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G.1\Documents\Dokumentumok\Székelyudvarhely\"/>
    </mc:Choice>
  </mc:AlternateContent>
  <bookViews>
    <workbookView xWindow="0" yWindow="0" windowWidth="25200" windowHeight="11850" tabRatio="815"/>
  </bookViews>
  <sheets>
    <sheet name="BSC L KIP Alap" sheetId="14" r:id="rId1"/>
    <sheet name="Nyomda és Média" sheetId="21" r:id="rId2"/>
    <sheet name="Divatterm. tech. " sheetId="34" r:id="rId3"/>
    <sheet name="Szabadonválasztható tárgyak" sheetId="31" r:id="rId4"/>
  </sheets>
  <definedNames>
    <definedName name="_xlnm.Print_Area" localSheetId="0">'BSC L KIP Alap'!$A$1:$AI$61</definedName>
    <definedName name="_xlnm.Print_Area" localSheetId="2">'Divatterm. tech. '!$A$1:$AI$50</definedName>
    <definedName name="_xlnm.Print_Area" localSheetId="1">'Nyomda és Média'!$A$1:$AI$50</definedName>
    <definedName name="_xlnm.Print_Area" localSheetId="3">'Szabadonválasztható tárgyak'!$A$1:$AI$44</definedName>
  </definedNames>
  <calcPr calcId="162913"/>
</workbook>
</file>

<file path=xl/calcChain.xml><?xml version="1.0" encoding="utf-8"?>
<calcChain xmlns="http://schemas.openxmlformats.org/spreadsheetml/2006/main">
  <c r="F35" i="31" l="1"/>
  <c r="E35" i="31"/>
  <c r="F19" i="31"/>
  <c r="F44" i="34"/>
  <c r="E44" i="34"/>
  <c r="F43" i="34"/>
  <c r="E43" i="34"/>
  <c r="F42" i="34"/>
  <c r="E42" i="34"/>
  <c r="F41" i="34"/>
  <c r="E41" i="34"/>
  <c r="F40" i="34"/>
  <c r="E40" i="34"/>
  <c r="F39" i="34"/>
  <c r="E39" i="34"/>
  <c r="F38" i="34"/>
  <c r="F36" i="34" s="1"/>
  <c r="E38" i="34"/>
  <c r="F37" i="34"/>
  <c r="E37" i="34"/>
  <c r="E36" i="34" s="1"/>
  <c r="AH36" i="34"/>
  <c r="AF36" i="34"/>
  <c r="AE36" i="34"/>
  <c r="AD36" i="34"/>
  <c r="AB36" i="34"/>
  <c r="AA36" i="34"/>
  <c r="Z36" i="34"/>
  <c r="X36" i="34"/>
  <c r="W36" i="34"/>
  <c r="V36" i="34"/>
  <c r="T36" i="34"/>
  <c r="S36" i="34"/>
  <c r="R36" i="34"/>
  <c r="P36" i="34"/>
  <c r="O36" i="34"/>
  <c r="N36" i="34"/>
  <c r="L36" i="34"/>
  <c r="K36" i="34"/>
  <c r="J36" i="34"/>
  <c r="H36" i="34"/>
  <c r="G36" i="34"/>
  <c r="AG26" i="34"/>
  <c r="AC26" i="34"/>
  <c r="Y26" i="34"/>
  <c r="U26" i="34"/>
  <c r="Q26" i="34"/>
  <c r="M26" i="34"/>
  <c r="I26" i="34"/>
  <c r="AG25" i="34"/>
  <c r="AC25" i="34"/>
  <c r="Y25" i="34"/>
  <c r="U25" i="34"/>
  <c r="Q25" i="34"/>
  <c r="M25" i="34"/>
  <c r="I25" i="34"/>
  <c r="F23" i="34"/>
  <c r="F22" i="34"/>
  <c r="E22" i="34"/>
  <c r="F21" i="34"/>
  <c r="E21" i="34"/>
  <c r="F20" i="34"/>
  <c r="E20" i="34"/>
  <c r="F19" i="34"/>
  <c r="E19" i="34"/>
  <c r="F18" i="34"/>
  <c r="E18" i="34"/>
  <c r="F17" i="34"/>
  <c r="E17" i="34"/>
  <c r="F16" i="34"/>
  <c r="E16" i="34"/>
  <c r="F15" i="34"/>
  <c r="E15" i="34"/>
  <c r="F14" i="34"/>
  <c r="E14" i="34"/>
  <c r="F13" i="34"/>
  <c r="E13" i="34"/>
  <c r="F12" i="34"/>
  <c r="F11" i="34"/>
  <c r="E12" i="34"/>
  <c r="E11" i="34" s="1"/>
  <c r="AH11" i="34"/>
  <c r="AF11" i="34"/>
  <c r="AE11" i="34"/>
  <c r="AD11" i="34"/>
  <c r="AB11" i="34"/>
  <c r="AA11" i="34"/>
  <c r="Z11" i="34"/>
  <c r="X11" i="34"/>
  <c r="W11" i="34"/>
  <c r="V11" i="34"/>
  <c r="T11" i="34"/>
  <c r="S11" i="34"/>
  <c r="R11" i="34"/>
  <c r="P11" i="34"/>
  <c r="O11" i="34"/>
  <c r="N11" i="34"/>
  <c r="L11" i="34"/>
  <c r="K11" i="34"/>
  <c r="J11" i="34"/>
  <c r="H11" i="34"/>
  <c r="G11" i="34"/>
  <c r="AG26" i="21"/>
  <c r="AC26" i="21"/>
  <c r="AG25" i="21"/>
  <c r="AC25" i="21"/>
  <c r="AH21" i="21"/>
  <c r="AD21" i="21"/>
  <c r="AF21" i="21"/>
  <c r="AE21" i="21"/>
  <c r="AB21" i="21"/>
  <c r="AA21" i="21"/>
  <c r="E12" i="21"/>
  <c r="E13" i="21"/>
  <c r="E14" i="21"/>
  <c r="E15" i="21"/>
  <c r="E16" i="21"/>
  <c r="E17" i="21"/>
  <c r="E18" i="21"/>
  <c r="E19" i="21"/>
  <c r="E20" i="21"/>
  <c r="F44" i="21"/>
  <c r="E44" i="21"/>
  <c r="F43" i="21"/>
  <c r="E43" i="21"/>
  <c r="F42" i="21"/>
  <c r="E42" i="21"/>
  <c r="F41" i="21"/>
  <c r="E41" i="21"/>
  <c r="F40" i="21"/>
  <c r="E40" i="21"/>
  <c r="F39" i="21"/>
  <c r="E39" i="21"/>
  <c r="F38" i="21"/>
  <c r="E38" i="21"/>
  <c r="F37" i="21"/>
  <c r="F36" i="21" s="1"/>
  <c r="E37" i="21"/>
  <c r="E36" i="21" s="1"/>
  <c r="AH36" i="21"/>
  <c r="AF36" i="21"/>
  <c r="AE36" i="21"/>
  <c r="AD36" i="21"/>
  <c r="AB36" i="21"/>
  <c r="AA36" i="21"/>
  <c r="F25" i="14"/>
  <c r="F18" i="14"/>
  <c r="E33" i="14"/>
  <c r="F38" i="14"/>
  <c r="F39" i="14"/>
  <c r="F40" i="14"/>
  <c r="E38" i="14"/>
  <c r="E39" i="14"/>
  <c r="E40" i="14"/>
  <c r="F26" i="14"/>
  <c r="E26" i="14"/>
  <c r="E24" i="14"/>
  <c r="E25" i="14"/>
  <c r="E23" i="14"/>
  <c r="E27" i="14"/>
  <c r="E28" i="14"/>
  <c r="E22" i="14" s="1"/>
  <c r="E29" i="14"/>
  <c r="E30" i="14"/>
  <c r="E31" i="14"/>
  <c r="E34" i="14"/>
  <c r="E35" i="14"/>
  <c r="E36" i="14"/>
  <c r="E37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AG57" i="14"/>
  <c r="AG56" i="14"/>
  <c r="AC56" i="14"/>
  <c r="AC57" i="14"/>
  <c r="Y57" i="14"/>
  <c r="Y56" i="14"/>
  <c r="U57" i="14"/>
  <c r="U56" i="14"/>
  <c r="Q57" i="14"/>
  <c r="I57" i="14"/>
  <c r="Q56" i="14"/>
  <c r="M57" i="14"/>
  <c r="M56" i="14"/>
  <c r="I56" i="14"/>
  <c r="F41" i="14"/>
  <c r="F21" i="14"/>
  <c r="E21" i="14"/>
  <c r="AH32" i="14"/>
  <c r="AF32" i="14"/>
  <c r="AE32" i="14"/>
  <c r="AD32" i="14"/>
  <c r="AB32" i="14"/>
  <c r="AA32" i="14"/>
  <c r="Z32" i="14"/>
  <c r="X32" i="14"/>
  <c r="W32" i="14"/>
  <c r="V32" i="14"/>
  <c r="T32" i="14"/>
  <c r="S32" i="14"/>
  <c r="R32" i="14"/>
  <c r="P32" i="14"/>
  <c r="O32" i="14"/>
  <c r="N32" i="14"/>
  <c r="L32" i="14"/>
  <c r="K32" i="14"/>
  <c r="J32" i="14"/>
  <c r="H32" i="14"/>
  <c r="G32" i="14"/>
  <c r="F33" i="14"/>
  <c r="F34" i="14"/>
  <c r="F35" i="14"/>
  <c r="F36" i="14"/>
  <c r="F37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23" i="14"/>
  <c r="F24" i="14"/>
  <c r="F27" i="14"/>
  <c r="F28" i="14"/>
  <c r="F29" i="14"/>
  <c r="F30" i="14"/>
  <c r="F31" i="14"/>
  <c r="AH10" i="14"/>
  <c r="AF10" i="14"/>
  <c r="AE10" i="14"/>
  <c r="AD10" i="14"/>
  <c r="AD55" i="14" s="1"/>
  <c r="AB10" i="14"/>
  <c r="AA10" i="14"/>
  <c r="Z10" i="14"/>
  <c r="Z24" i="34" s="1"/>
  <c r="X10" i="14"/>
  <c r="W10" i="14"/>
  <c r="V10" i="14"/>
  <c r="T10" i="14"/>
  <c r="T55" i="14" s="1"/>
  <c r="S10" i="14"/>
  <c r="R10" i="14"/>
  <c r="R24" i="34" s="1"/>
  <c r="P10" i="14"/>
  <c r="O10" i="14"/>
  <c r="O24" i="34" s="1"/>
  <c r="N10" i="14"/>
  <c r="L10" i="14"/>
  <c r="K10" i="14"/>
  <c r="J10" i="14"/>
  <c r="H10" i="14"/>
  <c r="G10" i="14"/>
  <c r="F11" i="14"/>
  <c r="F12" i="14"/>
  <c r="F13" i="14"/>
  <c r="F14" i="14"/>
  <c r="F15" i="14"/>
  <c r="F16" i="14"/>
  <c r="F17" i="14"/>
  <c r="F19" i="14"/>
  <c r="F20" i="14"/>
  <c r="E11" i="14"/>
  <c r="E12" i="14"/>
  <c r="E13" i="14"/>
  <c r="E14" i="14"/>
  <c r="E15" i="14"/>
  <c r="E16" i="14"/>
  <c r="E17" i="14"/>
  <c r="E18" i="14"/>
  <c r="E19" i="14"/>
  <c r="E20" i="14"/>
  <c r="G22" i="14"/>
  <c r="H22" i="14"/>
  <c r="AA22" i="14"/>
  <c r="W22" i="14"/>
  <c r="W55" i="14" s="1"/>
  <c r="S22" i="14"/>
  <c r="O22" i="14"/>
  <c r="K22" i="14"/>
  <c r="AH22" i="14"/>
  <c r="AH55" i="14" s="1"/>
  <c r="AD22" i="14"/>
  <c r="Z22" i="14"/>
  <c r="AF22" i="14"/>
  <c r="AB22" i="14"/>
  <c r="AB55" i="14" s="1"/>
  <c r="X22" i="14"/>
  <c r="AE22" i="14"/>
  <c r="J22" i="14"/>
  <c r="L22" i="14"/>
  <c r="L55" i="14" s="1"/>
  <c r="N22" i="14"/>
  <c r="N55" i="14" s="1"/>
  <c r="P22" i="14"/>
  <c r="R22" i="14"/>
  <c r="R55" i="14" s="1"/>
  <c r="T22" i="14"/>
  <c r="V22" i="14"/>
  <c r="X55" i="14"/>
  <c r="Y26" i="21"/>
  <c r="Y25" i="21"/>
  <c r="U26" i="21"/>
  <c r="U25" i="21"/>
  <c r="Q26" i="21"/>
  <c r="Q25" i="21"/>
  <c r="M26" i="21"/>
  <c r="M25" i="21"/>
  <c r="I26" i="21"/>
  <c r="I25" i="21"/>
  <c r="G11" i="21"/>
  <c r="H11" i="21"/>
  <c r="G24" i="21"/>
  <c r="F23" i="21"/>
  <c r="F12" i="21"/>
  <c r="F13" i="21"/>
  <c r="F14" i="21"/>
  <c r="F15" i="21"/>
  <c r="F16" i="21"/>
  <c r="F17" i="21"/>
  <c r="F18" i="21"/>
  <c r="F19" i="21"/>
  <c r="F20" i="21"/>
  <c r="F22" i="21"/>
  <c r="E22" i="21"/>
  <c r="AE11" i="21"/>
  <c r="AE24" i="21" s="1"/>
  <c r="AF11" i="21"/>
  <c r="AB11" i="21"/>
  <c r="AA11" i="21"/>
  <c r="X11" i="21"/>
  <c r="W11" i="21"/>
  <c r="W24" i="21" s="1"/>
  <c r="S11" i="21"/>
  <c r="T11" i="21"/>
  <c r="O11" i="21"/>
  <c r="O24" i="21" s="1"/>
  <c r="P11" i="21"/>
  <c r="K11" i="21"/>
  <c r="L11" i="21"/>
  <c r="AH11" i="21"/>
  <c r="J11" i="21"/>
  <c r="N11" i="21"/>
  <c r="R11" i="21"/>
  <c r="R24" i="21" s="1"/>
  <c r="V11" i="21"/>
  <c r="Z11" i="21"/>
  <c r="Z24" i="21"/>
  <c r="AD11" i="21"/>
  <c r="V24" i="21"/>
  <c r="O55" i="14"/>
  <c r="K55" i="14"/>
  <c r="S55" i="14"/>
  <c r="K24" i="34"/>
  <c r="AA24" i="34"/>
  <c r="F10" i="14" l="1"/>
  <c r="J24" i="34"/>
  <c r="AA55" i="14"/>
  <c r="E32" i="14"/>
  <c r="K24" i="21"/>
  <c r="P55" i="14"/>
  <c r="V55" i="14"/>
  <c r="AE55" i="14"/>
  <c r="G55" i="14"/>
  <c r="AF55" i="14"/>
  <c r="F22" i="14"/>
  <c r="AD24" i="34"/>
  <c r="E10" i="14"/>
  <c r="E24" i="34" s="1"/>
  <c r="H55" i="14"/>
  <c r="N24" i="34"/>
  <c r="S24" i="21"/>
  <c r="F32" i="14"/>
  <c r="E55" i="14"/>
  <c r="F24" i="34"/>
  <c r="G24" i="34"/>
  <c r="V24" i="34"/>
  <c r="W24" i="34"/>
  <c r="AH24" i="34"/>
  <c r="AE24" i="34"/>
  <c r="S24" i="34"/>
  <c r="AD24" i="21"/>
  <c r="N24" i="21"/>
  <c r="J24" i="21"/>
  <c r="AA24" i="21"/>
  <c r="F11" i="21"/>
  <c r="J55" i="14"/>
  <c r="Z55" i="14"/>
  <c r="E11" i="21"/>
  <c r="E24" i="21" s="1"/>
  <c r="E21" i="21"/>
  <c r="F21" i="21"/>
  <c r="AH24" i="21"/>
  <c r="F55" i="14"/>
  <c r="F24" i="21" l="1"/>
</calcChain>
</file>

<file path=xl/sharedStrings.xml><?xml version="1.0" encoding="utf-8"?>
<sst xmlns="http://schemas.openxmlformats.org/spreadsheetml/2006/main" count="807" uniqueCount="303">
  <si>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</si>
  <si>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</si>
  <si>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</si>
  <si>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</si>
  <si>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</si>
  <si>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</si>
  <si>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</si>
  <si>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</si>
  <si>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</si>
  <si>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l</t>
  </si>
  <si>
    <t>k</t>
  </si>
  <si>
    <t>kr</t>
  </si>
  <si>
    <t>Vizsga (v)</t>
  </si>
  <si>
    <t>Mindösszesen:</t>
  </si>
  <si>
    <t>Szakdolgozat</t>
  </si>
  <si>
    <t>7.</t>
  </si>
  <si>
    <t>8.</t>
  </si>
  <si>
    <t>félévi</t>
  </si>
  <si>
    <t>Kód</t>
  </si>
  <si>
    <t>kz</t>
  </si>
  <si>
    <t xml:space="preserve"> </t>
  </si>
  <si>
    <t>kredit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</si>
  <si>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</si>
  <si>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</si>
  <si>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</si>
  <si>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</si>
  <si>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</si>
  <si>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</si>
  <si>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</si>
  <si>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</si>
  <si>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</si>
  <si>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</si>
  <si>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</si>
  <si>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</si>
  <si>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</si>
  <si>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</si>
  <si>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</si>
  <si>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</si>
  <si>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</si>
  <si>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</si>
  <si>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</si>
  <si>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</si>
  <si>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</si>
  <si>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</si>
  <si>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</si>
  <si>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</si>
  <si>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</si>
  <si>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</si>
  <si>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</si>
  <si>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</si>
  <si>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</si>
  <si>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</si>
  <si>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</si>
  <si>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</si>
  <si>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</si>
  <si>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</si>
  <si>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</si>
  <si>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</si>
  <si>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</si>
  <si>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</si>
  <si>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</si>
  <si>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</si>
  <si>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Előtanulmány</t>
  </si>
  <si>
    <t>50.</t>
  </si>
  <si>
    <t>51.</t>
  </si>
  <si>
    <t>52.</t>
  </si>
  <si>
    <t>Matematika I.</t>
  </si>
  <si>
    <t>Matematika II.</t>
  </si>
  <si>
    <t>v</t>
  </si>
  <si>
    <t>Műszaki kémia I.</t>
  </si>
  <si>
    <t>Műszaki kémia II.</t>
  </si>
  <si>
    <t>Fizika I.</t>
  </si>
  <si>
    <t>Fizika II.</t>
  </si>
  <si>
    <t>Műszaki mechanika I.</t>
  </si>
  <si>
    <t>Műszaki mechanika II.</t>
  </si>
  <si>
    <t>Elektrotechnika</t>
  </si>
  <si>
    <t>Reológia</t>
  </si>
  <si>
    <t>EU ismeretek</t>
  </si>
  <si>
    <t>Mérnöki kommunikáció</t>
  </si>
  <si>
    <t>Menedzsment</t>
  </si>
  <si>
    <t>Projektmenedzsment</t>
  </si>
  <si>
    <t>Általános mérnöki ismeretek</t>
  </si>
  <si>
    <t>Műszaki rajz és dokumentáció</t>
  </si>
  <si>
    <t>Gépszerkezetek</t>
  </si>
  <si>
    <t>Informatika I.</t>
  </si>
  <si>
    <t>Informatika II.</t>
  </si>
  <si>
    <t>Anyagszerkezettan I.</t>
  </si>
  <si>
    <t>Anyagszerkezettan II.</t>
  </si>
  <si>
    <t>Tervezéselmélet I.</t>
  </si>
  <si>
    <t>Tervezéselmélet II.</t>
  </si>
  <si>
    <t>Folyamatszervezés I.</t>
  </si>
  <si>
    <t>Folyamatszervezés II.</t>
  </si>
  <si>
    <t>Technológiaelmélet I.</t>
  </si>
  <si>
    <t>Technológiaelmélet II.</t>
  </si>
  <si>
    <t>Fizikai kémia</t>
  </si>
  <si>
    <t>Szabályozás és vezérlés</t>
  </si>
  <si>
    <t>Logisztika</t>
  </si>
  <si>
    <t>Környezettan</t>
  </si>
  <si>
    <t>Biztonságtechnika</t>
  </si>
  <si>
    <t>Termelésprogramozás I.</t>
  </si>
  <si>
    <t>Termelésprogramozás II.</t>
  </si>
  <si>
    <t>Technológiai műveletek tervezése és megvalósítása I.</t>
  </si>
  <si>
    <t>Technológiai műveletek tervezése és megvalósítása II.</t>
  </si>
  <si>
    <t>Technológiai műveletek tervezése és megvalósítása III.</t>
  </si>
  <si>
    <t>Nyomdaipari anyagismeret és vizsgálat I.</t>
  </si>
  <si>
    <t>Nyomdaipari anyagismeret és vizsgálat II.</t>
  </si>
  <si>
    <t>Prepress ismeretek I.</t>
  </si>
  <si>
    <t>Prepress ismeretek II.</t>
  </si>
  <si>
    <t>Nyomdaipari technológiai ismeretek I.</t>
  </si>
  <si>
    <t>Könnyűipari mérnök szak</t>
  </si>
  <si>
    <t>Levelező tagozat</t>
  </si>
  <si>
    <t xml:space="preserve">      heti óraszámokkal (kz. l). ; követelményekkel (k.); kreditekkel (kr.)</t>
  </si>
  <si>
    <t>Szabadon választható  tárgyak</t>
  </si>
  <si>
    <t>Nyomda és Média szakirány</t>
  </si>
  <si>
    <t>Nyomdaipari technológiai ismeretek III.</t>
  </si>
  <si>
    <t>Nyomdaipari technológiai ismeretek II.</t>
  </si>
  <si>
    <t>53.</t>
  </si>
  <si>
    <t>54.</t>
  </si>
  <si>
    <t>55.</t>
  </si>
  <si>
    <t>56.</t>
  </si>
  <si>
    <t>57.</t>
  </si>
  <si>
    <t>58.</t>
  </si>
  <si>
    <t>59.</t>
  </si>
  <si>
    <t>Ruhaipari technológia I.</t>
  </si>
  <si>
    <t>Ruhaipari technológia II.</t>
  </si>
  <si>
    <t>Ruhaipari géptan I.</t>
  </si>
  <si>
    <t>Ruhaipari géptan II.</t>
  </si>
  <si>
    <t>Ruhaipari termékkonstrukció és tervezés  II.</t>
  </si>
  <si>
    <t>Ruhaipari gyártásszervezés I.</t>
  </si>
  <si>
    <t>Ruhaipari gyártásszervezés II.</t>
  </si>
  <si>
    <t>Nyomda</t>
  </si>
  <si>
    <t xml:space="preserve">Nyomdaipari termelés menedzsment I. </t>
  </si>
  <si>
    <t xml:space="preserve">Nyomdaipari termelés menedzsment II. </t>
  </si>
  <si>
    <t xml:space="preserve">Alkalmazott digitális technológiák I. </t>
  </si>
  <si>
    <t xml:space="preserve">Alkalmazott digitális technológiák II. </t>
  </si>
  <si>
    <t>Speciális nyomtatási eljárások I.</t>
  </si>
  <si>
    <t>Speciális nyomtatási eljárások II.</t>
  </si>
  <si>
    <t>Multimédia I.</t>
  </si>
  <si>
    <t xml:space="preserve">      félévi óraszámokkal (kz. l). ; követelményekkel (k.); kreditekkel (kr.)</t>
  </si>
  <si>
    <t>é</t>
  </si>
  <si>
    <t>Évközi jegy (é)</t>
  </si>
  <si>
    <t>összesen:</t>
  </si>
  <si>
    <t>Differenciált szakmai tananyag</t>
  </si>
  <si>
    <r>
      <t>Szakirányban kötelezően választható modul tantárgyai</t>
    </r>
    <r>
      <rPr>
        <sz val="12"/>
        <rFont val="Arial CE"/>
        <family val="2"/>
        <charset val="238"/>
      </rPr>
      <t xml:space="preserve"> (a modulokat a következő táblázatok tartalmazzák)</t>
    </r>
  </si>
  <si>
    <t>Szakirányban kötelezően választható modul</t>
  </si>
  <si>
    <t>Természettudományos ismeretek</t>
  </si>
  <si>
    <t>Gazdasági és humán ismeretek</t>
  </si>
  <si>
    <t>Szakmai törzsanyag</t>
  </si>
  <si>
    <t xml:space="preserve">BSc (3) Mintatanterv </t>
  </si>
  <si>
    <t>Vállalkozásgazdaságtan I.</t>
  </si>
  <si>
    <t>Vállalkozásgazdaságtan II.</t>
  </si>
  <si>
    <t>Integrált irányítási rendszerek I.</t>
  </si>
  <si>
    <t>Integrált irányítási rendszerek II.</t>
  </si>
  <si>
    <t>Méréstechnika I.</t>
  </si>
  <si>
    <t>Méréstechnika II.</t>
  </si>
  <si>
    <t xml:space="preserve">BSc (3)  Mintatanterv </t>
  </si>
  <si>
    <t>Színtan és színmérés I.</t>
  </si>
  <si>
    <t>Színtan és színmérés II.</t>
  </si>
  <si>
    <t>Informatika labor</t>
  </si>
  <si>
    <t>Közgazdaságtan I.</t>
  </si>
  <si>
    <t>Mérnöki jogi ismeretek</t>
  </si>
  <si>
    <t>Közgazdaságtan II.</t>
  </si>
  <si>
    <t>43.</t>
  </si>
  <si>
    <t>Dr. Patkó István</t>
  </si>
  <si>
    <t>Dékán</t>
  </si>
  <si>
    <t>Óbudai Egyetem</t>
  </si>
  <si>
    <t xml:space="preserve">Rejtő Sándor Könnyűipari és Környezetmérnöki Kar </t>
  </si>
  <si>
    <t>heti</t>
  </si>
  <si>
    <t xml:space="preserve">A záróvizsga tárgyai: </t>
  </si>
  <si>
    <t xml:space="preserve">1. Folyamatszervezés + Technológiaelmélet </t>
  </si>
  <si>
    <t xml:space="preserve">Szakirányban kötelezően választható modul tantárgyai </t>
  </si>
  <si>
    <t>Ruhaipari termékkonstrukció és tervezés  I.</t>
  </si>
  <si>
    <t>Rejtő Sándor Könnyűipari és Környezetmérnöki Kar</t>
  </si>
  <si>
    <t>Ruhaipari</t>
  </si>
  <si>
    <t>2. Alk. digitális techn./ Műszaki szerkesztés</t>
  </si>
  <si>
    <t xml:space="preserve">Kari Tanács elfogadta: </t>
  </si>
  <si>
    <t>Elfogadta az RKK tanácsa 2010 májusában</t>
  </si>
  <si>
    <t>Érvényes 2010 szeptemberétől</t>
  </si>
  <si>
    <t>dékán</t>
  </si>
  <si>
    <t xml:space="preserve"> Rejtő Sándor Könnyűipari és Környezetmérnöki Kar </t>
  </si>
  <si>
    <t>Divattermék technológia szakirány</t>
  </si>
  <si>
    <t>Statisztikai folyamatszabályozás I.</t>
  </si>
  <si>
    <t>Statisztikai folyamatszabályozás II.</t>
  </si>
  <si>
    <t>Karbantartás I.</t>
  </si>
  <si>
    <t>Karbantartás II.</t>
  </si>
  <si>
    <t>2. Technológiai műveletek tervezése és megvalósítása</t>
  </si>
  <si>
    <t>RMKMA1STLC</t>
  </si>
  <si>
    <t>RMKMA2STLC</t>
  </si>
  <si>
    <t>Elfogadta az RKK tanácsa 2014 májusában</t>
  </si>
  <si>
    <t>Érvényes 2014 szeptemberétől</t>
  </si>
  <si>
    <t>RMTMK1STLC</t>
  </si>
  <si>
    <t>RMTMK2STLC</t>
  </si>
  <si>
    <t>RMKFI1STLC</t>
  </si>
  <si>
    <t>RMKFI2STLC</t>
  </si>
  <si>
    <t>RMKME1STLC</t>
  </si>
  <si>
    <t>RMKME2STLC</t>
  </si>
  <si>
    <t>RMKEL1STLC</t>
  </si>
  <si>
    <t>RMKKT1STLC</t>
  </si>
  <si>
    <t>RTTKJ1STLC</t>
  </si>
  <si>
    <t>RMKAM1STLC</t>
  </si>
  <si>
    <t>RMKMR1STLC</t>
  </si>
  <si>
    <t>RMKGM1STLC</t>
  </si>
  <si>
    <t>RMTIN1STLC</t>
  </si>
  <si>
    <t>RMTIN2STLC</t>
  </si>
  <si>
    <t>RMTIN3STLC</t>
  </si>
  <si>
    <t>RMTFK1STLC</t>
  </si>
  <si>
    <t>RMTKM1STLC</t>
  </si>
  <si>
    <t>RMTKM2STLC</t>
  </si>
  <si>
    <t>RMKSV1STLC</t>
  </si>
  <si>
    <t>RMKCT1STLC</t>
  </si>
  <si>
    <t>RMTNA1STLC</t>
  </si>
  <si>
    <t>RMTNA2STLC</t>
  </si>
  <si>
    <t>RMTPI1STLC</t>
  </si>
  <si>
    <t>RMTPI2STLC</t>
  </si>
  <si>
    <t>RMTSS1STLC</t>
  </si>
  <si>
    <t>RMTSS2STLC</t>
  </si>
  <si>
    <t>RMTNT1STLC</t>
  </si>
  <si>
    <t>RMTNT2STLC</t>
  </si>
  <si>
    <t>RMTNT3STLC</t>
  </si>
  <si>
    <t>RMTNM1SVLC</t>
  </si>
  <si>
    <t>RMTNM2SVLC</t>
  </si>
  <si>
    <t>RMTAD1SVLC</t>
  </si>
  <si>
    <t>RMTAD2SVLC</t>
  </si>
  <si>
    <t>RMTSN1SVLC</t>
  </si>
  <si>
    <t>RMTSN2SVLC</t>
  </si>
  <si>
    <t>RMTKS1SVLC</t>
  </si>
  <si>
    <t>RMTKS2SVLC</t>
  </si>
  <si>
    <t>RTTTP1STLC</t>
  </si>
  <si>
    <t>RTTTP2STLC</t>
  </si>
  <si>
    <t>RTTTM1STLC</t>
  </si>
  <si>
    <t>RTTTM2STLC</t>
  </si>
  <si>
    <t>RTTTM3STLC</t>
  </si>
  <si>
    <t>RTTRT1SVLC</t>
  </si>
  <si>
    <t>RTTRT2SVLC</t>
  </si>
  <si>
    <t>RTTRG1SVLC</t>
  </si>
  <si>
    <t>RTTRG2SVLC</t>
  </si>
  <si>
    <t>RTTRK1SVLC</t>
  </si>
  <si>
    <t>RTTRK2SVLC</t>
  </si>
  <si>
    <t>RTTRZ1SVLC</t>
  </si>
  <si>
    <t>RTTRZ2SVLC</t>
  </si>
  <si>
    <t>RMTRE1STLC</t>
  </si>
  <si>
    <t>RMTEU1STLC</t>
  </si>
  <si>
    <t>RMTKG1STLC</t>
  </si>
  <si>
    <t>RMTKG2STLC</t>
  </si>
  <si>
    <t>RMTKO1STLC</t>
  </si>
  <si>
    <t>RMTPM1STLC</t>
  </si>
  <si>
    <t>RMTAS1STLC</t>
  </si>
  <si>
    <t>RMTAS2STLC</t>
  </si>
  <si>
    <t>RMTTE1STLC</t>
  </si>
  <si>
    <t>RMTTE2STLC</t>
  </si>
  <si>
    <t>RMTFO1STLC</t>
  </si>
  <si>
    <t>RMTFO2STLC</t>
  </si>
  <si>
    <t>RMTTC1STLC</t>
  </si>
  <si>
    <t>RMTTC2STLC</t>
  </si>
  <si>
    <t>RMTLO1STLC</t>
  </si>
  <si>
    <t>RMTIR1STLC</t>
  </si>
  <si>
    <t>RMTIR2STLC</t>
  </si>
  <si>
    <t>RMTMA1STLC</t>
  </si>
  <si>
    <t>Székhelyen kívüli képzés (Székelyudvarhely)</t>
  </si>
  <si>
    <t>RMTVG1STLC</t>
  </si>
  <si>
    <t>RMTVG2STLC</t>
  </si>
  <si>
    <t>RMTME1STLC</t>
  </si>
  <si>
    <t xml:space="preserve">RTTTE1STLC </t>
  </si>
  <si>
    <t>Szabadon választható tárgyak</t>
  </si>
  <si>
    <t>Angol/német szakmai kifejezések</t>
  </si>
  <si>
    <t>Román szakmai nyelvi ismeretek</t>
  </si>
  <si>
    <t>Karbantartás-szervezés a nyomdaiparban I.</t>
  </si>
  <si>
    <t>Karbantartás-szervezés a nyomdaiparban II.</t>
  </si>
  <si>
    <t>Textil és bőripari tervezés I.</t>
  </si>
  <si>
    <t>Textil és bőripari tervezés II.</t>
  </si>
  <si>
    <t>Textil és bőripari technológiák I.</t>
  </si>
  <si>
    <t>Textil és bőripari technológiák II.</t>
  </si>
  <si>
    <t>Multimédia II.</t>
  </si>
  <si>
    <t>Papír- és csomagolástechnológia</t>
  </si>
  <si>
    <t>Szakirányban szabadon választható tantárgyak - Divattermék, technológia</t>
  </si>
  <si>
    <t>Szakirányban szabadon választható tantárgyak - Nyomda-média</t>
  </si>
  <si>
    <t>Terméktervezés projekt work</t>
  </si>
  <si>
    <t>Gyártástervezés projekt work</t>
  </si>
  <si>
    <t>60.</t>
  </si>
  <si>
    <t>61.</t>
  </si>
  <si>
    <t>62.</t>
  </si>
  <si>
    <t>63.</t>
  </si>
  <si>
    <t>64.</t>
  </si>
  <si>
    <t>66.</t>
  </si>
  <si>
    <t>67.</t>
  </si>
  <si>
    <t>65.</t>
  </si>
  <si>
    <t>RMTSF2STLC</t>
  </si>
  <si>
    <t>RMTKA1STLC</t>
  </si>
  <si>
    <t>RMTSF1STLC</t>
  </si>
  <si>
    <t>RMTKA2STLC</t>
  </si>
  <si>
    <t>RMTAN1STLC</t>
  </si>
  <si>
    <t>RMTROSTLC</t>
  </si>
  <si>
    <t>RTTPW1STLC</t>
  </si>
  <si>
    <t>RMTPW1STLC</t>
  </si>
  <si>
    <t>RTTPW2STLC</t>
  </si>
  <si>
    <t>RMTPW2STLC</t>
  </si>
  <si>
    <t>RMTT1TVLC</t>
  </si>
  <si>
    <t>RMTT2TVLC</t>
  </si>
  <si>
    <t>RMTE1TVLC</t>
  </si>
  <si>
    <t>RTTTB1STLC</t>
  </si>
  <si>
    <t>RTTTB2STLC</t>
  </si>
  <si>
    <t>RTTBT1STLC</t>
  </si>
  <si>
    <t>RTTBT2STLC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</si>
</sst>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i/>
      <sz val="8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2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color indexed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43" fillId="0" borderId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</cellStyleXfs>
  <cellXfs count="44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24" borderId="2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right" vertical="center"/>
    </xf>
    <xf numFmtId="0" fontId="19" fillId="0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3" fillId="24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vertical="center"/>
    </xf>
    <xf numFmtId="0" fontId="16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vertical="center"/>
    </xf>
    <xf numFmtId="0" fontId="16" fillId="0" borderId="54" xfId="0" applyFont="1" applyFill="1" applyBorder="1" applyAlignment="1">
      <alignment horizontal="right" vertical="center"/>
    </xf>
    <xf numFmtId="0" fontId="13" fillId="0" borderId="55" xfId="0" applyFont="1" applyFill="1" applyBorder="1" applyAlignment="1">
      <alignment vertical="center"/>
    </xf>
    <xf numFmtId="0" fontId="13" fillId="24" borderId="16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6" fillId="0" borderId="59" xfId="0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vertical="center"/>
    </xf>
    <xf numFmtId="0" fontId="13" fillId="24" borderId="61" xfId="0" applyFont="1" applyFill="1" applyBorder="1" applyAlignment="1">
      <alignment horizontal="center" vertical="center"/>
    </xf>
    <xf numFmtId="0" fontId="13" fillId="24" borderId="64" xfId="0" applyFont="1" applyFill="1" applyBorder="1" applyAlignment="1">
      <alignment horizontal="center" vertical="center"/>
    </xf>
    <xf numFmtId="0" fontId="13" fillId="24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vertical="center" wrapText="1"/>
    </xf>
    <xf numFmtId="0" fontId="13" fillId="24" borderId="69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0" fontId="13" fillId="0" borderId="60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24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79" xfId="0" applyFont="1" applyFill="1" applyBorder="1" applyAlignment="1">
      <alignment horizontal="left" vertical="center"/>
    </xf>
    <xf numFmtId="0" fontId="17" fillId="0" borderId="80" xfId="0" applyFont="1" applyFill="1" applyBorder="1" applyAlignment="1">
      <alignment horizontal="left" vertical="center"/>
    </xf>
    <xf numFmtId="0" fontId="15" fillId="0" borderId="81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3" fillId="0" borderId="82" xfId="0" applyFont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24" borderId="8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5" fillId="0" borderId="86" xfId="0" applyFont="1" applyFill="1" applyBorder="1" applyAlignment="1">
      <alignment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3" fillId="0" borderId="52" xfId="0" applyFont="1" applyFill="1" applyBorder="1" applyAlignment="1">
      <alignment vertical="center" wrapText="1"/>
    </xf>
    <xf numFmtId="0" fontId="13" fillId="0" borderId="94" xfId="0" applyFont="1" applyFill="1" applyBorder="1" applyAlignment="1">
      <alignment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13" fillId="24" borderId="96" xfId="0" applyFont="1" applyFill="1" applyBorder="1" applyAlignment="1">
      <alignment horizontal="right" vertical="center" wrapText="1"/>
    </xf>
    <xf numFmtId="0" fontId="13" fillId="24" borderId="96" xfId="0" applyFont="1" applyFill="1" applyBorder="1" applyAlignment="1">
      <alignment horizontal="right" wrapText="1"/>
    </xf>
    <xf numFmtId="0" fontId="15" fillId="0" borderId="7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9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98" xfId="0" applyFont="1" applyBorder="1" applyAlignment="1">
      <alignment vertical="center" wrapText="1"/>
    </xf>
    <xf numFmtId="0" fontId="12" fillId="0" borderId="99" xfId="0" applyFont="1" applyBorder="1" applyAlignment="1">
      <alignment vertical="center" wrapText="1"/>
    </xf>
    <xf numFmtId="0" fontId="12" fillId="0" borderId="100" xfId="0" applyFont="1" applyBorder="1" applyAlignment="1">
      <alignment vertical="center" wrapText="1"/>
    </xf>
    <xf numFmtId="0" fontId="13" fillId="24" borderId="19" xfId="0" applyFont="1" applyFill="1" applyBorder="1" applyAlignment="1">
      <alignment horizontal="right" vertical="center" wrapText="1"/>
    </xf>
    <xf numFmtId="0" fontId="15" fillId="0" borderId="98" xfId="0" applyFont="1" applyFill="1" applyBorder="1" applyAlignment="1">
      <alignment vertical="center"/>
    </xf>
    <xf numFmtId="0" fontId="15" fillId="0" borderId="101" xfId="0" applyFont="1" applyFill="1" applyBorder="1" applyAlignment="1">
      <alignment vertical="center"/>
    </xf>
    <xf numFmtId="0" fontId="15" fillId="0" borderId="60" xfId="0" applyFont="1" applyFill="1" applyBorder="1" applyAlignment="1">
      <alignment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vertical="center"/>
    </xf>
    <xf numFmtId="0" fontId="13" fillId="0" borderId="83" xfId="0" applyFont="1" applyFill="1" applyBorder="1" applyAlignment="1">
      <alignment vertical="center"/>
    </xf>
    <xf numFmtId="0" fontId="13" fillId="0" borderId="105" xfId="0" applyFont="1" applyFill="1" applyBorder="1" applyAlignment="1">
      <alignment vertical="center"/>
    </xf>
    <xf numFmtId="0" fontId="13" fillId="24" borderId="19" xfId="0" applyFont="1" applyFill="1" applyBorder="1" applyAlignment="1">
      <alignment horizontal="right" wrapText="1"/>
    </xf>
    <xf numFmtId="0" fontId="13" fillId="24" borderId="7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47" xfId="0" applyFont="1" applyFill="1" applyBorder="1" applyAlignment="1">
      <alignment horizontal="left" vertical="center" indent="1"/>
    </xf>
    <xf numFmtId="0" fontId="15" fillId="0" borderId="47" xfId="0" applyFont="1" applyBorder="1" applyAlignment="1">
      <alignment horizontal="left" vertical="center" indent="1"/>
    </xf>
    <xf numFmtId="0" fontId="15" fillId="0" borderId="10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1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24" borderId="1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20" fillId="0" borderId="114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42" fillId="0" borderId="122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12" fillId="0" borderId="120" xfId="0" applyFont="1" applyFill="1" applyBorder="1" applyAlignment="1" applyProtection="1">
      <alignment horizontal="center" vertical="center"/>
      <protection locked="0"/>
    </xf>
    <xf numFmtId="0" fontId="12" fillId="0" borderId="121" xfId="0" applyFont="1" applyFill="1" applyBorder="1" applyAlignment="1" applyProtection="1">
      <alignment horizontal="center" vertical="center"/>
      <protection locked="0"/>
    </xf>
    <xf numFmtId="0" fontId="42" fillId="0" borderId="122" xfId="0" applyFont="1" applyFill="1" applyBorder="1" applyAlignment="1" applyProtection="1">
      <alignment horizontal="center" vertical="center"/>
      <protection locked="0"/>
    </xf>
    <xf numFmtId="0" fontId="12" fillId="0" borderId="12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17" fillId="25" borderId="33" xfId="0" applyFont="1" applyFill="1" applyBorder="1" applyAlignment="1">
      <alignment horizontal="center" vertical="center"/>
    </xf>
    <xf numFmtId="0" fontId="14" fillId="25" borderId="30" xfId="0" applyFont="1" applyFill="1" applyBorder="1" applyAlignment="1">
      <alignment horizontal="left" vertical="center"/>
    </xf>
    <xf numFmtId="0" fontId="13" fillId="0" borderId="148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 indent="1"/>
    </xf>
    <xf numFmtId="0" fontId="15" fillId="0" borderId="149" xfId="0" applyFont="1" applyFill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9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7" fillId="0" borderId="149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indent="1"/>
    </xf>
    <xf numFmtId="0" fontId="17" fillId="0" borderId="36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8" fillId="0" borderId="148" xfId="0" applyFont="1" applyFill="1" applyBorder="1" applyAlignment="1">
      <alignment horizontal="center" vertical="center"/>
    </xf>
    <xf numFmtId="0" fontId="17" fillId="0" borderId="98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left" vertical="center" indent="1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indent="1"/>
    </xf>
    <xf numFmtId="0" fontId="17" fillId="0" borderId="7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7" xfId="0" applyFont="1" applyFill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7" xfId="0" applyFont="1" applyBorder="1" applyAlignment="1">
      <alignment horizontal="left" vertical="center" indent="1"/>
    </xf>
    <xf numFmtId="0" fontId="18" fillId="24" borderId="96" xfId="0" applyFont="1" applyFill="1" applyBorder="1" applyAlignment="1">
      <alignment horizontal="right" vertical="center" wrapText="1"/>
    </xf>
    <xf numFmtId="0" fontId="18" fillId="24" borderId="18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44" fillId="24" borderId="2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/>
    </xf>
    <xf numFmtId="0" fontId="18" fillId="0" borderId="83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right" vertical="center"/>
    </xf>
    <xf numFmtId="0" fontId="18" fillId="0" borderId="56" xfId="0" applyFont="1" applyFill="1" applyBorder="1" applyAlignment="1">
      <alignment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vertical="center" wrapText="1"/>
    </xf>
    <xf numFmtId="0" fontId="18" fillId="0" borderId="78" xfId="0" applyFont="1" applyFill="1" applyBorder="1" applyAlignment="1">
      <alignment vertical="center"/>
    </xf>
    <xf numFmtId="0" fontId="18" fillId="0" borderId="105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58" xfId="0" applyFont="1" applyFill="1" applyBorder="1" applyAlignment="1">
      <alignment vertical="center"/>
    </xf>
    <xf numFmtId="0" fontId="18" fillId="0" borderId="58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right" vertical="center"/>
    </xf>
    <xf numFmtId="0" fontId="18" fillId="0" borderId="6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35" xfId="0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13" fillId="0" borderId="13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33" xfId="0" applyFont="1" applyFill="1" applyBorder="1" applyAlignment="1">
      <alignment horizontal="center" vertical="center" wrapText="1"/>
    </xf>
    <xf numFmtId="0" fontId="13" fillId="0" borderId="134" xfId="0" applyFont="1" applyFill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141" xfId="0" applyFont="1" applyFill="1" applyBorder="1" applyAlignment="1">
      <alignment horizontal="center" vertical="center"/>
    </xf>
    <xf numFmtId="0" fontId="13" fillId="0" borderId="14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24" borderId="73" xfId="0" applyFont="1" applyFill="1" applyBorder="1" applyAlignment="1">
      <alignment horizontal="left" vertical="center" wrapText="1"/>
    </xf>
    <xf numFmtId="0" fontId="13" fillId="24" borderId="96" xfId="0" applyFont="1" applyFill="1" applyBorder="1" applyAlignment="1">
      <alignment horizontal="left" vertical="center" wrapText="1"/>
    </xf>
    <xf numFmtId="0" fontId="13" fillId="24" borderId="140" xfId="0" applyFont="1" applyFill="1" applyBorder="1" applyAlignment="1">
      <alignment horizontal="left" vertical="center" wrapText="1"/>
    </xf>
    <xf numFmtId="0" fontId="13" fillId="24" borderId="144" xfId="0" applyFont="1" applyFill="1" applyBorder="1" applyAlignment="1">
      <alignment horizontal="right" vertical="center" wrapText="1"/>
    </xf>
    <xf numFmtId="0" fontId="13" fillId="24" borderId="14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3" fillId="24" borderId="143" xfId="0" applyFont="1" applyFill="1" applyBorder="1" applyAlignment="1">
      <alignment horizontal="center" vertical="center"/>
    </xf>
    <xf numFmtId="0" fontId="13" fillId="24" borderId="61" xfId="0" applyFont="1" applyFill="1" applyBorder="1" applyAlignment="1">
      <alignment horizontal="center" vertical="center"/>
    </xf>
    <xf numFmtId="0" fontId="13" fillId="24" borderId="73" xfId="0" applyFont="1" applyFill="1" applyBorder="1" applyAlignment="1">
      <alignment horizontal="center" vertical="center" wrapText="1"/>
    </xf>
    <xf numFmtId="0" fontId="13" fillId="24" borderId="96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 wrapText="1"/>
    </xf>
    <xf numFmtId="0" fontId="13" fillId="24" borderId="16" xfId="0" applyFont="1" applyFill="1" applyBorder="1" applyAlignment="1">
      <alignment horizontal="left" vertical="center" wrapText="1"/>
    </xf>
    <xf numFmtId="0" fontId="6" fillId="0" borderId="95" xfId="0" applyFont="1" applyBorder="1" applyAlignment="1">
      <alignment horizontal="center" vertical="center"/>
    </xf>
    <xf numFmtId="0" fontId="0" fillId="0" borderId="95" xfId="0" applyBorder="1"/>
    <xf numFmtId="0" fontId="6" fillId="0" borderId="13" xfId="0" applyFont="1" applyBorder="1" applyAlignment="1">
      <alignment horizontal="center" vertical="center"/>
    </xf>
    <xf numFmtId="0" fontId="12" fillId="0" borderId="17" xfId="0" applyFont="1" applyBorder="1"/>
    <xf numFmtId="0" fontId="6" fillId="0" borderId="1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12" fillId="0" borderId="9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99" xfId="0" applyFont="1" applyFill="1" applyBorder="1" applyAlignment="1">
      <alignment vertical="center" wrapText="1"/>
    </xf>
    <xf numFmtId="0" fontId="12" fillId="0" borderId="100" xfId="0" applyFont="1" applyFill="1" applyBorder="1" applyAlignment="1">
      <alignment vertical="center" wrapText="1"/>
    </xf>
    <xf numFmtId="49" fontId="6" fillId="24" borderId="11" xfId="0" applyNumberFormat="1" applyFont="1" applyFill="1" applyBorder="1" applyAlignment="1">
      <alignment horizontal="left" vertical="center"/>
    </xf>
    <xf numFmtId="49" fontId="6" fillId="24" borderId="12" xfId="0" applyNumberFormat="1" applyFont="1" applyFill="1" applyBorder="1" applyAlignment="1">
      <alignment horizontal="left" vertical="center"/>
    </xf>
    <xf numFmtId="49" fontId="6" fillId="24" borderId="16" xfId="0" applyNumberFormat="1" applyFont="1" applyFill="1" applyBorder="1" applyAlignment="1">
      <alignment horizontal="left" vertical="center"/>
    </xf>
    <xf numFmtId="0" fontId="6" fillId="24" borderId="96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24" borderId="140" xfId="0" applyFont="1" applyFill="1" applyBorder="1" applyAlignment="1">
      <alignment horizontal="left" vertical="center" wrapText="1"/>
    </xf>
    <xf numFmtId="0" fontId="18" fillId="24" borderId="9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38" xfId="0" applyFont="1" applyBorder="1" applyAlignment="1">
      <alignment horizontal="center" vertical="center"/>
    </xf>
    <xf numFmtId="0" fontId="18" fillId="0" borderId="139" xfId="0" applyFont="1" applyBorder="1" applyAlignment="1">
      <alignment horizontal="center" vertical="center"/>
    </xf>
    <xf numFmtId="0" fontId="18" fillId="0" borderId="135" xfId="0" applyFont="1" applyFill="1" applyBorder="1" applyAlignment="1">
      <alignment horizontal="center" vertical="center"/>
    </xf>
    <xf numFmtId="0" fontId="18" fillId="0" borderId="136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center" vertical="center"/>
    </xf>
    <xf numFmtId="0" fontId="18" fillId="0" borderId="133" xfId="0" applyFont="1" applyFill="1" applyBorder="1" applyAlignment="1">
      <alignment horizontal="center" vertical="center" wrapText="1"/>
    </xf>
    <xf numFmtId="0" fontId="18" fillId="0" borderId="13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49" fontId="2" fillId="25" borderId="0" xfId="0" applyNumberFormat="1" applyFont="1" applyFill="1" applyAlignment="1">
      <alignment horizontal="left" vertical="center"/>
    </xf>
    <xf numFmtId="0" fontId="13" fillId="25" borderId="141" xfId="0" applyFont="1" applyFill="1" applyBorder="1" applyAlignment="1">
      <alignment horizontal="center" vertical="center"/>
    </xf>
    <xf numFmtId="0" fontId="13" fillId="25" borderId="142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17" fillId="25" borderId="31" xfId="0" applyFont="1" applyFill="1" applyBorder="1" applyAlignment="1">
      <alignment horizontal="center" vertical="center"/>
    </xf>
    <xf numFmtId="0" fontId="13" fillId="25" borderId="52" xfId="0" applyFont="1" applyFill="1" applyBorder="1" applyAlignment="1">
      <alignment vertical="center"/>
    </xf>
    <xf numFmtId="0" fontId="13" fillId="25" borderId="70" xfId="0" applyFont="1" applyFill="1" applyBorder="1" applyAlignment="1">
      <alignment vertical="center"/>
    </xf>
    <xf numFmtId="0" fontId="13" fillId="25" borderId="62" xfId="0" applyFont="1" applyFill="1" applyBorder="1" applyAlignment="1">
      <alignment vertical="center"/>
    </xf>
    <xf numFmtId="0" fontId="13" fillId="25" borderId="6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49" fontId="6" fillId="25" borderId="0" xfId="0" applyNumberFormat="1" applyFont="1" applyFill="1" applyBorder="1" applyAlignment="1">
      <alignment horizontal="left" vertical="center"/>
    </xf>
    <xf numFmtId="49" fontId="14" fillId="25" borderId="146" xfId="0" applyNumberFormat="1" applyFont="1" applyFill="1" applyBorder="1" applyAlignment="1">
      <alignment horizontal="left" vertical="center"/>
    </xf>
    <xf numFmtId="49" fontId="14" fillId="25" borderId="79" xfId="0" applyNumberFormat="1" applyFont="1" applyFill="1" applyBorder="1" applyAlignment="1">
      <alignment horizontal="left" vertical="center"/>
    </xf>
    <xf numFmtId="49" fontId="14" fillId="25" borderId="147" xfId="0" applyNumberFormat="1" applyFont="1" applyFill="1" applyBorder="1" applyAlignment="1">
      <alignment horizontal="left" vertical="center"/>
    </xf>
    <xf numFmtId="0" fontId="0" fillId="25" borderId="0" xfId="0" applyFill="1" applyBorder="1" applyAlignment="1">
      <alignment vertical="center" wrapText="1"/>
    </xf>
    <xf numFmtId="0" fontId="13" fillId="25" borderId="0" xfId="0" applyFont="1" applyFill="1" applyBorder="1" applyAlignment="1">
      <alignment horizontal="center" vertical="center" wrapText="1"/>
    </xf>
    <xf numFmtId="0" fontId="7" fillId="25" borderId="0" xfId="0" applyFont="1" applyFill="1" applyAlignment="1">
      <alignment vertical="center" wrapText="1"/>
    </xf>
    <xf numFmtId="0" fontId="3" fillId="25" borderId="0" xfId="0" applyFont="1" applyFill="1" applyAlignment="1">
      <alignment vertical="center"/>
    </xf>
    <xf numFmtId="0" fontId="13" fillId="25" borderId="0" xfId="0" applyFont="1" applyFill="1" applyBorder="1" applyAlignment="1">
      <alignment vertical="center"/>
    </xf>
    <xf numFmtId="49" fontId="6" fillId="25" borderId="141" xfId="0" applyNumberFormat="1" applyFont="1" applyFill="1" applyBorder="1" applyAlignment="1">
      <alignment horizontal="center" vertical="center"/>
    </xf>
    <xf numFmtId="0" fontId="6" fillId="25" borderId="142" xfId="0" applyFont="1" applyFill="1" applyBorder="1" applyAlignment="1">
      <alignment horizontal="center" vertical="center"/>
    </xf>
    <xf numFmtId="49" fontId="14" fillId="25" borderId="0" xfId="0" applyNumberFormat="1" applyFont="1" applyFill="1" applyBorder="1" applyAlignment="1">
      <alignment horizontal="left" vertical="center"/>
    </xf>
    <xf numFmtId="0" fontId="18" fillId="25" borderId="141" xfId="0" applyFont="1" applyFill="1" applyBorder="1" applyAlignment="1">
      <alignment horizontal="center" vertical="center"/>
    </xf>
    <xf numFmtId="0" fontId="18" fillId="25" borderId="142" xfId="0" applyFont="1" applyFill="1" applyBorder="1" applyAlignment="1">
      <alignment horizontal="center" vertical="center"/>
    </xf>
    <xf numFmtId="0" fontId="18" fillId="25" borderId="62" xfId="0" applyFont="1" applyFill="1" applyBorder="1" applyAlignment="1">
      <alignment vertical="center"/>
    </xf>
    <xf numFmtId="0" fontId="18" fillId="25" borderId="63" xfId="0" applyFont="1" applyFill="1" applyBorder="1" applyAlignment="1">
      <alignment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showGridLines="0" tabSelected="1" view="pageBreakPreview" zoomScale="80" zoomScaleNormal="75" zoomScaleSheetLayoutView="80" workbookViewId="0">
      <selection activeCell="C25" sqref="C25"/>
    </sheetView>
  </sheetViews>
  <sheetFormatPr defaultRowHeight="15" customHeight="1" x14ac:dyDescent="0.2"/>
  <cols>
    <col min="1" max="1" width="5.85546875" style="11" customWidth="1"/>
    <col min="2" max="2" width="15" style="2" customWidth="1"/>
    <col min="3" max="3" width="43.28515625" style="3" customWidth="1"/>
    <col min="4" max="4" width="14.140625" style="3" customWidth="1"/>
    <col min="5" max="6" width="8" style="1" customWidth="1"/>
    <col min="7" max="7" width="4.5703125" style="1" customWidth="1"/>
    <col min="8" max="9" width="3.5703125" style="1" customWidth="1"/>
    <col min="10" max="10" width="4.85546875" style="1" customWidth="1"/>
    <col min="11" max="11" width="4.42578125" style="1" customWidth="1"/>
    <col min="12" max="13" width="3.5703125" style="1" customWidth="1"/>
    <col min="14" max="14" width="4.85546875" style="1" customWidth="1"/>
    <col min="15" max="15" width="4.42578125" style="1" customWidth="1"/>
    <col min="16" max="17" width="3.5703125" style="1" customWidth="1"/>
    <col min="18" max="18" width="4.85546875" style="1" customWidth="1"/>
    <col min="19" max="19" width="4.5703125" style="1" customWidth="1"/>
    <col min="20" max="21" width="3.5703125" style="1" customWidth="1"/>
    <col min="22" max="22" width="4.85546875" style="1" customWidth="1"/>
    <col min="23" max="23" width="4.42578125" style="1" customWidth="1"/>
    <col min="24" max="25" width="3.5703125" style="1" customWidth="1"/>
    <col min="26" max="26" width="4.85546875" style="1" customWidth="1"/>
    <col min="27" max="27" width="4.5703125" style="1" customWidth="1"/>
    <col min="28" max="29" width="3.5703125" style="1" customWidth="1"/>
    <col min="30" max="30" width="4.85546875" style="1" customWidth="1"/>
    <col min="31" max="31" width="4.5703125" style="1" customWidth="1"/>
    <col min="32" max="33" width="3.5703125" style="1" customWidth="1"/>
    <col min="34" max="34" width="5" style="1" customWidth="1"/>
    <col min="35" max="35" width="19.85546875" style="1" customWidth="1"/>
    <col min="36" max="16384" width="9.140625" style="4"/>
  </cols>
  <sheetData>
    <row r="1" spans="1:35" s="15" customFormat="1" ht="18" x14ac:dyDescent="0.2">
      <c r="A1" s="12" t="s">
        <v>165</v>
      </c>
      <c r="B1" s="13"/>
      <c r="C1" s="14"/>
      <c r="D1" s="14"/>
      <c r="M1" s="20" t="s">
        <v>148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I1" s="135"/>
    </row>
    <row r="2" spans="1:35" s="15" customFormat="1" ht="18" x14ac:dyDescent="0.2">
      <c r="A2" s="12" t="s">
        <v>166</v>
      </c>
      <c r="B2" s="13"/>
      <c r="C2" s="14"/>
      <c r="D2" s="14"/>
      <c r="M2" s="20" t="s">
        <v>110</v>
      </c>
      <c r="Q2" s="20"/>
      <c r="R2" s="20"/>
      <c r="S2" s="20"/>
      <c r="T2" s="20"/>
      <c r="U2" s="20"/>
      <c r="V2" s="339" t="s">
        <v>188</v>
      </c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</row>
    <row r="3" spans="1:35" s="15" customFormat="1" ht="18" x14ac:dyDescent="0.2">
      <c r="A3" s="12" t="s">
        <v>20</v>
      </c>
      <c r="B3" s="13"/>
      <c r="C3" s="14"/>
      <c r="D3" s="14"/>
      <c r="M3" s="20" t="s">
        <v>109</v>
      </c>
      <c r="Q3" s="20"/>
      <c r="R3" s="20"/>
      <c r="S3" s="20"/>
      <c r="T3" s="20"/>
      <c r="U3" s="20"/>
      <c r="V3" s="339" t="s">
        <v>189</v>
      </c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</row>
    <row r="4" spans="1:35" s="9" customFormat="1" ht="18" x14ac:dyDescent="0.2">
      <c r="A4" s="16"/>
      <c r="B4" s="17"/>
      <c r="C4" s="18"/>
      <c r="D4" s="18"/>
      <c r="G4" s="345" t="s">
        <v>258</v>
      </c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</row>
    <row r="5" spans="1:35" s="9" customFormat="1" ht="33" customHeight="1" x14ac:dyDescent="0.2">
      <c r="A5" s="16"/>
      <c r="B5" s="352"/>
      <c r="C5" s="35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9" customFormat="1" ht="25.5" customHeight="1" thickBot="1" x14ac:dyDescent="0.25">
      <c r="A6" s="346" t="s">
        <v>138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</row>
    <row r="7" spans="1:35" s="24" customFormat="1" ht="20.25" customHeight="1" x14ac:dyDescent="0.2">
      <c r="A7" s="39"/>
      <c r="B7" s="353" t="s">
        <v>18</v>
      </c>
      <c r="C7" s="348" t="s">
        <v>1</v>
      </c>
      <c r="D7" s="45"/>
      <c r="E7" s="25" t="s">
        <v>17</v>
      </c>
      <c r="F7" s="340" t="s">
        <v>21</v>
      </c>
      <c r="G7" s="355" t="s">
        <v>0</v>
      </c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7"/>
      <c r="AF7" s="357"/>
      <c r="AG7" s="357"/>
      <c r="AH7" s="357"/>
      <c r="AI7" s="350" t="s">
        <v>62</v>
      </c>
    </row>
    <row r="8" spans="1:35" s="24" customFormat="1" ht="20.25" customHeight="1" thickBot="1" x14ac:dyDescent="0.25">
      <c r="A8" s="40"/>
      <c r="B8" s="354"/>
      <c r="C8" s="349"/>
      <c r="D8" s="44"/>
      <c r="E8" s="33" t="s">
        <v>2</v>
      </c>
      <c r="F8" s="341"/>
      <c r="G8" s="342" t="s">
        <v>3</v>
      </c>
      <c r="H8" s="343"/>
      <c r="I8" s="343"/>
      <c r="J8" s="344"/>
      <c r="K8" s="342" t="s">
        <v>4</v>
      </c>
      <c r="L8" s="343"/>
      <c r="M8" s="343"/>
      <c r="N8" s="344"/>
      <c r="O8" s="342" t="s">
        <v>5</v>
      </c>
      <c r="P8" s="343"/>
      <c r="Q8" s="343"/>
      <c r="R8" s="344"/>
      <c r="S8" s="342" t="s">
        <v>6</v>
      </c>
      <c r="T8" s="343"/>
      <c r="U8" s="343"/>
      <c r="V8" s="344"/>
      <c r="W8" s="342" t="s">
        <v>7</v>
      </c>
      <c r="X8" s="343"/>
      <c r="Y8" s="343"/>
      <c r="Z8" s="344"/>
      <c r="AA8" s="342" t="s">
        <v>8</v>
      </c>
      <c r="AB8" s="343"/>
      <c r="AC8" s="343"/>
      <c r="AD8" s="344"/>
      <c r="AE8" s="342" t="s">
        <v>15</v>
      </c>
      <c r="AF8" s="343"/>
      <c r="AG8" s="343"/>
      <c r="AH8" s="343"/>
      <c r="AI8" s="351"/>
    </row>
    <row r="9" spans="1:35" s="24" customFormat="1" ht="20.25" customHeight="1" x14ac:dyDescent="0.2">
      <c r="A9" s="42"/>
      <c r="B9" s="23"/>
      <c r="C9" s="149"/>
      <c r="D9" s="43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6" t="s">
        <v>18</v>
      </c>
    </row>
    <row r="10" spans="1:35" s="37" customFormat="1" ht="20.25" customHeight="1" x14ac:dyDescent="0.2">
      <c r="A10" s="358" t="s">
        <v>145</v>
      </c>
      <c r="B10" s="359"/>
      <c r="C10" s="359"/>
      <c r="D10" s="176" t="s">
        <v>141</v>
      </c>
      <c r="E10" s="34">
        <f>SUM(E11:E21)</f>
        <v>172</v>
      </c>
      <c r="F10" s="35">
        <f>SUM(F11:F21)</f>
        <v>41</v>
      </c>
      <c r="G10" s="187">
        <f>SUM(G11:G21)</f>
        <v>60</v>
      </c>
      <c r="H10" s="36">
        <f>SUM(H11:H21)</f>
        <v>0</v>
      </c>
      <c r="I10" s="36"/>
      <c r="J10" s="38">
        <f>SUM(J11:J21)</f>
        <v>14</v>
      </c>
      <c r="K10" s="187">
        <f>SUM(K11:K21)</f>
        <v>60</v>
      </c>
      <c r="L10" s="36">
        <f>SUM(L11:L21)</f>
        <v>8</v>
      </c>
      <c r="M10" s="36"/>
      <c r="N10" s="38">
        <f>SUM(N11:N21)</f>
        <v>16</v>
      </c>
      <c r="O10" s="187">
        <f>SUM(O11:O21)</f>
        <v>24</v>
      </c>
      <c r="P10" s="36">
        <f>SUM(P11:P21)</f>
        <v>0</v>
      </c>
      <c r="Q10" s="36"/>
      <c r="R10" s="38">
        <f>SUM(R11:R21)</f>
        <v>5</v>
      </c>
      <c r="S10" s="187">
        <f>SUM(S11:S21)</f>
        <v>16</v>
      </c>
      <c r="T10" s="36">
        <f>SUM(T11:T21)</f>
        <v>4</v>
      </c>
      <c r="U10" s="36"/>
      <c r="V10" s="38">
        <f>SUM(V11:V21)</f>
        <v>6</v>
      </c>
      <c r="W10" s="187">
        <f>SUM(W11:W21)</f>
        <v>0</v>
      </c>
      <c r="X10" s="36">
        <f>SUM(X11:X21)</f>
        <v>0</v>
      </c>
      <c r="Y10" s="36"/>
      <c r="Z10" s="38">
        <f>SUM(Z11:Z21)</f>
        <v>0</v>
      </c>
      <c r="AA10" s="187">
        <f>SUM(AA11:AA21)</f>
        <v>0</v>
      </c>
      <c r="AB10" s="36">
        <f>SUM(AB11:AB21)</f>
        <v>0</v>
      </c>
      <c r="AC10" s="36"/>
      <c r="AD10" s="38">
        <f>SUM(AD11:AD21)</f>
        <v>0</v>
      </c>
      <c r="AE10" s="187">
        <f>SUM(AE11:AE21)</f>
        <v>0</v>
      </c>
      <c r="AF10" s="36">
        <f>SUM(AF11:AF21)</f>
        <v>0</v>
      </c>
      <c r="AG10" s="36"/>
      <c r="AH10" s="38">
        <f>SUM(AH11:AH21)</f>
        <v>0</v>
      </c>
      <c r="AI10" s="35"/>
    </row>
    <row r="11" spans="1:35" ht="15" customHeight="1" x14ac:dyDescent="0.2">
      <c r="A11" s="41" t="s">
        <v>3</v>
      </c>
      <c r="B11" s="121" t="s">
        <v>186</v>
      </c>
      <c r="C11" s="150" t="s">
        <v>66</v>
      </c>
      <c r="D11" s="125"/>
      <c r="E11" s="58">
        <f>SUM(G11,H11,K11,L11,O11,P11,S11,T11,W11,X11,AA11,AB11,AE11,AF11)</f>
        <v>28</v>
      </c>
      <c r="F11" s="59">
        <f>SUM(J11,N11,R11,V11,Z11,AD11,AH11)</f>
        <v>6</v>
      </c>
      <c r="G11" s="138">
        <v>28</v>
      </c>
      <c r="H11" s="139">
        <v>0</v>
      </c>
      <c r="I11" s="60" t="s">
        <v>139</v>
      </c>
      <c r="J11" s="61">
        <v>6</v>
      </c>
      <c r="K11" s="138"/>
      <c r="L11" s="139"/>
      <c r="M11" s="60"/>
      <c r="N11" s="61"/>
      <c r="O11" s="138"/>
      <c r="P11" s="139"/>
      <c r="Q11" s="60"/>
      <c r="R11" s="61"/>
      <c r="S11" s="138"/>
      <c r="T11" s="139"/>
      <c r="U11" s="60"/>
      <c r="V11" s="61"/>
      <c r="W11" s="138"/>
      <c r="X11" s="139"/>
      <c r="Y11" s="60"/>
      <c r="Z11" s="61"/>
      <c r="AA11" s="138"/>
      <c r="AB11" s="139"/>
      <c r="AC11" s="60"/>
      <c r="AD11" s="61"/>
      <c r="AE11" s="138"/>
      <c r="AF11" s="139"/>
      <c r="AG11" s="60"/>
      <c r="AH11" s="61"/>
      <c r="AI11" s="48"/>
    </row>
    <row r="12" spans="1:35" ht="15" customHeight="1" x14ac:dyDescent="0.2">
      <c r="A12" s="120" t="s">
        <v>4</v>
      </c>
      <c r="B12" s="122" t="s">
        <v>187</v>
      </c>
      <c r="C12" s="151" t="s">
        <v>67</v>
      </c>
      <c r="D12" s="126"/>
      <c r="E12" s="58">
        <f t="shared" ref="E12:E19" si="0">SUM(G12,H12,K12,L12,O12,P12,S12,T12,W12,X12,AA12,AB12,AE12,AF12)</f>
        <v>32</v>
      </c>
      <c r="F12" s="59">
        <f t="shared" ref="F12:F19" si="1">SUM(J12,N12,R12,V12,Z12,AD12,AH12)</f>
        <v>6</v>
      </c>
      <c r="G12" s="140"/>
      <c r="H12" s="141"/>
      <c r="I12" s="62"/>
      <c r="J12" s="63"/>
      <c r="K12" s="140">
        <v>32</v>
      </c>
      <c r="L12" s="141">
        <v>0</v>
      </c>
      <c r="M12" s="62" t="s">
        <v>68</v>
      </c>
      <c r="N12" s="63">
        <v>6</v>
      </c>
      <c r="O12" s="140"/>
      <c r="P12" s="141"/>
      <c r="Q12" s="62"/>
      <c r="R12" s="63"/>
      <c r="S12" s="140"/>
      <c r="T12" s="141"/>
      <c r="U12" s="62"/>
      <c r="V12" s="63"/>
      <c r="W12" s="140"/>
      <c r="X12" s="141"/>
      <c r="Y12" s="62"/>
      <c r="Z12" s="63"/>
      <c r="AA12" s="140"/>
      <c r="AB12" s="141"/>
      <c r="AC12" s="62"/>
      <c r="AD12" s="63"/>
      <c r="AE12" s="140"/>
      <c r="AF12" s="141"/>
      <c r="AG12" s="62"/>
      <c r="AH12" s="63"/>
      <c r="AI12" s="48" t="s">
        <v>186</v>
      </c>
    </row>
    <row r="13" spans="1:35" ht="15" customHeight="1" x14ac:dyDescent="0.2">
      <c r="A13" s="120" t="s">
        <v>5</v>
      </c>
      <c r="B13" s="122" t="s">
        <v>190</v>
      </c>
      <c r="C13" s="151" t="s">
        <v>69</v>
      </c>
      <c r="D13" s="126"/>
      <c r="E13" s="58">
        <f t="shared" si="0"/>
        <v>20</v>
      </c>
      <c r="F13" s="59">
        <f t="shared" si="1"/>
        <v>5</v>
      </c>
      <c r="G13" s="140">
        <v>20</v>
      </c>
      <c r="H13" s="141">
        <v>0</v>
      </c>
      <c r="I13" s="62" t="s">
        <v>68</v>
      </c>
      <c r="J13" s="63">
        <v>5</v>
      </c>
      <c r="K13" s="140"/>
      <c r="L13" s="141"/>
      <c r="M13" s="62"/>
      <c r="N13" s="63"/>
      <c r="O13" s="140"/>
      <c r="P13" s="141"/>
      <c r="Q13" s="62"/>
      <c r="R13" s="63"/>
      <c r="S13" s="140"/>
      <c r="T13" s="141"/>
      <c r="U13" s="62"/>
      <c r="V13" s="63"/>
      <c r="W13" s="140"/>
      <c r="X13" s="141"/>
      <c r="Y13" s="62"/>
      <c r="Z13" s="63"/>
      <c r="AA13" s="140"/>
      <c r="AB13" s="141"/>
      <c r="AC13" s="62"/>
      <c r="AD13" s="63"/>
      <c r="AE13" s="140"/>
      <c r="AF13" s="141"/>
      <c r="AG13" s="62"/>
      <c r="AH13" s="63"/>
      <c r="AI13" s="48"/>
    </row>
    <row r="14" spans="1:35" ht="15" customHeight="1" x14ac:dyDescent="0.2">
      <c r="A14" s="120" t="s">
        <v>6</v>
      </c>
      <c r="B14" s="122" t="s">
        <v>191</v>
      </c>
      <c r="C14" s="152" t="s">
        <v>70</v>
      </c>
      <c r="D14" s="127"/>
      <c r="E14" s="58">
        <f t="shared" si="0"/>
        <v>12</v>
      </c>
      <c r="F14" s="59">
        <f t="shared" si="1"/>
        <v>4</v>
      </c>
      <c r="G14" s="142"/>
      <c r="H14" s="143"/>
      <c r="I14" s="64"/>
      <c r="J14" s="65"/>
      <c r="K14" s="142">
        <v>4</v>
      </c>
      <c r="L14" s="143">
        <v>8</v>
      </c>
      <c r="M14" s="64" t="s">
        <v>68</v>
      </c>
      <c r="N14" s="65">
        <v>4</v>
      </c>
      <c r="O14" s="142"/>
      <c r="P14" s="143"/>
      <c r="Q14" s="64"/>
      <c r="R14" s="65"/>
      <c r="S14" s="142"/>
      <c r="T14" s="143"/>
      <c r="U14" s="64"/>
      <c r="V14" s="65"/>
      <c r="W14" s="142"/>
      <c r="X14" s="143"/>
      <c r="Y14" s="64"/>
      <c r="Z14" s="65"/>
      <c r="AA14" s="142"/>
      <c r="AB14" s="143"/>
      <c r="AC14" s="64"/>
      <c r="AD14" s="65"/>
      <c r="AE14" s="142"/>
      <c r="AF14" s="143"/>
      <c r="AG14" s="64"/>
      <c r="AH14" s="65"/>
      <c r="AI14" s="49" t="s">
        <v>190</v>
      </c>
    </row>
    <row r="15" spans="1:35" ht="15" customHeight="1" x14ac:dyDescent="0.2">
      <c r="A15" s="120" t="s">
        <v>7</v>
      </c>
      <c r="B15" s="122" t="s">
        <v>192</v>
      </c>
      <c r="C15" s="152" t="s">
        <v>71</v>
      </c>
      <c r="D15" s="127"/>
      <c r="E15" s="58">
        <f t="shared" si="0"/>
        <v>12</v>
      </c>
      <c r="F15" s="59">
        <f t="shared" si="1"/>
        <v>3</v>
      </c>
      <c r="G15" s="142">
        <v>12</v>
      </c>
      <c r="H15" s="143">
        <v>0</v>
      </c>
      <c r="I15" s="64" t="s">
        <v>139</v>
      </c>
      <c r="J15" s="65">
        <v>3</v>
      </c>
      <c r="K15" s="142"/>
      <c r="L15" s="143"/>
      <c r="M15" s="64"/>
      <c r="N15" s="65"/>
      <c r="O15" s="142"/>
      <c r="P15" s="143"/>
      <c r="Q15" s="64"/>
      <c r="R15" s="65"/>
      <c r="S15" s="142"/>
      <c r="T15" s="143"/>
      <c r="U15" s="64"/>
      <c r="V15" s="65"/>
      <c r="W15" s="142"/>
      <c r="X15" s="143"/>
      <c r="Y15" s="64"/>
      <c r="Z15" s="65"/>
      <c r="AA15" s="142"/>
      <c r="AB15" s="143"/>
      <c r="AC15" s="64"/>
      <c r="AD15" s="65"/>
      <c r="AE15" s="142"/>
      <c r="AF15" s="143"/>
      <c r="AG15" s="64"/>
      <c r="AH15" s="65"/>
      <c r="AI15" s="49"/>
    </row>
    <row r="16" spans="1:35" ht="15" customHeight="1" x14ac:dyDescent="0.2">
      <c r="A16" s="120" t="s">
        <v>8</v>
      </c>
      <c r="B16" s="122" t="s">
        <v>193</v>
      </c>
      <c r="C16" s="152" t="s">
        <v>72</v>
      </c>
      <c r="D16" s="127"/>
      <c r="E16" s="58">
        <f t="shared" si="0"/>
        <v>8</v>
      </c>
      <c r="F16" s="59">
        <f t="shared" si="1"/>
        <v>3</v>
      </c>
      <c r="G16" s="142"/>
      <c r="H16" s="143"/>
      <c r="I16" s="64"/>
      <c r="J16" s="65"/>
      <c r="K16" s="142">
        <v>8</v>
      </c>
      <c r="L16" s="143">
        <v>0</v>
      </c>
      <c r="M16" s="64" t="s">
        <v>68</v>
      </c>
      <c r="N16" s="65">
        <v>3</v>
      </c>
      <c r="O16" s="142"/>
      <c r="P16" s="143"/>
      <c r="Q16" s="64"/>
      <c r="R16" s="65"/>
      <c r="S16" s="142"/>
      <c r="T16" s="143"/>
      <c r="U16" s="64"/>
      <c r="V16" s="65"/>
      <c r="W16" s="142"/>
      <c r="X16" s="143"/>
      <c r="Y16" s="64"/>
      <c r="Z16" s="65"/>
      <c r="AA16" s="142"/>
      <c r="AB16" s="143"/>
      <c r="AC16" s="64"/>
      <c r="AD16" s="65"/>
      <c r="AE16" s="142"/>
      <c r="AF16" s="143"/>
      <c r="AG16" s="64"/>
      <c r="AH16" s="65"/>
      <c r="AI16" s="49" t="s">
        <v>192</v>
      </c>
    </row>
    <row r="17" spans="1:35" ht="15" customHeight="1" x14ac:dyDescent="0.2">
      <c r="A17" s="120" t="s">
        <v>15</v>
      </c>
      <c r="B17" s="122" t="s">
        <v>194</v>
      </c>
      <c r="C17" s="151" t="s">
        <v>73</v>
      </c>
      <c r="D17" s="126"/>
      <c r="E17" s="58">
        <f t="shared" si="0"/>
        <v>16</v>
      </c>
      <c r="F17" s="59">
        <f t="shared" si="1"/>
        <v>3</v>
      </c>
      <c r="G17" s="140"/>
      <c r="H17" s="141"/>
      <c r="I17" s="62"/>
      <c r="J17" s="63"/>
      <c r="K17" s="140">
        <v>16</v>
      </c>
      <c r="L17" s="141">
        <v>0</v>
      </c>
      <c r="M17" s="62" t="s">
        <v>139</v>
      </c>
      <c r="N17" s="63">
        <v>3</v>
      </c>
      <c r="O17" s="140"/>
      <c r="P17" s="141"/>
      <c r="Q17" s="62"/>
      <c r="R17" s="63"/>
      <c r="S17" s="140"/>
      <c r="T17" s="141"/>
      <c r="U17" s="62"/>
      <c r="V17" s="63"/>
      <c r="W17" s="140"/>
      <c r="X17" s="141"/>
      <c r="Y17" s="62"/>
      <c r="Z17" s="63"/>
      <c r="AA17" s="140"/>
      <c r="AB17" s="141"/>
      <c r="AC17" s="62"/>
      <c r="AD17" s="63"/>
      <c r="AE17" s="140"/>
      <c r="AF17" s="141"/>
      <c r="AG17" s="62"/>
      <c r="AH17" s="63"/>
      <c r="AI17" s="49"/>
    </row>
    <row r="18" spans="1:35" ht="15" customHeight="1" x14ac:dyDescent="0.2">
      <c r="A18" s="120" t="s">
        <v>16</v>
      </c>
      <c r="B18" s="122" t="s">
        <v>195</v>
      </c>
      <c r="C18" s="151" t="s">
        <v>74</v>
      </c>
      <c r="D18" s="126"/>
      <c r="E18" s="58">
        <f t="shared" si="0"/>
        <v>16</v>
      </c>
      <c r="F18" s="59">
        <f>SUM(J18,N18,R18,V18,Z18,AD18,AH18)</f>
        <v>3</v>
      </c>
      <c r="G18" s="140"/>
      <c r="H18" s="141"/>
      <c r="I18" s="62"/>
      <c r="J18" s="63"/>
      <c r="K18" s="140"/>
      <c r="L18" s="141"/>
      <c r="M18" s="62"/>
      <c r="N18" s="63"/>
      <c r="O18" s="140">
        <v>16</v>
      </c>
      <c r="P18" s="141">
        <v>0</v>
      </c>
      <c r="Q18" s="62" t="s">
        <v>68</v>
      </c>
      <c r="R18" s="63">
        <v>3</v>
      </c>
      <c r="S18" s="140"/>
      <c r="T18" s="141"/>
      <c r="U18" s="62"/>
      <c r="V18" s="63"/>
      <c r="W18" s="140"/>
      <c r="X18" s="141"/>
      <c r="Y18" s="62"/>
      <c r="Z18" s="63"/>
      <c r="AA18" s="140"/>
      <c r="AB18" s="141"/>
      <c r="AC18" s="62"/>
      <c r="AD18" s="63"/>
      <c r="AE18" s="140"/>
      <c r="AF18" s="141"/>
      <c r="AG18" s="62"/>
      <c r="AH18" s="63"/>
      <c r="AI18" s="49" t="s">
        <v>194</v>
      </c>
    </row>
    <row r="19" spans="1:35" ht="15" customHeight="1" x14ac:dyDescent="0.2">
      <c r="A19" s="120" t="s">
        <v>22</v>
      </c>
      <c r="B19" s="122" t="s">
        <v>240</v>
      </c>
      <c r="C19" s="151" t="s">
        <v>76</v>
      </c>
      <c r="D19" s="126"/>
      <c r="E19" s="58">
        <f t="shared" si="0"/>
        <v>12</v>
      </c>
      <c r="F19" s="59">
        <f t="shared" si="1"/>
        <v>4</v>
      </c>
      <c r="G19" s="142"/>
      <c r="H19" s="143"/>
      <c r="I19" s="64"/>
      <c r="J19" s="65"/>
      <c r="K19" s="142"/>
      <c r="L19" s="143"/>
      <c r="M19" s="64"/>
      <c r="N19" s="65"/>
      <c r="O19" s="142"/>
      <c r="P19" s="143"/>
      <c r="Q19" s="64"/>
      <c r="R19" s="65"/>
      <c r="S19" s="142">
        <v>8</v>
      </c>
      <c r="T19" s="143">
        <v>4</v>
      </c>
      <c r="U19" s="64" t="s">
        <v>139</v>
      </c>
      <c r="V19" s="65">
        <v>4</v>
      </c>
      <c r="W19" s="142"/>
      <c r="X19" s="143"/>
      <c r="Y19" s="64"/>
      <c r="Z19" s="65"/>
      <c r="AA19" s="142"/>
      <c r="AB19" s="143"/>
      <c r="AC19" s="64"/>
      <c r="AD19" s="65"/>
      <c r="AE19" s="142"/>
      <c r="AF19" s="143"/>
      <c r="AG19" s="64"/>
      <c r="AH19" s="65"/>
      <c r="AI19" s="51"/>
    </row>
    <row r="20" spans="1:35" ht="15" customHeight="1" x14ac:dyDescent="0.2">
      <c r="A20" s="120" t="s">
        <v>23</v>
      </c>
      <c r="B20" s="122" t="s">
        <v>196</v>
      </c>
      <c r="C20" s="151" t="s">
        <v>75</v>
      </c>
      <c r="D20" s="126"/>
      <c r="E20" s="191">
        <f>SUM(G20,H20,K20,L20,O20,P20,S20,T20,W20,X20,AA20,AB20,AE20,AF20)</f>
        <v>8</v>
      </c>
      <c r="F20" s="59">
        <f>SUM(J20,N20,R20,V20,Z20,AD20,AH20)</f>
        <v>2</v>
      </c>
      <c r="G20" s="140"/>
      <c r="H20" s="141"/>
      <c r="I20" s="62"/>
      <c r="J20" s="63"/>
      <c r="K20" s="140"/>
      <c r="L20" s="141"/>
      <c r="M20" s="62"/>
      <c r="N20" s="63"/>
      <c r="O20" s="140"/>
      <c r="P20" s="141"/>
      <c r="Q20" s="62"/>
      <c r="R20" s="63"/>
      <c r="S20" s="140">
        <v>8</v>
      </c>
      <c r="T20" s="141">
        <v>0</v>
      </c>
      <c r="U20" s="62" t="s">
        <v>139</v>
      </c>
      <c r="V20" s="63">
        <v>2</v>
      </c>
      <c r="W20" s="140"/>
      <c r="X20" s="141"/>
      <c r="Y20" s="62"/>
      <c r="Z20" s="63"/>
      <c r="AA20" s="140"/>
      <c r="AB20" s="141"/>
      <c r="AC20" s="62"/>
      <c r="AD20" s="63"/>
      <c r="AE20" s="140"/>
      <c r="AF20" s="141"/>
      <c r="AG20" s="62"/>
      <c r="AH20" s="63"/>
      <c r="AI20" s="50" t="s">
        <v>193</v>
      </c>
    </row>
    <row r="21" spans="1:35" ht="15" customHeight="1" x14ac:dyDescent="0.2">
      <c r="A21" s="47" t="s">
        <v>24</v>
      </c>
      <c r="B21" s="122" t="s">
        <v>197</v>
      </c>
      <c r="C21" s="151" t="s">
        <v>97</v>
      </c>
      <c r="D21" s="126"/>
      <c r="E21" s="191">
        <f>SUM(G21,H21,K21,L21,O21,P21,S21,T21,W21,X21,AA21,AB21,AE21,AF21)</f>
        <v>8</v>
      </c>
      <c r="F21" s="59">
        <f>SUM(J21,N21,R21,V21,Z21,AD21,AH21)</f>
        <v>2</v>
      </c>
      <c r="G21" s="142"/>
      <c r="H21" s="143"/>
      <c r="I21" s="64"/>
      <c r="J21" s="65"/>
      <c r="K21" s="192"/>
      <c r="L21" s="193"/>
      <c r="M21" s="193"/>
      <c r="N21" s="194"/>
      <c r="O21" s="192">
        <v>8</v>
      </c>
      <c r="P21" s="193">
        <v>0</v>
      </c>
      <c r="Q21" s="193" t="s">
        <v>68</v>
      </c>
      <c r="R21" s="194">
        <v>2</v>
      </c>
      <c r="S21" s="192"/>
      <c r="T21" s="193"/>
      <c r="U21" s="193"/>
      <c r="V21" s="194"/>
      <c r="W21" s="192"/>
      <c r="X21" s="193"/>
      <c r="Y21" s="193"/>
      <c r="Z21" s="194"/>
      <c r="AA21" s="192"/>
      <c r="AB21" s="193"/>
      <c r="AC21" s="193"/>
      <c r="AD21" s="194"/>
      <c r="AE21" s="192"/>
      <c r="AF21" s="193"/>
      <c r="AG21" s="193"/>
      <c r="AH21" s="194"/>
      <c r="AI21" s="195"/>
    </row>
    <row r="22" spans="1:35" s="37" customFormat="1" ht="20.25" customHeight="1" x14ac:dyDescent="0.2">
      <c r="A22" s="360" t="s">
        <v>146</v>
      </c>
      <c r="B22" s="359"/>
      <c r="C22" s="359"/>
      <c r="D22" s="176" t="s">
        <v>141</v>
      </c>
      <c r="E22" s="34">
        <f>SUM(E23:E31)</f>
        <v>84</v>
      </c>
      <c r="F22" s="35">
        <f>SUM(F23:F31)</f>
        <v>20</v>
      </c>
      <c r="G22" s="34">
        <f>SUM(G23:G31)</f>
        <v>16</v>
      </c>
      <c r="H22" s="36">
        <f>SUM(H23:H31)</f>
        <v>0</v>
      </c>
      <c r="I22" s="36"/>
      <c r="J22" s="38">
        <f>SUM(J23:J31)</f>
        <v>4</v>
      </c>
      <c r="K22" s="34">
        <f>SUM(K23:K31)</f>
        <v>8</v>
      </c>
      <c r="L22" s="36">
        <f>SUM(L23:L31)</f>
        <v>0</v>
      </c>
      <c r="M22" s="36"/>
      <c r="N22" s="38">
        <f>SUM(N23:N31)</f>
        <v>2</v>
      </c>
      <c r="O22" s="34">
        <f>SUM(O23:O31)</f>
        <v>16</v>
      </c>
      <c r="P22" s="36">
        <f>SUM(P23:P31)</f>
        <v>0</v>
      </c>
      <c r="Q22" s="36"/>
      <c r="R22" s="38">
        <f>SUM(R23:R31)</f>
        <v>4</v>
      </c>
      <c r="S22" s="34">
        <f>SUM(S23:S31)</f>
        <v>12</v>
      </c>
      <c r="T22" s="36">
        <f>SUM(T23:T31)</f>
        <v>0</v>
      </c>
      <c r="U22" s="36"/>
      <c r="V22" s="38">
        <f>SUM(V23:V31)</f>
        <v>2</v>
      </c>
      <c r="W22" s="34">
        <f>SUM(W23:W31)</f>
        <v>20</v>
      </c>
      <c r="X22" s="36">
        <f>SUM(X23:X31)</f>
        <v>0</v>
      </c>
      <c r="Y22" s="36"/>
      <c r="Z22" s="38">
        <f>SUM(Z23:Z31)</f>
        <v>5</v>
      </c>
      <c r="AA22" s="34">
        <f>SUM(AA23:AA31)</f>
        <v>12</v>
      </c>
      <c r="AB22" s="36">
        <f>SUM(AB23:AB31)</f>
        <v>0</v>
      </c>
      <c r="AC22" s="36"/>
      <c r="AD22" s="38">
        <f>SUM(AD23:AD31)</f>
        <v>3</v>
      </c>
      <c r="AE22" s="34">
        <f>SUM(AE23:AE31)</f>
        <v>0</v>
      </c>
      <c r="AF22" s="36">
        <f>SUM(AF23:AF31)</f>
        <v>0</v>
      </c>
      <c r="AG22" s="36"/>
      <c r="AH22" s="38">
        <f>SUM(AH23:AH31)</f>
        <v>0</v>
      </c>
      <c r="AI22" s="35"/>
    </row>
    <row r="23" spans="1:35" ht="15" customHeight="1" x14ac:dyDescent="0.2">
      <c r="A23" s="41" t="s">
        <v>25</v>
      </c>
      <c r="B23" s="52" t="s">
        <v>241</v>
      </c>
      <c r="C23" s="151" t="s">
        <v>77</v>
      </c>
      <c r="D23" s="126"/>
      <c r="E23" s="58">
        <f>SUM(G23,H23,K23,L23,O23,P23,S23,T23,W23,X23,AA23,AB23,AE23,AF23)</f>
        <v>8</v>
      </c>
      <c r="F23" s="59">
        <f>SUM(J23,N23,R23,V23,Z23,AD23,AH23)</f>
        <v>2</v>
      </c>
      <c r="G23" s="114">
        <v>8</v>
      </c>
      <c r="H23" s="84">
        <v>0</v>
      </c>
      <c r="I23" s="84" t="s">
        <v>139</v>
      </c>
      <c r="J23" s="144">
        <v>2</v>
      </c>
      <c r="K23" s="114"/>
      <c r="L23" s="84"/>
      <c r="M23" s="84"/>
      <c r="N23" s="144"/>
      <c r="O23" s="114"/>
      <c r="P23" s="84"/>
      <c r="Q23" s="84"/>
      <c r="R23" s="144"/>
      <c r="S23" s="114"/>
      <c r="T23" s="84"/>
      <c r="U23" s="84"/>
      <c r="V23" s="144"/>
      <c r="W23" s="114"/>
      <c r="X23" s="84"/>
      <c r="Y23" s="84"/>
      <c r="Z23" s="144"/>
      <c r="AA23" s="114"/>
      <c r="AB23" s="84"/>
      <c r="AC23" s="84"/>
      <c r="AD23" s="144"/>
      <c r="AE23" s="114"/>
      <c r="AF23" s="84"/>
      <c r="AG23" s="84"/>
      <c r="AH23" s="144"/>
      <c r="AI23" s="55"/>
    </row>
    <row r="24" spans="1:35" ht="15" customHeight="1" x14ac:dyDescent="0.2">
      <c r="A24" s="120" t="s">
        <v>26</v>
      </c>
      <c r="B24" s="53" t="s">
        <v>242</v>
      </c>
      <c r="C24" s="151" t="s">
        <v>159</v>
      </c>
      <c r="D24" s="126"/>
      <c r="E24" s="58">
        <f t="shared" ref="E24:E31" si="2">SUM(G24,H24,K24,L24,O24,P24,S24,T24,W24,X24,AA24,AB24,AE24,AF24)</f>
        <v>8</v>
      </c>
      <c r="F24" s="59">
        <f t="shared" ref="F24:F31" si="3">SUM(J24,N24,R24,V24,Z24,AD24,AH24)</f>
        <v>2</v>
      </c>
      <c r="G24" s="140">
        <v>8</v>
      </c>
      <c r="H24" s="141">
        <v>0</v>
      </c>
      <c r="I24" s="141" t="s">
        <v>68</v>
      </c>
      <c r="J24" s="63">
        <v>2</v>
      </c>
      <c r="K24" s="140"/>
      <c r="L24" s="141"/>
      <c r="M24" s="141"/>
      <c r="N24" s="63"/>
      <c r="O24" s="140"/>
      <c r="P24" s="141"/>
      <c r="Q24" s="141"/>
      <c r="R24" s="63"/>
      <c r="S24" s="140"/>
      <c r="T24" s="141"/>
      <c r="U24" s="141"/>
      <c r="V24" s="63"/>
      <c r="W24" s="140"/>
      <c r="X24" s="141"/>
      <c r="Y24" s="141"/>
      <c r="Z24" s="63"/>
      <c r="AA24" s="140"/>
      <c r="AB24" s="141"/>
      <c r="AC24" s="141"/>
      <c r="AD24" s="63"/>
      <c r="AE24" s="140"/>
      <c r="AF24" s="141"/>
      <c r="AG24" s="141"/>
      <c r="AH24" s="63"/>
      <c r="AI24" s="55"/>
    </row>
    <row r="25" spans="1:35" ht="15" customHeight="1" x14ac:dyDescent="0.2">
      <c r="A25" s="120" t="s">
        <v>27</v>
      </c>
      <c r="B25" s="53" t="s">
        <v>243</v>
      </c>
      <c r="C25" s="151" t="s">
        <v>161</v>
      </c>
      <c r="D25" s="126"/>
      <c r="E25" s="58">
        <f t="shared" si="2"/>
        <v>8</v>
      </c>
      <c r="F25" s="59">
        <f>SUM(J25,N25,R25,V25,Z25,AD25,AH25)</f>
        <v>2</v>
      </c>
      <c r="G25" s="140"/>
      <c r="H25" s="141"/>
      <c r="I25" s="141"/>
      <c r="J25" s="63"/>
      <c r="K25" s="140">
        <v>8</v>
      </c>
      <c r="L25" s="141">
        <v>0</v>
      </c>
      <c r="M25" s="141" t="s">
        <v>139</v>
      </c>
      <c r="N25" s="63">
        <v>2</v>
      </c>
      <c r="O25" s="140"/>
      <c r="P25" s="141"/>
      <c r="Q25" s="141"/>
      <c r="R25" s="63"/>
      <c r="S25" s="140"/>
      <c r="T25" s="141"/>
      <c r="U25" s="141"/>
      <c r="V25" s="63"/>
      <c r="W25" s="140"/>
      <c r="X25" s="141"/>
      <c r="Y25" s="141"/>
      <c r="Z25" s="63"/>
      <c r="AA25" s="140"/>
      <c r="AB25" s="141"/>
      <c r="AC25" s="141"/>
      <c r="AD25" s="63"/>
      <c r="AE25" s="140"/>
      <c r="AF25" s="141"/>
      <c r="AG25" s="141"/>
      <c r="AH25" s="63"/>
      <c r="AI25" s="55" t="s">
        <v>242</v>
      </c>
    </row>
    <row r="26" spans="1:35" ht="15" customHeight="1" x14ac:dyDescent="0.2">
      <c r="A26" s="120" t="s">
        <v>28</v>
      </c>
      <c r="B26" s="53" t="s">
        <v>244</v>
      </c>
      <c r="C26" s="151" t="s">
        <v>78</v>
      </c>
      <c r="D26" s="126"/>
      <c r="E26" s="58">
        <f t="shared" si="2"/>
        <v>8</v>
      </c>
      <c r="F26" s="59">
        <f t="shared" si="3"/>
        <v>2</v>
      </c>
      <c r="G26" s="140"/>
      <c r="H26" s="141"/>
      <c r="I26" s="141"/>
      <c r="J26" s="63"/>
      <c r="K26" s="140"/>
      <c r="L26" s="141"/>
      <c r="M26" s="141"/>
      <c r="N26" s="63"/>
      <c r="O26" s="140">
        <v>8</v>
      </c>
      <c r="P26" s="141">
        <v>0</v>
      </c>
      <c r="Q26" s="141" t="s">
        <v>139</v>
      </c>
      <c r="R26" s="63">
        <v>2</v>
      </c>
      <c r="S26" s="140"/>
      <c r="T26" s="141"/>
      <c r="U26" s="141"/>
      <c r="V26" s="63"/>
      <c r="W26" s="140"/>
      <c r="X26" s="141"/>
      <c r="Y26" s="141"/>
      <c r="Z26" s="63"/>
      <c r="AA26" s="140"/>
      <c r="AB26" s="141"/>
      <c r="AC26" s="141"/>
      <c r="AD26" s="63"/>
      <c r="AE26" s="140"/>
      <c r="AF26" s="141"/>
      <c r="AG26" s="141"/>
      <c r="AH26" s="63"/>
      <c r="AI26" s="55"/>
    </row>
    <row r="27" spans="1:35" ht="15" customHeight="1" x14ac:dyDescent="0.2">
      <c r="A27" s="120" t="s">
        <v>29</v>
      </c>
      <c r="B27" s="272" t="s">
        <v>259</v>
      </c>
      <c r="C27" s="151" t="s">
        <v>149</v>
      </c>
      <c r="D27" s="126"/>
      <c r="E27" s="58">
        <f t="shared" si="2"/>
        <v>8</v>
      </c>
      <c r="F27" s="59">
        <f t="shared" si="3"/>
        <v>2</v>
      </c>
      <c r="G27" s="140"/>
      <c r="H27" s="141"/>
      <c r="I27" s="141"/>
      <c r="J27" s="63"/>
      <c r="K27" s="140"/>
      <c r="L27" s="141"/>
      <c r="M27" s="141"/>
      <c r="N27" s="63"/>
      <c r="O27" s="140">
        <v>8</v>
      </c>
      <c r="P27" s="141">
        <v>0</v>
      </c>
      <c r="Q27" s="141" t="s">
        <v>68</v>
      </c>
      <c r="R27" s="63">
        <v>2</v>
      </c>
      <c r="S27" s="140"/>
      <c r="T27" s="141"/>
      <c r="U27" s="141"/>
      <c r="V27" s="63"/>
      <c r="W27" s="140"/>
      <c r="X27" s="141"/>
      <c r="Y27" s="141"/>
      <c r="Z27" s="63"/>
      <c r="AA27" s="140"/>
      <c r="AB27" s="141"/>
      <c r="AC27" s="141"/>
      <c r="AD27" s="63"/>
      <c r="AE27" s="140"/>
      <c r="AF27" s="141"/>
      <c r="AG27" s="141"/>
      <c r="AH27" s="63"/>
      <c r="AI27" s="55"/>
    </row>
    <row r="28" spans="1:35" ht="15" customHeight="1" x14ac:dyDescent="0.2">
      <c r="A28" s="120" t="s">
        <v>30</v>
      </c>
      <c r="B28" s="272" t="s">
        <v>260</v>
      </c>
      <c r="C28" s="151" t="s">
        <v>150</v>
      </c>
      <c r="D28" s="126"/>
      <c r="E28" s="58">
        <f t="shared" si="2"/>
        <v>12</v>
      </c>
      <c r="F28" s="59">
        <f t="shared" si="3"/>
        <v>2</v>
      </c>
      <c r="G28" s="140"/>
      <c r="H28" s="141"/>
      <c r="I28" s="141"/>
      <c r="J28" s="63"/>
      <c r="K28" s="140"/>
      <c r="L28" s="141"/>
      <c r="M28" s="141"/>
      <c r="N28" s="63"/>
      <c r="O28" s="140"/>
      <c r="P28" s="141"/>
      <c r="Q28" s="141"/>
      <c r="R28" s="63"/>
      <c r="S28" s="140">
        <v>12</v>
      </c>
      <c r="T28" s="141">
        <v>0</v>
      </c>
      <c r="U28" s="141" t="s">
        <v>139</v>
      </c>
      <c r="V28" s="63">
        <v>2</v>
      </c>
      <c r="W28" s="140"/>
      <c r="X28" s="141"/>
      <c r="Y28" s="141"/>
      <c r="Z28" s="63"/>
      <c r="AA28" s="140"/>
      <c r="AB28" s="141"/>
      <c r="AC28" s="141"/>
      <c r="AD28" s="63"/>
      <c r="AE28" s="140"/>
      <c r="AF28" s="141"/>
      <c r="AG28" s="141"/>
      <c r="AH28" s="63"/>
      <c r="AI28" s="271" t="s">
        <v>259</v>
      </c>
    </row>
    <row r="29" spans="1:35" ht="15" customHeight="1" x14ac:dyDescent="0.2">
      <c r="A29" s="120" t="s">
        <v>31</v>
      </c>
      <c r="B29" s="272" t="s">
        <v>261</v>
      </c>
      <c r="C29" s="151" t="s">
        <v>79</v>
      </c>
      <c r="D29" s="126"/>
      <c r="E29" s="58">
        <f t="shared" si="2"/>
        <v>12</v>
      </c>
      <c r="F29" s="59">
        <f t="shared" si="3"/>
        <v>3</v>
      </c>
      <c r="G29" s="140"/>
      <c r="H29" s="141"/>
      <c r="I29" s="141"/>
      <c r="J29" s="63"/>
      <c r="K29" s="140"/>
      <c r="L29" s="141"/>
      <c r="M29" s="141"/>
      <c r="N29" s="63"/>
      <c r="O29" s="140"/>
      <c r="P29" s="141"/>
      <c r="Q29" s="141"/>
      <c r="R29" s="63"/>
      <c r="S29" s="140"/>
      <c r="T29" s="141"/>
      <c r="U29" s="141"/>
      <c r="V29" s="63"/>
      <c r="W29" s="140">
        <v>12</v>
      </c>
      <c r="X29" s="141">
        <v>0</v>
      </c>
      <c r="Y29" s="141" t="s">
        <v>68</v>
      </c>
      <c r="Z29" s="63">
        <v>3</v>
      </c>
      <c r="AA29" s="140"/>
      <c r="AB29" s="141"/>
      <c r="AC29" s="141"/>
      <c r="AD29" s="63"/>
      <c r="AE29" s="140"/>
      <c r="AF29" s="141"/>
      <c r="AG29" s="141"/>
      <c r="AH29" s="63"/>
      <c r="AI29" s="55" t="s">
        <v>242</v>
      </c>
    </row>
    <row r="30" spans="1:35" ht="15" customHeight="1" x14ac:dyDescent="0.2">
      <c r="A30" s="120" t="s">
        <v>32</v>
      </c>
      <c r="B30" s="52" t="s">
        <v>198</v>
      </c>
      <c r="C30" s="152" t="s">
        <v>160</v>
      </c>
      <c r="D30" s="127"/>
      <c r="E30" s="58">
        <f t="shared" si="2"/>
        <v>8</v>
      </c>
      <c r="F30" s="59">
        <f t="shared" si="3"/>
        <v>2</v>
      </c>
      <c r="G30" s="142"/>
      <c r="H30" s="143"/>
      <c r="I30" s="143"/>
      <c r="J30" s="63"/>
      <c r="K30" s="142"/>
      <c r="L30" s="143"/>
      <c r="M30" s="143"/>
      <c r="N30" s="63"/>
      <c r="O30" s="142"/>
      <c r="P30" s="143"/>
      <c r="Q30" s="143"/>
      <c r="R30" s="63"/>
      <c r="S30" s="142"/>
      <c r="T30" s="143"/>
      <c r="U30" s="143"/>
      <c r="V30" s="63"/>
      <c r="W30" s="142">
        <v>8</v>
      </c>
      <c r="X30" s="143">
        <v>0</v>
      </c>
      <c r="Y30" s="143" t="s">
        <v>68</v>
      </c>
      <c r="Z30" s="63">
        <v>2</v>
      </c>
      <c r="AA30" s="142"/>
      <c r="AB30" s="143"/>
      <c r="AC30" s="143"/>
      <c r="AD30" s="63"/>
      <c r="AE30" s="142"/>
      <c r="AF30" s="143"/>
      <c r="AG30" s="143"/>
      <c r="AH30" s="63"/>
      <c r="AI30" s="55"/>
    </row>
    <row r="31" spans="1:35" ht="15" customHeight="1" x14ac:dyDescent="0.2">
      <c r="A31" s="47" t="s">
        <v>33</v>
      </c>
      <c r="B31" s="54" t="s">
        <v>245</v>
      </c>
      <c r="C31" s="152" t="s">
        <v>80</v>
      </c>
      <c r="D31" s="127"/>
      <c r="E31" s="58">
        <f t="shared" si="2"/>
        <v>12</v>
      </c>
      <c r="F31" s="59">
        <f t="shared" si="3"/>
        <v>3</v>
      </c>
      <c r="G31" s="145"/>
      <c r="H31" s="146"/>
      <c r="I31" s="146"/>
      <c r="J31" s="147"/>
      <c r="K31" s="145"/>
      <c r="L31" s="146"/>
      <c r="M31" s="146"/>
      <c r="N31" s="147"/>
      <c r="O31" s="145"/>
      <c r="P31" s="146"/>
      <c r="Q31" s="146"/>
      <c r="R31" s="147"/>
      <c r="S31" s="145"/>
      <c r="T31" s="146"/>
      <c r="U31" s="146"/>
      <c r="V31" s="147"/>
      <c r="W31" s="145"/>
      <c r="X31" s="146"/>
      <c r="Y31" s="146"/>
      <c r="Z31" s="147"/>
      <c r="AA31" s="145">
        <v>12</v>
      </c>
      <c r="AB31" s="146">
        <v>0</v>
      </c>
      <c r="AC31" s="146" t="s">
        <v>68</v>
      </c>
      <c r="AD31" s="147">
        <v>3</v>
      </c>
      <c r="AE31" s="145"/>
      <c r="AF31" s="146"/>
      <c r="AG31" s="146"/>
      <c r="AH31" s="147"/>
      <c r="AI31" s="56"/>
    </row>
    <row r="32" spans="1:35" s="37" customFormat="1" ht="20.25" customHeight="1" x14ac:dyDescent="0.2">
      <c r="A32" s="358" t="s">
        <v>147</v>
      </c>
      <c r="B32" s="359"/>
      <c r="C32" s="359"/>
      <c r="D32" s="176" t="s">
        <v>141</v>
      </c>
      <c r="E32" s="34">
        <f>SUM(E33:E54)</f>
        <v>308</v>
      </c>
      <c r="F32" s="35">
        <f>SUM(F33:F54)</f>
        <v>75</v>
      </c>
      <c r="G32" s="34">
        <f>SUM(G33:G54)</f>
        <v>56</v>
      </c>
      <c r="H32" s="36">
        <f>SUM(H33:H54)</f>
        <v>0</v>
      </c>
      <c r="I32" s="36"/>
      <c r="J32" s="38">
        <f>SUM(J33:J54)</f>
        <v>15</v>
      </c>
      <c r="K32" s="34">
        <f>SUM(K33:K54)</f>
        <v>44</v>
      </c>
      <c r="L32" s="36">
        <f>SUM(L33:L54)</f>
        <v>20</v>
      </c>
      <c r="M32" s="36"/>
      <c r="N32" s="38">
        <f>SUM(N33:N54)</f>
        <v>15</v>
      </c>
      <c r="O32" s="34">
        <f>SUM(O33:O54)</f>
        <v>84</v>
      </c>
      <c r="P32" s="36">
        <f>SUM(P33:P54)</f>
        <v>4</v>
      </c>
      <c r="Q32" s="36"/>
      <c r="R32" s="38">
        <f>SUM(R33:R54)</f>
        <v>19</v>
      </c>
      <c r="S32" s="34">
        <f>SUM(S33:S54)</f>
        <v>76</v>
      </c>
      <c r="T32" s="36">
        <f>SUM(T33:T54)</f>
        <v>8</v>
      </c>
      <c r="U32" s="36"/>
      <c r="V32" s="38">
        <f>SUM(V33:V54)</f>
        <v>21</v>
      </c>
      <c r="W32" s="34">
        <f>SUM(W33:W54)</f>
        <v>16</v>
      </c>
      <c r="X32" s="36">
        <f>SUM(X33:X54)</f>
        <v>0</v>
      </c>
      <c r="Y32" s="36"/>
      <c r="Z32" s="38">
        <f>SUM(Z33:Z54)</f>
        <v>5</v>
      </c>
      <c r="AA32" s="34">
        <f>SUM(AA33:AA54)</f>
        <v>0</v>
      </c>
      <c r="AB32" s="36">
        <f>SUM(AB33:AB54)</f>
        <v>0</v>
      </c>
      <c r="AC32" s="36"/>
      <c r="AD32" s="38">
        <f>SUM(AD33:AD54)</f>
        <v>0</v>
      </c>
      <c r="AE32" s="34">
        <f>SUM(AE33:AE54)</f>
        <v>0</v>
      </c>
      <c r="AF32" s="36">
        <f>SUM(AF33:AF54)</f>
        <v>0</v>
      </c>
      <c r="AG32" s="36"/>
      <c r="AH32" s="38">
        <f>SUM(AH33:AH54)</f>
        <v>0</v>
      </c>
      <c r="AI32" s="35"/>
    </row>
    <row r="33" spans="1:35" ht="15" customHeight="1" x14ac:dyDescent="0.2">
      <c r="A33" s="41" t="s">
        <v>34</v>
      </c>
      <c r="B33" s="121" t="s">
        <v>199</v>
      </c>
      <c r="C33" s="151" t="s">
        <v>81</v>
      </c>
      <c r="D33" s="126"/>
      <c r="E33" s="58">
        <f>SUM(G33,H33,K33,L33,O33,P33,S33,T33,W33,X33,AA33,AB33,AE33,AF33)</f>
        <v>8</v>
      </c>
      <c r="F33" s="59">
        <f>SUM(J33,N33,R33,V33,Z33,AD33,AH33)</f>
        <v>3</v>
      </c>
      <c r="G33" s="138">
        <v>8</v>
      </c>
      <c r="H33" s="139">
        <v>0</v>
      </c>
      <c r="I33" s="139" t="s">
        <v>68</v>
      </c>
      <c r="J33" s="148">
        <v>3</v>
      </c>
      <c r="K33" s="138"/>
      <c r="L33" s="139"/>
      <c r="M33" s="139"/>
      <c r="N33" s="148"/>
      <c r="O33" s="138"/>
      <c r="P33" s="139"/>
      <c r="Q33" s="139"/>
      <c r="R33" s="148"/>
      <c r="S33" s="138"/>
      <c r="T33" s="139"/>
      <c r="U33" s="139"/>
      <c r="V33" s="148"/>
      <c r="W33" s="138"/>
      <c r="X33" s="139"/>
      <c r="Y33" s="139"/>
      <c r="Z33" s="148"/>
      <c r="AA33" s="138"/>
      <c r="AB33" s="139"/>
      <c r="AC33" s="139"/>
      <c r="AD33" s="148"/>
      <c r="AE33" s="138"/>
      <c r="AF33" s="139"/>
      <c r="AG33" s="139"/>
      <c r="AH33" s="148"/>
      <c r="AI33" s="55"/>
    </row>
    <row r="34" spans="1:35" ht="15" customHeight="1" x14ac:dyDescent="0.2">
      <c r="A34" s="120" t="s">
        <v>35</v>
      </c>
      <c r="B34" s="122" t="s">
        <v>200</v>
      </c>
      <c r="C34" s="151" t="s">
        <v>82</v>
      </c>
      <c r="D34" s="126"/>
      <c r="E34" s="58">
        <f t="shared" ref="E34:E54" si="4">SUM(G34,H34,K34,L34,O34,P34,S34,T34,W34,X34,AA34,AB34,AE34,AF34)</f>
        <v>16</v>
      </c>
      <c r="F34" s="59">
        <f t="shared" ref="F34:F54" si="5">SUM(J34,N34,R34,V34,Z34,AD34,AH34)</f>
        <v>4</v>
      </c>
      <c r="G34" s="140">
        <v>16</v>
      </c>
      <c r="H34" s="141">
        <v>0</v>
      </c>
      <c r="I34" s="141" t="s">
        <v>139</v>
      </c>
      <c r="J34" s="63">
        <v>4</v>
      </c>
      <c r="K34" s="140"/>
      <c r="L34" s="141"/>
      <c r="M34" s="141"/>
      <c r="N34" s="63"/>
      <c r="O34" s="140"/>
      <c r="P34" s="141"/>
      <c r="Q34" s="141"/>
      <c r="R34" s="63"/>
      <c r="S34" s="140"/>
      <c r="T34" s="141"/>
      <c r="U34" s="141"/>
      <c r="V34" s="63"/>
      <c r="W34" s="140"/>
      <c r="X34" s="141"/>
      <c r="Y34" s="141"/>
      <c r="Z34" s="63"/>
      <c r="AA34" s="140"/>
      <c r="AB34" s="141"/>
      <c r="AC34" s="141"/>
      <c r="AD34" s="63"/>
      <c r="AE34" s="140"/>
      <c r="AF34" s="141"/>
      <c r="AG34" s="141"/>
      <c r="AH34" s="63"/>
      <c r="AI34" s="55"/>
    </row>
    <row r="35" spans="1:35" ht="15" customHeight="1" x14ac:dyDescent="0.2">
      <c r="A35" s="120" t="s">
        <v>36</v>
      </c>
      <c r="B35" s="122" t="s">
        <v>246</v>
      </c>
      <c r="C35" s="151" t="s">
        <v>86</v>
      </c>
      <c r="D35" s="126"/>
      <c r="E35" s="58">
        <f t="shared" si="4"/>
        <v>20</v>
      </c>
      <c r="F35" s="59">
        <f t="shared" si="5"/>
        <v>5</v>
      </c>
      <c r="G35" s="140">
        <v>20</v>
      </c>
      <c r="H35" s="141">
        <v>0</v>
      </c>
      <c r="I35" s="141" t="s">
        <v>139</v>
      </c>
      <c r="J35" s="63">
        <v>5</v>
      </c>
      <c r="K35" s="140"/>
      <c r="L35" s="141"/>
      <c r="M35" s="141"/>
      <c r="N35" s="63"/>
      <c r="O35" s="140"/>
      <c r="P35" s="141"/>
      <c r="Q35" s="141"/>
      <c r="R35" s="63"/>
      <c r="S35" s="140"/>
      <c r="T35" s="141"/>
      <c r="U35" s="141"/>
      <c r="V35" s="63"/>
      <c r="W35" s="140"/>
      <c r="X35" s="141"/>
      <c r="Y35" s="141"/>
      <c r="Z35" s="63"/>
      <c r="AA35" s="140"/>
      <c r="AB35" s="141"/>
      <c r="AC35" s="141"/>
      <c r="AD35" s="63"/>
      <c r="AE35" s="140"/>
      <c r="AF35" s="141"/>
      <c r="AG35" s="141"/>
      <c r="AH35" s="63"/>
      <c r="AI35" s="55"/>
    </row>
    <row r="36" spans="1:35" ht="15" customHeight="1" x14ac:dyDescent="0.2">
      <c r="A36" s="120" t="s">
        <v>37</v>
      </c>
      <c r="B36" s="122" t="s">
        <v>247</v>
      </c>
      <c r="C36" s="151" t="s">
        <v>87</v>
      </c>
      <c r="D36" s="126"/>
      <c r="E36" s="58">
        <f t="shared" si="4"/>
        <v>20</v>
      </c>
      <c r="F36" s="59">
        <f t="shared" si="5"/>
        <v>6</v>
      </c>
      <c r="G36" s="140"/>
      <c r="H36" s="141"/>
      <c r="I36" s="141"/>
      <c r="J36" s="63"/>
      <c r="K36" s="140">
        <v>12</v>
      </c>
      <c r="L36" s="141">
        <v>8</v>
      </c>
      <c r="M36" s="141" t="s">
        <v>68</v>
      </c>
      <c r="N36" s="63">
        <v>6</v>
      </c>
      <c r="O36" s="140"/>
      <c r="P36" s="141"/>
      <c r="Q36" s="141"/>
      <c r="R36" s="63"/>
      <c r="S36" s="140"/>
      <c r="T36" s="141"/>
      <c r="U36" s="141"/>
      <c r="V36" s="63"/>
      <c r="W36" s="140"/>
      <c r="X36" s="141"/>
      <c r="Y36" s="141"/>
      <c r="Z36" s="63"/>
      <c r="AA36" s="140"/>
      <c r="AB36" s="141"/>
      <c r="AC36" s="141"/>
      <c r="AD36" s="63"/>
      <c r="AE36" s="140"/>
      <c r="AF36" s="141"/>
      <c r="AG36" s="141"/>
      <c r="AH36" s="63"/>
      <c r="AI36" s="55" t="s">
        <v>246</v>
      </c>
    </row>
    <row r="37" spans="1:35" ht="15" customHeight="1" x14ac:dyDescent="0.2">
      <c r="A37" s="120" t="s">
        <v>38</v>
      </c>
      <c r="B37" s="122" t="s">
        <v>201</v>
      </c>
      <c r="C37" s="151" t="s">
        <v>83</v>
      </c>
      <c r="D37" s="126"/>
      <c r="E37" s="58">
        <f t="shared" si="4"/>
        <v>20</v>
      </c>
      <c r="F37" s="59">
        <f t="shared" si="5"/>
        <v>4</v>
      </c>
      <c r="G37" s="140"/>
      <c r="H37" s="141"/>
      <c r="I37" s="141"/>
      <c r="J37" s="63"/>
      <c r="K37" s="140">
        <v>20</v>
      </c>
      <c r="L37" s="141">
        <v>0</v>
      </c>
      <c r="M37" s="141" t="s">
        <v>139</v>
      </c>
      <c r="N37" s="63">
        <v>4</v>
      </c>
      <c r="O37" s="140"/>
      <c r="P37" s="141"/>
      <c r="Q37" s="141"/>
      <c r="R37" s="63"/>
      <c r="S37" s="140"/>
      <c r="T37" s="141"/>
      <c r="U37" s="141"/>
      <c r="V37" s="63"/>
      <c r="W37" s="140"/>
      <c r="X37" s="141"/>
      <c r="Y37" s="141"/>
      <c r="Z37" s="63"/>
      <c r="AA37" s="140"/>
      <c r="AB37" s="141"/>
      <c r="AC37" s="141"/>
      <c r="AD37" s="63"/>
      <c r="AE37" s="140"/>
      <c r="AF37" s="141"/>
      <c r="AG37" s="141"/>
      <c r="AH37" s="63"/>
      <c r="AI37" s="55" t="s">
        <v>200</v>
      </c>
    </row>
    <row r="38" spans="1:35" ht="15" customHeight="1" x14ac:dyDescent="0.2">
      <c r="A38" s="120" t="s">
        <v>39</v>
      </c>
      <c r="B38" s="122" t="s">
        <v>202</v>
      </c>
      <c r="C38" s="151" t="s">
        <v>84</v>
      </c>
      <c r="D38" s="126"/>
      <c r="E38" s="58">
        <f t="shared" si="4"/>
        <v>12</v>
      </c>
      <c r="F38" s="59">
        <f t="shared" si="5"/>
        <v>3</v>
      </c>
      <c r="G38" s="140">
        <v>12</v>
      </c>
      <c r="H38" s="141">
        <v>0</v>
      </c>
      <c r="I38" s="141" t="s">
        <v>68</v>
      </c>
      <c r="J38" s="63">
        <v>3</v>
      </c>
      <c r="K38" s="140"/>
      <c r="L38" s="141"/>
      <c r="M38" s="141"/>
      <c r="N38" s="63"/>
      <c r="O38" s="140"/>
      <c r="P38" s="141"/>
      <c r="Q38" s="141"/>
      <c r="R38" s="63"/>
      <c r="S38" s="140"/>
      <c r="T38" s="141"/>
      <c r="U38" s="141"/>
      <c r="V38" s="63"/>
      <c r="W38" s="140"/>
      <c r="X38" s="141"/>
      <c r="Y38" s="141"/>
      <c r="Z38" s="63"/>
      <c r="AA38" s="140"/>
      <c r="AB38" s="141"/>
      <c r="AC38" s="141"/>
      <c r="AD38" s="63"/>
      <c r="AE38" s="140"/>
      <c r="AF38" s="141"/>
      <c r="AG38" s="141"/>
      <c r="AH38" s="63"/>
      <c r="AI38" s="55"/>
    </row>
    <row r="39" spans="1:35" ht="15" customHeight="1" x14ac:dyDescent="0.2">
      <c r="A39" s="120" t="s">
        <v>40</v>
      </c>
      <c r="B39" s="122" t="s">
        <v>203</v>
      </c>
      <c r="C39" s="151" t="s">
        <v>85</v>
      </c>
      <c r="D39" s="126"/>
      <c r="E39" s="58">
        <f t="shared" si="4"/>
        <v>12</v>
      </c>
      <c r="F39" s="59">
        <f t="shared" si="5"/>
        <v>3</v>
      </c>
      <c r="G39" s="140"/>
      <c r="H39" s="141"/>
      <c r="I39" s="141"/>
      <c r="J39" s="63"/>
      <c r="K39" s="140">
        <v>12</v>
      </c>
      <c r="L39" s="141">
        <v>0</v>
      </c>
      <c r="M39" s="141" t="s">
        <v>68</v>
      </c>
      <c r="N39" s="63">
        <v>3</v>
      </c>
      <c r="O39" s="140"/>
      <c r="P39" s="141"/>
      <c r="Q39" s="141"/>
      <c r="R39" s="63"/>
      <c r="S39" s="140"/>
      <c r="T39" s="141"/>
      <c r="U39" s="141"/>
      <c r="V39" s="63"/>
      <c r="W39" s="140"/>
      <c r="X39" s="141"/>
      <c r="Y39" s="141"/>
      <c r="Z39" s="63"/>
      <c r="AA39" s="140"/>
      <c r="AB39" s="141"/>
      <c r="AC39" s="141"/>
      <c r="AD39" s="63"/>
      <c r="AE39" s="140"/>
      <c r="AF39" s="141"/>
      <c r="AG39" s="141"/>
      <c r="AH39" s="63"/>
      <c r="AI39" s="55" t="s">
        <v>202</v>
      </c>
    </row>
    <row r="40" spans="1:35" ht="15" customHeight="1" x14ac:dyDescent="0.2">
      <c r="A40" s="120" t="s">
        <v>41</v>
      </c>
      <c r="B40" s="122" t="s">
        <v>204</v>
      </c>
      <c r="C40" s="151" t="s">
        <v>158</v>
      </c>
      <c r="D40" s="126"/>
      <c r="E40" s="58">
        <f t="shared" si="4"/>
        <v>12</v>
      </c>
      <c r="F40" s="59">
        <f t="shared" si="5"/>
        <v>2</v>
      </c>
      <c r="G40" s="140"/>
      <c r="H40" s="141"/>
      <c r="I40" s="141"/>
      <c r="J40" s="63"/>
      <c r="K40" s="140">
        <v>0</v>
      </c>
      <c r="L40" s="141">
        <v>12</v>
      </c>
      <c r="M40" s="141" t="s">
        <v>139</v>
      </c>
      <c r="N40" s="63">
        <v>2</v>
      </c>
      <c r="O40" s="140"/>
      <c r="P40" s="141"/>
      <c r="Q40" s="141"/>
      <c r="R40" s="63"/>
      <c r="S40" s="140"/>
      <c r="T40" s="141"/>
      <c r="U40" s="141"/>
      <c r="V40" s="63"/>
      <c r="W40" s="140"/>
      <c r="X40" s="141"/>
      <c r="Y40" s="141"/>
      <c r="Z40" s="63"/>
      <c r="AA40" s="140"/>
      <c r="AB40" s="141"/>
      <c r="AC40" s="141"/>
      <c r="AD40" s="63"/>
      <c r="AE40" s="140"/>
      <c r="AF40" s="141"/>
      <c r="AG40" s="141"/>
      <c r="AH40" s="63"/>
      <c r="AI40" s="55" t="s">
        <v>202</v>
      </c>
    </row>
    <row r="41" spans="1:35" ht="15" customHeight="1" x14ac:dyDescent="0.2">
      <c r="A41" s="120" t="s">
        <v>42</v>
      </c>
      <c r="B41" s="122" t="s">
        <v>205</v>
      </c>
      <c r="C41" s="177" t="s">
        <v>94</v>
      </c>
      <c r="D41" s="128"/>
      <c r="E41" s="58">
        <f t="shared" si="4"/>
        <v>20</v>
      </c>
      <c r="F41" s="59">
        <f t="shared" si="5"/>
        <v>4</v>
      </c>
      <c r="G41" s="115"/>
      <c r="H41" s="83"/>
      <c r="I41" s="83"/>
      <c r="J41" s="68"/>
      <c r="K41" s="115"/>
      <c r="L41" s="83"/>
      <c r="M41" s="83"/>
      <c r="N41" s="68"/>
      <c r="O41" s="115">
        <v>16</v>
      </c>
      <c r="P41" s="83">
        <v>4</v>
      </c>
      <c r="Q41" s="83" t="s">
        <v>68</v>
      </c>
      <c r="R41" s="68">
        <v>4</v>
      </c>
      <c r="S41" s="115"/>
      <c r="T41" s="83"/>
      <c r="U41" s="83"/>
      <c r="V41" s="68"/>
      <c r="W41" s="115"/>
      <c r="X41" s="83"/>
      <c r="Y41" s="83"/>
      <c r="Z41" s="68"/>
      <c r="AA41" s="115"/>
      <c r="AB41" s="83"/>
      <c r="AC41" s="83"/>
      <c r="AD41" s="68"/>
      <c r="AE41" s="115"/>
      <c r="AF41" s="83"/>
      <c r="AG41" s="83"/>
      <c r="AH41" s="68"/>
      <c r="AI41" s="55" t="s">
        <v>191</v>
      </c>
    </row>
    <row r="42" spans="1:35" ht="15" customHeight="1" x14ac:dyDescent="0.2">
      <c r="A42" s="120" t="s">
        <v>43</v>
      </c>
      <c r="B42" s="122" t="s">
        <v>255</v>
      </c>
      <c r="C42" s="151" t="s">
        <v>151</v>
      </c>
      <c r="D42" s="126"/>
      <c r="E42" s="58">
        <f t="shared" si="4"/>
        <v>8</v>
      </c>
      <c r="F42" s="59">
        <f t="shared" si="5"/>
        <v>2</v>
      </c>
      <c r="G42" s="140"/>
      <c r="H42" s="141"/>
      <c r="I42" s="141"/>
      <c r="J42" s="63"/>
      <c r="K42" s="140"/>
      <c r="L42" s="141"/>
      <c r="M42" s="141"/>
      <c r="N42" s="63"/>
      <c r="O42" s="140">
        <v>8</v>
      </c>
      <c r="P42" s="141">
        <v>0</v>
      </c>
      <c r="Q42" s="141" t="s">
        <v>68</v>
      </c>
      <c r="R42" s="63">
        <v>2</v>
      </c>
      <c r="S42" s="140"/>
      <c r="T42" s="141"/>
      <c r="U42" s="141"/>
      <c r="V42" s="63"/>
      <c r="W42" s="140"/>
      <c r="X42" s="141"/>
      <c r="Y42" s="141"/>
      <c r="Z42" s="63"/>
      <c r="AA42" s="140"/>
      <c r="AB42" s="141"/>
      <c r="AC42" s="141"/>
      <c r="AD42" s="63"/>
      <c r="AE42" s="140"/>
      <c r="AF42" s="141"/>
      <c r="AG42" s="141"/>
      <c r="AH42" s="63"/>
      <c r="AI42" s="55"/>
    </row>
    <row r="43" spans="1:35" ht="15" customHeight="1" x14ac:dyDescent="0.2">
      <c r="A43" s="120" t="s">
        <v>44</v>
      </c>
      <c r="B43" s="122" t="s">
        <v>256</v>
      </c>
      <c r="C43" s="151" t="s">
        <v>152</v>
      </c>
      <c r="D43" s="126"/>
      <c r="E43" s="58">
        <f t="shared" si="4"/>
        <v>8</v>
      </c>
      <c r="F43" s="59">
        <f t="shared" si="5"/>
        <v>2</v>
      </c>
      <c r="G43" s="140"/>
      <c r="H43" s="141"/>
      <c r="I43" s="141"/>
      <c r="J43" s="63"/>
      <c r="K43" s="140"/>
      <c r="L43" s="141"/>
      <c r="M43" s="141"/>
      <c r="N43" s="63"/>
      <c r="O43" s="140"/>
      <c r="P43" s="141"/>
      <c r="Q43" s="141"/>
      <c r="R43" s="63"/>
      <c r="S43" s="140">
        <v>8</v>
      </c>
      <c r="T43" s="141">
        <v>0</v>
      </c>
      <c r="U43" s="141" t="s">
        <v>68</v>
      </c>
      <c r="V43" s="63">
        <v>2</v>
      </c>
      <c r="W43" s="140"/>
      <c r="X43" s="141"/>
      <c r="Y43" s="141"/>
      <c r="Z43" s="63"/>
      <c r="AA43" s="140"/>
      <c r="AB43" s="141"/>
      <c r="AC43" s="141"/>
      <c r="AD43" s="63"/>
      <c r="AE43" s="140"/>
      <c r="AF43" s="141"/>
      <c r="AG43" s="141"/>
      <c r="AH43" s="63"/>
      <c r="AI43" s="55" t="s">
        <v>255</v>
      </c>
    </row>
    <row r="44" spans="1:35" ht="15" customHeight="1" x14ac:dyDescent="0.2">
      <c r="A44" s="120" t="s">
        <v>45</v>
      </c>
      <c r="B44" s="122" t="s">
        <v>206</v>
      </c>
      <c r="C44" s="151" t="s">
        <v>153</v>
      </c>
      <c r="D44" s="126"/>
      <c r="E44" s="58">
        <f t="shared" si="4"/>
        <v>8</v>
      </c>
      <c r="F44" s="59">
        <f t="shared" si="5"/>
        <v>2</v>
      </c>
      <c r="G44" s="140"/>
      <c r="H44" s="141"/>
      <c r="I44" s="141"/>
      <c r="J44" s="63"/>
      <c r="K44" s="140"/>
      <c r="L44" s="141"/>
      <c r="M44" s="141"/>
      <c r="N44" s="63"/>
      <c r="O44" s="140">
        <v>8</v>
      </c>
      <c r="P44" s="141">
        <v>0</v>
      </c>
      <c r="Q44" s="141" t="s">
        <v>139</v>
      </c>
      <c r="R44" s="63">
        <v>2</v>
      </c>
      <c r="S44" s="140"/>
      <c r="T44" s="141"/>
      <c r="U44" s="141"/>
      <c r="V44" s="63"/>
      <c r="W44" s="140"/>
      <c r="X44" s="141"/>
      <c r="Y44" s="141"/>
      <c r="Z44" s="63"/>
      <c r="AA44" s="140"/>
      <c r="AB44" s="141"/>
      <c r="AC44" s="141"/>
      <c r="AD44" s="63"/>
      <c r="AE44" s="140"/>
      <c r="AF44" s="141"/>
      <c r="AG44" s="141"/>
      <c r="AH44" s="63"/>
      <c r="AI44" s="55"/>
    </row>
    <row r="45" spans="1:35" ht="15" customHeight="1" x14ac:dyDescent="0.2">
      <c r="A45" s="120" t="s">
        <v>46</v>
      </c>
      <c r="B45" s="123" t="s">
        <v>207</v>
      </c>
      <c r="C45" s="137" t="s">
        <v>154</v>
      </c>
      <c r="D45" s="128"/>
      <c r="E45" s="58">
        <f t="shared" si="4"/>
        <v>8</v>
      </c>
      <c r="F45" s="59">
        <f t="shared" si="5"/>
        <v>2</v>
      </c>
      <c r="G45" s="115"/>
      <c r="H45" s="83"/>
      <c r="I45" s="83"/>
      <c r="J45" s="68"/>
      <c r="K45" s="115"/>
      <c r="L45" s="83"/>
      <c r="M45" s="83"/>
      <c r="N45" s="68"/>
      <c r="O45" s="115"/>
      <c r="P45" s="83"/>
      <c r="Q45" s="83"/>
      <c r="R45" s="68"/>
      <c r="S45" s="115">
        <v>8</v>
      </c>
      <c r="T45" s="83">
        <v>0</v>
      </c>
      <c r="U45" s="83" t="s">
        <v>139</v>
      </c>
      <c r="V45" s="68">
        <v>2</v>
      </c>
      <c r="W45" s="115"/>
      <c r="X45" s="83"/>
      <c r="Y45" s="83"/>
      <c r="Z45" s="68"/>
      <c r="AA45" s="115"/>
      <c r="AB45" s="83"/>
      <c r="AC45" s="83"/>
      <c r="AD45" s="68"/>
      <c r="AE45" s="115"/>
      <c r="AF45" s="83"/>
      <c r="AG45" s="83"/>
      <c r="AH45" s="68"/>
      <c r="AI45" s="55" t="s">
        <v>206</v>
      </c>
    </row>
    <row r="46" spans="1:35" ht="15" customHeight="1" x14ac:dyDescent="0.2">
      <c r="A46" s="120" t="s">
        <v>47</v>
      </c>
      <c r="B46" s="122" t="s">
        <v>248</v>
      </c>
      <c r="C46" s="137" t="s">
        <v>88</v>
      </c>
      <c r="D46" s="128"/>
      <c r="E46" s="58">
        <f t="shared" si="4"/>
        <v>20</v>
      </c>
      <c r="F46" s="59">
        <f t="shared" si="5"/>
        <v>4</v>
      </c>
      <c r="G46" s="115"/>
      <c r="H46" s="83"/>
      <c r="I46" s="83"/>
      <c r="J46" s="68"/>
      <c r="K46" s="115"/>
      <c r="L46" s="83"/>
      <c r="M46" s="83"/>
      <c r="N46" s="68"/>
      <c r="O46" s="115">
        <v>20</v>
      </c>
      <c r="P46" s="83">
        <v>0</v>
      </c>
      <c r="Q46" s="83" t="s">
        <v>139</v>
      </c>
      <c r="R46" s="68">
        <v>4</v>
      </c>
      <c r="S46" s="115"/>
      <c r="T46" s="83"/>
      <c r="U46" s="83"/>
      <c r="V46" s="68"/>
      <c r="W46" s="115"/>
      <c r="X46" s="83"/>
      <c r="Y46" s="83"/>
      <c r="Z46" s="68"/>
      <c r="AA46" s="115"/>
      <c r="AB46" s="83"/>
      <c r="AC46" s="83"/>
      <c r="AD46" s="68"/>
      <c r="AE46" s="115"/>
      <c r="AF46" s="83"/>
      <c r="AG46" s="83"/>
      <c r="AH46" s="68"/>
      <c r="AI46" s="55"/>
    </row>
    <row r="47" spans="1:35" ht="15" customHeight="1" x14ac:dyDescent="0.2">
      <c r="A47" s="120" t="s">
        <v>48</v>
      </c>
      <c r="B47" s="122" t="s">
        <v>249</v>
      </c>
      <c r="C47" s="151" t="s">
        <v>89</v>
      </c>
      <c r="D47" s="126"/>
      <c r="E47" s="58">
        <f t="shared" si="4"/>
        <v>16</v>
      </c>
      <c r="F47" s="59">
        <f t="shared" si="5"/>
        <v>4</v>
      </c>
      <c r="G47" s="140"/>
      <c r="H47" s="141"/>
      <c r="I47" s="141"/>
      <c r="J47" s="63"/>
      <c r="K47" s="140"/>
      <c r="L47" s="141"/>
      <c r="M47" s="141"/>
      <c r="N47" s="63"/>
      <c r="O47" s="140"/>
      <c r="P47" s="141"/>
      <c r="Q47" s="141"/>
      <c r="R47" s="63"/>
      <c r="S47" s="140">
        <v>16</v>
      </c>
      <c r="T47" s="141">
        <v>0</v>
      </c>
      <c r="U47" s="141" t="s">
        <v>68</v>
      </c>
      <c r="V47" s="63">
        <v>4</v>
      </c>
      <c r="W47" s="140"/>
      <c r="X47" s="141"/>
      <c r="Y47" s="141"/>
      <c r="Z47" s="63"/>
      <c r="AA47" s="140"/>
      <c r="AB47" s="141"/>
      <c r="AC47" s="141"/>
      <c r="AD47" s="63"/>
      <c r="AE47" s="140"/>
      <c r="AF47" s="141"/>
      <c r="AG47" s="141"/>
      <c r="AH47" s="63"/>
      <c r="AI47" s="55" t="s">
        <v>248</v>
      </c>
    </row>
    <row r="48" spans="1:35" ht="15" customHeight="1" x14ac:dyDescent="0.2">
      <c r="A48" s="120" t="s">
        <v>49</v>
      </c>
      <c r="B48" s="122" t="s">
        <v>250</v>
      </c>
      <c r="C48" s="151" t="s">
        <v>90</v>
      </c>
      <c r="D48" s="126"/>
      <c r="E48" s="58">
        <f t="shared" si="4"/>
        <v>16</v>
      </c>
      <c r="F48" s="59">
        <f t="shared" si="5"/>
        <v>3</v>
      </c>
      <c r="G48" s="140"/>
      <c r="H48" s="141"/>
      <c r="I48" s="141"/>
      <c r="J48" s="63"/>
      <c r="K48" s="140"/>
      <c r="L48" s="141"/>
      <c r="M48" s="141"/>
      <c r="N48" s="63"/>
      <c r="O48" s="140">
        <v>16</v>
      </c>
      <c r="P48" s="141">
        <v>0</v>
      </c>
      <c r="Q48" s="141" t="s">
        <v>139</v>
      </c>
      <c r="R48" s="63">
        <v>3</v>
      </c>
      <c r="S48" s="140"/>
      <c r="T48" s="141"/>
      <c r="U48" s="141"/>
      <c r="V48" s="63"/>
      <c r="W48" s="140"/>
      <c r="X48" s="141"/>
      <c r="Y48" s="141"/>
      <c r="Z48" s="63"/>
      <c r="AA48" s="140"/>
      <c r="AB48" s="141"/>
      <c r="AC48" s="141"/>
      <c r="AD48" s="63"/>
      <c r="AE48" s="140"/>
      <c r="AF48" s="141"/>
      <c r="AG48" s="141"/>
      <c r="AH48" s="63"/>
      <c r="AI48" s="55"/>
    </row>
    <row r="49" spans="1:35" ht="15" customHeight="1" x14ac:dyDescent="0.2">
      <c r="A49" s="120" t="s">
        <v>50</v>
      </c>
      <c r="B49" s="122" t="s">
        <v>251</v>
      </c>
      <c r="C49" s="151" t="s">
        <v>91</v>
      </c>
      <c r="D49" s="126"/>
      <c r="E49" s="58">
        <f t="shared" si="4"/>
        <v>20</v>
      </c>
      <c r="F49" s="59">
        <f t="shared" si="5"/>
        <v>5</v>
      </c>
      <c r="G49" s="140"/>
      <c r="H49" s="141"/>
      <c r="I49" s="141"/>
      <c r="J49" s="63"/>
      <c r="K49" s="140"/>
      <c r="L49" s="141"/>
      <c r="M49" s="141"/>
      <c r="N49" s="63"/>
      <c r="O49" s="140"/>
      <c r="P49" s="141"/>
      <c r="Q49" s="141"/>
      <c r="R49" s="63"/>
      <c r="S49" s="140">
        <v>20</v>
      </c>
      <c r="T49" s="141">
        <v>0</v>
      </c>
      <c r="U49" s="141" t="s">
        <v>68</v>
      </c>
      <c r="V49" s="63">
        <v>5</v>
      </c>
      <c r="W49" s="140"/>
      <c r="X49" s="141"/>
      <c r="Y49" s="141"/>
      <c r="Z49" s="63"/>
      <c r="AA49" s="140"/>
      <c r="AB49" s="141"/>
      <c r="AC49" s="141"/>
      <c r="AD49" s="63"/>
      <c r="AE49" s="140"/>
      <c r="AF49" s="141"/>
      <c r="AG49" s="141"/>
      <c r="AH49" s="63"/>
      <c r="AI49" s="55" t="s">
        <v>250</v>
      </c>
    </row>
    <row r="50" spans="1:35" ht="15" customHeight="1" x14ac:dyDescent="0.2">
      <c r="A50" s="120" t="s">
        <v>51</v>
      </c>
      <c r="B50" s="122" t="s">
        <v>252</v>
      </c>
      <c r="C50" s="151" t="s">
        <v>92</v>
      </c>
      <c r="D50" s="126"/>
      <c r="E50" s="58">
        <f t="shared" si="4"/>
        <v>16</v>
      </c>
      <c r="F50" s="59">
        <f t="shared" si="5"/>
        <v>4</v>
      </c>
      <c r="G50" s="140"/>
      <c r="H50" s="141"/>
      <c r="I50" s="141"/>
      <c r="J50" s="63"/>
      <c r="K50" s="140"/>
      <c r="L50" s="141"/>
      <c r="M50" s="141"/>
      <c r="N50" s="63"/>
      <c r="O50" s="140">
        <v>16</v>
      </c>
      <c r="P50" s="141">
        <v>0</v>
      </c>
      <c r="Q50" s="141" t="s">
        <v>139</v>
      </c>
      <c r="R50" s="63">
        <v>4</v>
      </c>
      <c r="S50" s="140"/>
      <c r="T50" s="141"/>
      <c r="U50" s="141"/>
      <c r="V50" s="63"/>
      <c r="W50" s="140"/>
      <c r="X50" s="141"/>
      <c r="Y50" s="141"/>
      <c r="Z50" s="63"/>
      <c r="AA50" s="140"/>
      <c r="AB50" s="141"/>
      <c r="AC50" s="141"/>
      <c r="AD50" s="63"/>
      <c r="AE50" s="140"/>
      <c r="AF50" s="141"/>
      <c r="AG50" s="141"/>
      <c r="AH50" s="63"/>
      <c r="AI50" s="55"/>
    </row>
    <row r="51" spans="1:35" ht="15" customHeight="1" x14ac:dyDescent="0.2">
      <c r="A51" s="120" t="s">
        <v>52</v>
      </c>
      <c r="B51" s="122" t="s">
        <v>253</v>
      </c>
      <c r="C51" s="151" t="s">
        <v>93</v>
      </c>
      <c r="D51" s="126"/>
      <c r="E51" s="58">
        <f t="shared" si="4"/>
        <v>16</v>
      </c>
      <c r="F51" s="59">
        <f t="shared" si="5"/>
        <v>4</v>
      </c>
      <c r="G51" s="140"/>
      <c r="H51" s="141"/>
      <c r="I51" s="141"/>
      <c r="J51" s="63"/>
      <c r="K51" s="140"/>
      <c r="L51" s="141"/>
      <c r="M51" s="141"/>
      <c r="N51" s="63"/>
      <c r="O51" s="140"/>
      <c r="P51" s="141"/>
      <c r="Q51" s="141"/>
      <c r="R51" s="63"/>
      <c r="S51" s="140">
        <v>16</v>
      </c>
      <c r="T51" s="141">
        <v>0</v>
      </c>
      <c r="U51" s="141" t="s">
        <v>68</v>
      </c>
      <c r="V51" s="63">
        <v>4</v>
      </c>
      <c r="W51" s="140"/>
      <c r="X51" s="141"/>
      <c r="Y51" s="141"/>
      <c r="Z51" s="63"/>
      <c r="AA51" s="140"/>
      <c r="AB51" s="141"/>
      <c r="AC51" s="141"/>
      <c r="AD51" s="63"/>
      <c r="AE51" s="140"/>
      <c r="AF51" s="141"/>
      <c r="AG51" s="141"/>
      <c r="AH51" s="63"/>
      <c r="AI51" s="55" t="s">
        <v>252</v>
      </c>
    </row>
    <row r="52" spans="1:35" ht="15" customHeight="1" x14ac:dyDescent="0.2">
      <c r="A52" s="120" t="s">
        <v>53</v>
      </c>
      <c r="B52" s="122" t="s">
        <v>208</v>
      </c>
      <c r="C52" s="151" t="s">
        <v>95</v>
      </c>
      <c r="D52" s="126"/>
      <c r="E52" s="58">
        <f t="shared" si="4"/>
        <v>16</v>
      </c>
      <c r="F52" s="59">
        <f t="shared" si="5"/>
        <v>4</v>
      </c>
      <c r="G52" s="140"/>
      <c r="H52" s="141"/>
      <c r="I52" s="141"/>
      <c r="J52" s="63"/>
      <c r="K52" s="140"/>
      <c r="L52" s="141"/>
      <c r="M52" s="141"/>
      <c r="N52" s="63"/>
      <c r="O52" s="140"/>
      <c r="P52" s="141"/>
      <c r="Q52" s="141"/>
      <c r="R52" s="63"/>
      <c r="S52" s="140">
        <v>8</v>
      </c>
      <c r="T52" s="141">
        <v>8</v>
      </c>
      <c r="U52" s="141" t="s">
        <v>139</v>
      </c>
      <c r="V52" s="63">
        <v>4</v>
      </c>
      <c r="W52" s="140"/>
      <c r="X52" s="141"/>
      <c r="Y52" s="141"/>
      <c r="Z52" s="63"/>
      <c r="AA52" s="140"/>
      <c r="AB52" s="141"/>
      <c r="AC52" s="141"/>
      <c r="AD52" s="63"/>
      <c r="AE52" s="140"/>
      <c r="AF52" s="141"/>
      <c r="AG52" s="141"/>
      <c r="AH52" s="63"/>
      <c r="AI52" s="55" t="s">
        <v>257</v>
      </c>
    </row>
    <row r="53" spans="1:35" ht="15" customHeight="1" x14ac:dyDescent="0.2">
      <c r="A53" s="120" t="s">
        <v>54</v>
      </c>
      <c r="B53" s="122" t="s">
        <v>254</v>
      </c>
      <c r="C53" s="177" t="s">
        <v>96</v>
      </c>
      <c r="D53" s="128"/>
      <c r="E53" s="58">
        <f t="shared" si="4"/>
        <v>8</v>
      </c>
      <c r="F53" s="59">
        <f t="shared" si="5"/>
        <v>3</v>
      </c>
      <c r="G53" s="115"/>
      <c r="H53" s="83"/>
      <c r="I53" s="83"/>
      <c r="J53" s="68"/>
      <c r="K53" s="115"/>
      <c r="L53" s="83"/>
      <c r="M53" s="83"/>
      <c r="N53" s="68"/>
      <c r="O53" s="115"/>
      <c r="P53" s="83"/>
      <c r="Q53" s="83"/>
      <c r="R53" s="68"/>
      <c r="S53" s="115"/>
      <c r="T53" s="83"/>
      <c r="U53" s="83"/>
      <c r="V53" s="68"/>
      <c r="W53" s="115">
        <v>8</v>
      </c>
      <c r="X53" s="83">
        <v>0</v>
      </c>
      <c r="Y53" s="83" t="s">
        <v>139</v>
      </c>
      <c r="Z53" s="68">
        <v>3</v>
      </c>
      <c r="AA53" s="115"/>
      <c r="AB53" s="83"/>
      <c r="AC53" s="83"/>
      <c r="AD53" s="68"/>
      <c r="AE53" s="115"/>
      <c r="AF53" s="83"/>
      <c r="AG53" s="83"/>
      <c r="AH53" s="68"/>
      <c r="AI53" s="55"/>
    </row>
    <row r="54" spans="1:35" ht="15" customHeight="1" thickBot="1" x14ac:dyDescent="0.25">
      <c r="A54" s="119" t="s">
        <v>55</v>
      </c>
      <c r="B54" s="124" t="s">
        <v>209</v>
      </c>
      <c r="C54" s="178" t="s">
        <v>98</v>
      </c>
      <c r="D54" s="179"/>
      <c r="E54" s="219">
        <f t="shared" si="4"/>
        <v>8</v>
      </c>
      <c r="F54" s="220">
        <f t="shared" si="5"/>
        <v>2</v>
      </c>
      <c r="G54" s="221"/>
      <c r="H54" s="222"/>
      <c r="I54" s="222"/>
      <c r="J54" s="223"/>
      <c r="K54" s="221"/>
      <c r="L54" s="222"/>
      <c r="M54" s="222"/>
      <c r="N54" s="223"/>
      <c r="O54" s="221"/>
      <c r="P54" s="222"/>
      <c r="Q54" s="222"/>
      <c r="R54" s="223"/>
      <c r="S54" s="221"/>
      <c r="T54" s="222"/>
      <c r="U54" s="222"/>
      <c r="V54" s="223"/>
      <c r="W54" s="221">
        <v>8</v>
      </c>
      <c r="X54" s="222">
        <v>0</v>
      </c>
      <c r="Y54" s="222" t="s">
        <v>139</v>
      </c>
      <c r="Z54" s="223">
        <v>2</v>
      </c>
      <c r="AA54" s="221"/>
      <c r="AB54" s="222"/>
      <c r="AC54" s="222"/>
      <c r="AD54" s="223"/>
      <c r="AE54" s="221"/>
      <c r="AF54" s="222"/>
      <c r="AG54" s="222"/>
      <c r="AH54" s="223"/>
      <c r="AI54" s="57"/>
    </row>
    <row r="55" spans="1:35" ht="15" customHeight="1" x14ac:dyDescent="0.2">
      <c r="A55" s="4"/>
      <c r="B55" s="4"/>
      <c r="C55" s="4"/>
      <c r="D55" s="4"/>
      <c r="E55" s="217">
        <f>SUM(E10,E22,E32)</f>
        <v>564</v>
      </c>
      <c r="F55" s="218">
        <f>SUM(F10,F22,F32)</f>
        <v>136</v>
      </c>
      <c r="G55" s="218">
        <f>SUM(G10,G22,G32)</f>
        <v>132</v>
      </c>
      <c r="H55" s="218">
        <f>SUM(H10,H22,H32)</f>
        <v>0</v>
      </c>
      <c r="I55" s="218"/>
      <c r="J55" s="218">
        <f>SUM(J10,J22,J32)</f>
        <v>33</v>
      </c>
      <c r="K55" s="218">
        <f>SUM(K10,K22,K32)</f>
        <v>112</v>
      </c>
      <c r="L55" s="218">
        <f>SUM(L10,L22,L32)</f>
        <v>28</v>
      </c>
      <c r="M55" s="218"/>
      <c r="N55" s="218">
        <f>SUM(N10,N22,N32)</f>
        <v>33</v>
      </c>
      <c r="O55" s="218">
        <f>SUM(O10,O22,O32)</f>
        <v>124</v>
      </c>
      <c r="P55" s="218">
        <f>SUM(P10,P22,P32)</f>
        <v>4</v>
      </c>
      <c r="Q55" s="218"/>
      <c r="R55" s="218">
        <f>SUM(R10,R22,R32)</f>
        <v>28</v>
      </c>
      <c r="S55" s="218">
        <f>SUM(S10,S22,S32)</f>
        <v>104</v>
      </c>
      <c r="T55" s="218">
        <f>SUM(T10,T22,T32)</f>
        <v>12</v>
      </c>
      <c r="U55" s="218"/>
      <c r="V55" s="218">
        <f>SUM(V10,V22,V32)</f>
        <v>29</v>
      </c>
      <c r="W55" s="218">
        <f>SUM(W10,W22,W32)</f>
        <v>36</v>
      </c>
      <c r="X55" s="218">
        <f>SUM(X10,X22,X32)</f>
        <v>0</v>
      </c>
      <c r="Y55" s="218"/>
      <c r="Z55" s="218">
        <f>SUM(Z10,Z22,Z32)</f>
        <v>10</v>
      </c>
      <c r="AA55" s="218">
        <f>SUM(AA10,AA22,AA32)</f>
        <v>12</v>
      </c>
      <c r="AB55" s="218">
        <f>SUM(AB10,AB22,AB32)</f>
        <v>0</v>
      </c>
      <c r="AC55" s="218"/>
      <c r="AD55" s="218">
        <f>SUM(AD10,AD22,AD32)</f>
        <v>3</v>
      </c>
      <c r="AE55" s="218">
        <f>SUM(AE10,AE22,AE32)</f>
        <v>0</v>
      </c>
      <c r="AF55" s="218">
        <f>SUM(AF10,AF22,AF32)</f>
        <v>0</v>
      </c>
      <c r="AG55" s="218"/>
      <c r="AH55" s="218">
        <f>SUM(AH10,AH22,AH32)</f>
        <v>0</v>
      </c>
      <c r="AI55" s="4"/>
    </row>
    <row r="56" spans="1:35" ht="15" customHeight="1" x14ac:dyDescent="0.2">
      <c r="A56" s="196"/>
      <c r="B56" s="197"/>
      <c r="C56" s="199" t="s">
        <v>175</v>
      </c>
      <c r="D56" s="197"/>
      <c r="E56" s="73"/>
      <c r="F56" s="74" t="s">
        <v>12</v>
      </c>
      <c r="G56" s="70"/>
      <c r="H56" s="70"/>
      <c r="I56" s="72">
        <f>COUNTIF(I10:I54,"v")</f>
        <v>4</v>
      </c>
      <c r="J56" s="74"/>
      <c r="K56" s="74"/>
      <c r="L56" s="74"/>
      <c r="M56" s="72">
        <f>COUNTIF(M10:M54,"v")</f>
        <v>5</v>
      </c>
      <c r="N56" s="74"/>
      <c r="O56" s="74"/>
      <c r="P56" s="198"/>
      <c r="Q56" s="72">
        <f>COUNTIF(Q10:Q54,"v")</f>
        <v>5</v>
      </c>
      <c r="R56" s="74"/>
      <c r="S56" s="74"/>
      <c r="T56" s="74"/>
      <c r="U56" s="72">
        <f>COUNTIF(U10:U54,"v")</f>
        <v>4</v>
      </c>
      <c r="V56" s="74"/>
      <c r="W56" s="74"/>
      <c r="X56" s="74"/>
      <c r="Y56" s="72">
        <f>COUNTIF(Y10:Y54,"v")</f>
        <v>2</v>
      </c>
      <c r="Z56" s="74"/>
      <c r="AA56" s="70"/>
      <c r="AB56" s="70"/>
      <c r="AC56" s="72">
        <f>COUNTIF(AC10:AC54,"v")</f>
        <v>1</v>
      </c>
      <c r="AD56" s="74"/>
      <c r="AE56" s="70"/>
      <c r="AF56" s="70"/>
      <c r="AG56" s="72">
        <f>COUNTIF(AG10:AG54,"v")</f>
        <v>0</v>
      </c>
      <c r="AH56" s="74"/>
      <c r="AI56" s="4"/>
    </row>
    <row r="57" spans="1:35" ht="15" customHeight="1" x14ac:dyDescent="0.2">
      <c r="A57" s="196"/>
      <c r="B57" s="197"/>
      <c r="C57" s="199"/>
      <c r="D57" s="197"/>
      <c r="E57" s="75"/>
      <c r="F57" s="76" t="s">
        <v>140</v>
      </c>
      <c r="G57" s="75"/>
      <c r="H57" s="75"/>
      <c r="I57" s="72">
        <f>COUNTIF(I10:I54,"é")</f>
        <v>5</v>
      </c>
      <c r="J57" s="75"/>
      <c r="K57" s="75"/>
      <c r="L57" s="75"/>
      <c r="M57" s="72">
        <f>COUNTIF(M10:M54,"é")</f>
        <v>4</v>
      </c>
      <c r="N57" s="75"/>
      <c r="O57" s="75"/>
      <c r="P57" s="198"/>
      <c r="Q57" s="72">
        <f>COUNTIF(Q10:Q54,"é")</f>
        <v>5</v>
      </c>
      <c r="R57" s="75"/>
      <c r="S57" s="75"/>
      <c r="T57" s="75"/>
      <c r="U57" s="72">
        <f>COUNTIF(U10:U54,"é")</f>
        <v>5</v>
      </c>
      <c r="V57" s="75"/>
      <c r="W57" s="75"/>
      <c r="X57" s="75"/>
      <c r="Y57" s="72">
        <f>COUNTIF(Y10:Y54,"é")</f>
        <v>2</v>
      </c>
      <c r="Z57" s="75"/>
      <c r="AA57" s="75"/>
      <c r="AB57" s="75"/>
      <c r="AC57" s="72">
        <f>COUNTIF(AC10:AC54,"é")</f>
        <v>0</v>
      </c>
      <c r="AD57" s="75"/>
      <c r="AE57" s="75"/>
      <c r="AF57" s="75"/>
      <c r="AG57" s="72">
        <f>COUNTIF(AG10:AG54,"é")</f>
        <v>0</v>
      </c>
      <c r="AH57" s="75"/>
      <c r="AI57" s="4"/>
    </row>
    <row r="58" spans="1:35" ht="15" customHeight="1" x14ac:dyDescent="0.2">
      <c r="A58" s="196"/>
      <c r="B58" s="197"/>
      <c r="C58" s="199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5" customHeight="1" x14ac:dyDescent="0.2">
      <c r="A60" s="196"/>
      <c r="B60" s="197"/>
      <c r="C60" s="199" t="s">
        <v>163</v>
      </c>
      <c r="D60" s="197"/>
      <c r="E60" s="197"/>
      <c r="F60" s="19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5" customHeight="1" x14ac:dyDescent="0.2">
      <c r="A61" s="196"/>
      <c r="B61" s="197"/>
      <c r="C61" s="199" t="s">
        <v>164</v>
      </c>
      <c r="D61" s="197"/>
      <c r="E61" s="197"/>
      <c r="F61" s="4"/>
      <c r="G61" s="4"/>
      <c r="H61" s="4"/>
      <c r="I61" s="4"/>
      <c r="J61" s="2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28"/>
      <c r="W61" s="4"/>
      <c r="X61" s="4"/>
      <c r="Y61" s="4"/>
      <c r="Z61" s="28"/>
      <c r="AA61" s="4"/>
      <c r="AB61" s="4"/>
      <c r="AC61" s="4"/>
      <c r="AD61" s="28"/>
      <c r="AE61" s="4"/>
      <c r="AF61" s="4"/>
      <c r="AG61" s="4"/>
      <c r="AH61" s="4"/>
    </row>
    <row r="62" spans="1:35" s="70" customFormat="1" ht="15" customHeight="1" x14ac:dyDescent="0.2">
      <c r="A62" s="69"/>
      <c r="C62" s="71"/>
      <c r="D62" s="71"/>
    </row>
    <row r="63" spans="1:35" s="70" customFormat="1" ht="15" customHeight="1" x14ac:dyDescent="0.2">
      <c r="A63" s="69"/>
      <c r="C63" s="71"/>
      <c r="D63" s="71"/>
    </row>
    <row r="64" spans="1:35" s="70" customFormat="1" ht="15" customHeight="1" x14ac:dyDescent="0.2">
      <c r="A64" s="69"/>
      <c r="B64" s="75"/>
      <c r="C64" s="75"/>
      <c r="D64" s="75"/>
      <c r="AI64" s="75"/>
    </row>
    <row r="65" spans="2:34" ht="15" customHeight="1" x14ac:dyDescent="0.2">
      <c r="B65" s="29"/>
      <c r="C65" s="30"/>
      <c r="D65" s="30"/>
      <c r="E65" s="30"/>
      <c r="F65" s="30"/>
      <c r="G65" s="30"/>
      <c r="H65" s="29"/>
      <c r="I65" s="29"/>
      <c r="J65" s="29"/>
      <c r="K65" s="29"/>
      <c r="L65" s="29"/>
      <c r="M65" s="29"/>
      <c r="N65" s="29"/>
      <c r="O65" s="30"/>
      <c r="P65" s="30"/>
      <c r="Q65" s="30"/>
      <c r="R65" s="30"/>
      <c r="S65" s="30"/>
      <c r="T65" s="30"/>
      <c r="U65" s="30"/>
      <c r="V65" s="30"/>
      <c r="W65" s="10"/>
      <c r="X65" s="10"/>
      <c r="Y65" s="10"/>
      <c r="Z65" s="10"/>
      <c r="AA65" s="10"/>
      <c r="AB65" s="10"/>
      <c r="AC65" s="10"/>
      <c r="AD65" s="10"/>
      <c r="AE65" s="9"/>
      <c r="AF65" s="9"/>
      <c r="AG65" s="9"/>
      <c r="AH65" s="9"/>
    </row>
    <row r="66" spans="2:34" ht="15" customHeight="1" x14ac:dyDescent="0.2">
      <c r="C66" s="31"/>
      <c r="D66" s="31"/>
    </row>
    <row r="67" spans="2:34" ht="15" customHeight="1" x14ac:dyDescent="0.2">
      <c r="C67" s="31"/>
      <c r="D67" s="31"/>
    </row>
    <row r="68" spans="2:34" ht="15" customHeight="1" x14ac:dyDescent="0.2">
      <c r="C68" s="31"/>
      <c r="D68" s="31"/>
      <c r="K68" s="2"/>
      <c r="L68" s="2"/>
      <c r="M68" s="2"/>
    </row>
    <row r="69" spans="2:34" ht="15" customHeight="1" x14ac:dyDescent="0.2">
      <c r="C69" s="31"/>
      <c r="D69" s="31"/>
      <c r="K69" s="2"/>
      <c r="L69" s="2"/>
      <c r="M69" s="2"/>
    </row>
    <row r="77" spans="2:34" ht="12.75" x14ac:dyDescent="0.2"/>
  </sheetData>
  <mergeCells count="21">
    <mergeCell ref="A32:C32"/>
    <mergeCell ref="O8:R8"/>
    <mergeCell ref="S8:V8"/>
    <mergeCell ref="A10:C10"/>
    <mergeCell ref="A22:C22"/>
    <mergeCell ref="V2:AI2"/>
    <mergeCell ref="V3:AI3"/>
    <mergeCell ref="F7:F8"/>
    <mergeCell ref="G8:J8"/>
    <mergeCell ref="K8:N8"/>
    <mergeCell ref="V4:AI4"/>
    <mergeCell ref="G4:U4"/>
    <mergeCell ref="W8:Z8"/>
    <mergeCell ref="A6:AI6"/>
    <mergeCell ref="C7:C8"/>
    <mergeCell ref="AA8:AD8"/>
    <mergeCell ref="AI7:AI8"/>
    <mergeCell ref="AE8:AH8"/>
    <mergeCell ref="B5:C5"/>
    <mergeCell ref="B7:B8"/>
    <mergeCell ref="G7:AH7"/>
  </mergeCells>
  <phoneticPr fontId="0" type="noConversion"/>
  <printOptions horizontalCentered="1"/>
  <pageMargins left="0.47244094488188981" right="0.47244094488188981" top="0.59055118110236227" bottom="0.39370078740157483" header="0.55118110236220474" footer="0.43307086614173229"/>
  <pageSetup paperSize="9" scale="50" orientation="landscape" horizontalDpi="300" verticalDpi="300" r:id="rId1"/>
  <headerFooter alignWithMargins="0">
    <oddFooter>&amp;L&amp;14Nyomtatva:&amp;D&amp;C&amp;12Tanterv - Levelező
&amp;F&amp;R&amp;14 1/8</oddFooter>
  </headerFooter>
  <ignoredErrors>
    <ignoredError sqref="E22:F22 E32: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view="pageBreakPreview" topLeftCell="A25" zoomScaleNormal="75" zoomScaleSheetLayoutView="100" workbookViewId="0">
      <selection activeCell="C19" sqref="C19"/>
    </sheetView>
  </sheetViews>
  <sheetFormatPr defaultRowHeight="15" customHeight="1" x14ac:dyDescent="0.2"/>
  <cols>
    <col min="1" max="1" width="4.5703125" style="11" customWidth="1"/>
    <col min="2" max="2" width="15.140625" style="431" bestFit="1" customWidth="1"/>
    <col min="3" max="3" width="55.42578125" style="3" customWidth="1"/>
    <col min="4" max="4" width="14.140625" style="3" customWidth="1"/>
    <col min="5" max="6" width="8" style="1" customWidth="1"/>
    <col min="7" max="7" width="5" style="1" customWidth="1"/>
    <col min="8" max="9" width="3.5703125" style="1" customWidth="1"/>
    <col min="10" max="11" width="5" style="1" customWidth="1"/>
    <col min="12" max="13" width="3.5703125" style="1" customWidth="1"/>
    <col min="14" max="15" width="5" style="1" customWidth="1"/>
    <col min="16" max="16" width="3.5703125" style="1" customWidth="1"/>
    <col min="17" max="17" width="3.7109375" style="1" customWidth="1"/>
    <col min="18" max="19" width="5" style="1" customWidth="1"/>
    <col min="20" max="21" width="3.5703125" style="1" customWidth="1"/>
    <col min="22" max="23" width="5" style="1" customWidth="1"/>
    <col min="24" max="25" width="3.5703125" style="1" customWidth="1"/>
    <col min="26" max="27" width="5" style="1" customWidth="1"/>
    <col min="28" max="29" width="3.5703125" style="1" customWidth="1"/>
    <col min="30" max="31" width="5" style="1" customWidth="1"/>
    <col min="32" max="33" width="3.5703125" style="1" customWidth="1"/>
    <col min="34" max="34" width="5" style="1" customWidth="1"/>
    <col min="35" max="35" width="29.28515625" style="1" customWidth="1"/>
    <col min="36" max="36" width="5" style="4" customWidth="1"/>
    <col min="37" max="16384" width="9.140625" style="4"/>
  </cols>
  <sheetData>
    <row r="1" spans="1:35" s="15" customFormat="1" ht="18" x14ac:dyDescent="0.2">
      <c r="A1" s="12" t="s">
        <v>165</v>
      </c>
      <c r="B1" s="413"/>
      <c r="C1" s="14"/>
      <c r="D1" s="14"/>
      <c r="M1" s="20" t="s">
        <v>148</v>
      </c>
      <c r="Q1" s="20"/>
      <c r="R1" s="20"/>
      <c r="S1" s="20"/>
      <c r="T1" s="20"/>
      <c r="U1" s="20"/>
      <c r="V1" s="20"/>
      <c r="W1" s="20"/>
      <c r="AA1" s="133"/>
      <c r="AB1" s="133"/>
      <c r="AC1" s="133"/>
      <c r="AD1" s="133"/>
      <c r="AE1" s="133"/>
      <c r="AF1" s="133"/>
      <c r="AG1" s="133"/>
      <c r="AH1" s="133"/>
      <c r="AI1" s="135"/>
    </row>
    <row r="2" spans="1:35" s="15" customFormat="1" ht="18" x14ac:dyDescent="0.2">
      <c r="A2" s="12" t="s">
        <v>172</v>
      </c>
      <c r="B2" s="413"/>
      <c r="C2" s="14"/>
      <c r="D2" s="14"/>
      <c r="M2" s="20" t="s">
        <v>110</v>
      </c>
      <c r="Q2" s="20"/>
      <c r="R2" s="20"/>
      <c r="S2" s="20"/>
      <c r="T2" s="20"/>
      <c r="U2" s="20"/>
      <c r="X2" s="339" t="s">
        <v>176</v>
      </c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</row>
    <row r="3" spans="1:35" s="15" customFormat="1" ht="18" x14ac:dyDescent="0.2">
      <c r="A3" s="12"/>
      <c r="B3" s="413"/>
      <c r="C3" s="14"/>
      <c r="D3" s="14"/>
      <c r="M3" s="20" t="s">
        <v>109</v>
      </c>
      <c r="Q3" s="20"/>
      <c r="R3" s="20"/>
      <c r="S3" s="20"/>
      <c r="T3" s="20"/>
      <c r="U3" s="20"/>
      <c r="W3" s="212"/>
      <c r="X3" s="339" t="s">
        <v>177</v>
      </c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</row>
    <row r="4" spans="1:35" s="15" customFormat="1" ht="18" x14ac:dyDescent="0.2">
      <c r="A4" s="12"/>
      <c r="B4" s="413"/>
      <c r="C4" s="14"/>
      <c r="D4" s="14"/>
      <c r="G4" s="363" t="s">
        <v>258</v>
      </c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212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</row>
    <row r="5" spans="1:35" s="9" customFormat="1" ht="18" x14ac:dyDescent="0.2">
      <c r="A5" s="16"/>
      <c r="B5" s="414"/>
      <c r="C5" s="18"/>
      <c r="D5" s="18"/>
      <c r="M5" s="20" t="s">
        <v>113</v>
      </c>
      <c r="V5" s="12"/>
      <c r="AI5" s="135"/>
    </row>
    <row r="6" spans="1:35" s="9" customFormat="1" ht="33" customHeight="1" x14ac:dyDescent="0.2">
      <c r="A6" s="16"/>
      <c r="B6" s="364"/>
      <c r="C6" s="364"/>
      <c r="D6" s="13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5" s="9" customFormat="1" ht="25.5" customHeight="1" thickBot="1" x14ac:dyDescent="0.25">
      <c r="A7" s="346" t="s">
        <v>111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</row>
    <row r="8" spans="1:35" s="24" customFormat="1" ht="20.25" customHeight="1" x14ac:dyDescent="0.2">
      <c r="A8" s="39"/>
      <c r="B8" s="415" t="s">
        <v>18</v>
      </c>
      <c r="C8" s="348" t="s">
        <v>1</v>
      </c>
      <c r="D8" s="45"/>
      <c r="E8" s="180" t="s">
        <v>17</v>
      </c>
      <c r="F8" s="340" t="s">
        <v>21</v>
      </c>
      <c r="G8" s="355" t="s">
        <v>0</v>
      </c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7"/>
      <c r="AF8" s="357"/>
      <c r="AG8" s="357"/>
      <c r="AH8" s="357"/>
      <c r="AI8" s="350" t="s">
        <v>62</v>
      </c>
    </row>
    <row r="9" spans="1:35" s="24" customFormat="1" ht="20.25" customHeight="1" thickBot="1" x14ac:dyDescent="0.25">
      <c r="A9" s="40"/>
      <c r="B9" s="416"/>
      <c r="C9" s="349"/>
      <c r="D9" s="44"/>
      <c r="E9" s="181" t="s">
        <v>2</v>
      </c>
      <c r="F9" s="341"/>
      <c r="G9" s="342" t="s">
        <v>3</v>
      </c>
      <c r="H9" s="343"/>
      <c r="I9" s="343"/>
      <c r="J9" s="344"/>
      <c r="K9" s="342" t="s">
        <v>4</v>
      </c>
      <c r="L9" s="343"/>
      <c r="M9" s="343"/>
      <c r="N9" s="344"/>
      <c r="O9" s="342" t="s">
        <v>5</v>
      </c>
      <c r="P9" s="343"/>
      <c r="Q9" s="343"/>
      <c r="R9" s="344"/>
      <c r="S9" s="342" t="s">
        <v>6</v>
      </c>
      <c r="T9" s="343"/>
      <c r="U9" s="343"/>
      <c r="V9" s="344"/>
      <c r="W9" s="342" t="s">
        <v>7</v>
      </c>
      <c r="X9" s="343"/>
      <c r="Y9" s="343"/>
      <c r="Z9" s="344"/>
      <c r="AA9" s="342" t="s">
        <v>8</v>
      </c>
      <c r="AB9" s="343"/>
      <c r="AC9" s="343"/>
      <c r="AD9" s="344"/>
      <c r="AE9" s="342" t="s">
        <v>15</v>
      </c>
      <c r="AF9" s="343"/>
      <c r="AG9" s="343"/>
      <c r="AH9" s="343"/>
      <c r="AI9" s="351"/>
    </row>
    <row r="10" spans="1:35" s="24" customFormat="1" ht="20.25" customHeight="1" x14ac:dyDescent="0.2">
      <c r="A10" s="42"/>
      <c r="B10" s="417"/>
      <c r="C10" s="149"/>
      <c r="D10" s="43"/>
      <c r="E10" s="23"/>
      <c r="F10" s="32"/>
      <c r="G10" s="21" t="s">
        <v>19</v>
      </c>
      <c r="H10" s="26" t="s">
        <v>9</v>
      </c>
      <c r="I10" s="26" t="s">
        <v>10</v>
      </c>
      <c r="J10" s="27" t="s">
        <v>11</v>
      </c>
      <c r="K10" s="21" t="s">
        <v>19</v>
      </c>
      <c r="L10" s="26" t="s">
        <v>9</v>
      </c>
      <c r="M10" s="26" t="s">
        <v>10</v>
      </c>
      <c r="N10" s="27" t="s">
        <v>11</v>
      </c>
      <c r="O10" s="21" t="s">
        <v>19</v>
      </c>
      <c r="P10" s="26" t="s">
        <v>9</v>
      </c>
      <c r="Q10" s="26" t="s">
        <v>10</v>
      </c>
      <c r="R10" s="27" t="s">
        <v>11</v>
      </c>
      <c r="S10" s="21" t="s">
        <v>19</v>
      </c>
      <c r="T10" s="26" t="s">
        <v>9</v>
      </c>
      <c r="U10" s="26" t="s">
        <v>10</v>
      </c>
      <c r="V10" s="27" t="s">
        <v>11</v>
      </c>
      <c r="W10" s="21" t="s">
        <v>19</v>
      </c>
      <c r="X10" s="26" t="s">
        <v>9</v>
      </c>
      <c r="Y10" s="26" t="s">
        <v>10</v>
      </c>
      <c r="Z10" s="27" t="s">
        <v>11</v>
      </c>
      <c r="AA10" s="21" t="s">
        <v>19</v>
      </c>
      <c r="AB10" s="26" t="s">
        <v>9</v>
      </c>
      <c r="AC10" s="26" t="s">
        <v>10</v>
      </c>
      <c r="AD10" s="27" t="s">
        <v>11</v>
      </c>
      <c r="AE10" s="21" t="s">
        <v>19</v>
      </c>
      <c r="AF10" s="26" t="s">
        <v>9</v>
      </c>
      <c r="AG10" s="26" t="s">
        <v>10</v>
      </c>
      <c r="AH10" s="27" t="s">
        <v>11</v>
      </c>
      <c r="AI10" s="46" t="s">
        <v>18</v>
      </c>
    </row>
    <row r="11" spans="1:35" s="37" customFormat="1" ht="20.25" customHeight="1" x14ac:dyDescent="0.2">
      <c r="A11" s="360" t="s">
        <v>142</v>
      </c>
      <c r="B11" s="359"/>
      <c r="C11" s="359"/>
      <c r="D11" s="176" t="s">
        <v>141</v>
      </c>
      <c r="E11" s="134">
        <f>SUM(E12:E20)</f>
        <v>116</v>
      </c>
      <c r="F11" s="35">
        <f>SUM(F12:F20)</f>
        <v>29</v>
      </c>
      <c r="G11" s="34">
        <f>SUM(G12:G20)</f>
        <v>0</v>
      </c>
      <c r="H11" s="36">
        <f>SUM(H12:H20)</f>
        <v>0</v>
      </c>
      <c r="I11" s="36"/>
      <c r="J11" s="38">
        <f>SUM(J12:J20)</f>
        <v>0</v>
      </c>
      <c r="K11" s="34">
        <f>SUM(K12:K20)</f>
        <v>0</v>
      </c>
      <c r="L11" s="36">
        <f>SUM(L12:L20)</f>
        <v>0</v>
      </c>
      <c r="M11" s="36"/>
      <c r="N11" s="38">
        <f>SUM(N12:N20)</f>
        <v>0</v>
      </c>
      <c r="O11" s="34">
        <f>SUM(O12:O20)</f>
        <v>0</v>
      </c>
      <c r="P11" s="36">
        <f>SUM(P12:P20)</f>
        <v>0</v>
      </c>
      <c r="Q11" s="36"/>
      <c r="R11" s="38">
        <f>SUM(R12:R20)</f>
        <v>0</v>
      </c>
      <c r="S11" s="34">
        <f>SUM(S12:S20)</f>
        <v>0</v>
      </c>
      <c r="T11" s="36">
        <f>SUM(T12:T20)</f>
        <v>0</v>
      </c>
      <c r="U11" s="36"/>
      <c r="V11" s="38">
        <f>SUM(V12:V20)</f>
        <v>0</v>
      </c>
      <c r="W11" s="34">
        <f>SUM(W12:W20)</f>
        <v>36</v>
      </c>
      <c r="X11" s="36">
        <f>SUM(X12:X20)</f>
        <v>20</v>
      </c>
      <c r="Y11" s="36"/>
      <c r="Z11" s="38">
        <f>SUM(Z12:Z20)</f>
        <v>12</v>
      </c>
      <c r="AA11" s="34">
        <f>SUM(AA12:AA20)</f>
        <v>20</v>
      </c>
      <c r="AB11" s="36">
        <f>SUM(AB12:AB20)</f>
        <v>32</v>
      </c>
      <c r="AC11" s="36"/>
      <c r="AD11" s="38">
        <f>SUM(AD12:AD20)</f>
        <v>14</v>
      </c>
      <c r="AE11" s="34">
        <f>SUM(AE12:AE20)</f>
        <v>4</v>
      </c>
      <c r="AF11" s="36">
        <f>SUM(AF12:AF20)</f>
        <v>4</v>
      </c>
      <c r="AG11" s="36"/>
      <c r="AH11" s="38">
        <f>SUM(AH12:AH20)</f>
        <v>3</v>
      </c>
      <c r="AI11" s="35"/>
    </row>
    <row r="12" spans="1:35" ht="19.5" customHeight="1" x14ac:dyDescent="0.2">
      <c r="A12" s="77" t="s">
        <v>162</v>
      </c>
      <c r="B12" s="418" t="s">
        <v>210</v>
      </c>
      <c r="C12" s="150" t="s">
        <v>104</v>
      </c>
      <c r="D12" s="125"/>
      <c r="E12" s="182">
        <f>SUM(G12,H12,K12,L12,O12,P12,S12,T12,W12,X12,AA12,AB12,AE12,AF12)</f>
        <v>8</v>
      </c>
      <c r="F12" s="81">
        <f>SUM(J12,N12,R12,V12,Z12,AD12,AH12)</f>
        <v>2</v>
      </c>
      <c r="G12" s="162"/>
      <c r="H12" s="163"/>
      <c r="I12" s="163"/>
      <c r="J12" s="164"/>
      <c r="K12" s="162"/>
      <c r="L12" s="163"/>
      <c r="M12" s="163"/>
      <c r="N12" s="164"/>
      <c r="O12" s="162"/>
      <c r="P12" s="163"/>
      <c r="Q12" s="163"/>
      <c r="R12" s="164"/>
      <c r="S12" s="162"/>
      <c r="T12" s="163"/>
      <c r="U12" s="163"/>
      <c r="V12" s="164"/>
      <c r="W12" s="162">
        <v>8</v>
      </c>
      <c r="X12" s="163">
        <v>0</v>
      </c>
      <c r="Y12" s="163" t="s">
        <v>68</v>
      </c>
      <c r="Z12" s="164">
        <v>2</v>
      </c>
      <c r="AA12" s="162"/>
      <c r="AB12" s="163"/>
      <c r="AC12" s="163"/>
      <c r="AD12" s="164"/>
      <c r="AE12" s="162"/>
      <c r="AF12" s="163"/>
      <c r="AG12" s="163"/>
      <c r="AH12" s="164"/>
      <c r="AI12" s="101"/>
    </row>
    <row r="13" spans="1:35" ht="19.5" customHeight="1" x14ac:dyDescent="0.2">
      <c r="A13" s="110" t="s">
        <v>56</v>
      </c>
      <c r="B13" s="418" t="s">
        <v>211</v>
      </c>
      <c r="C13" s="151" t="s">
        <v>105</v>
      </c>
      <c r="D13" s="126"/>
      <c r="E13" s="182">
        <f t="shared" ref="E13:E20" si="0">SUM(G13,H13,K13,L13,O13,P13,S13,T13,W13,X13,AA13,AB13,AE13,AF13)</f>
        <v>16</v>
      </c>
      <c r="F13" s="81">
        <f t="shared" ref="F13:F20" si="1">SUM(J13,N13,R13,V13,Z13,AD13,AH13)</f>
        <v>4</v>
      </c>
      <c r="G13" s="165"/>
      <c r="H13" s="82"/>
      <c r="I13" s="82"/>
      <c r="J13" s="166"/>
      <c r="K13" s="165"/>
      <c r="L13" s="82"/>
      <c r="M13" s="82"/>
      <c r="N13" s="166"/>
      <c r="O13" s="165"/>
      <c r="P13" s="82"/>
      <c r="Q13" s="82"/>
      <c r="R13" s="166"/>
      <c r="S13" s="165"/>
      <c r="T13" s="82"/>
      <c r="U13" s="82"/>
      <c r="V13" s="166"/>
      <c r="W13" s="165"/>
      <c r="X13" s="82"/>
      <c r="Y13" s="82"/>
      <c r="Z13" s="166"/>
      <c r="AA13" s="165">
        <v>4</v>
      </c>
      <c r="AB13" s="82">
        <v>12</v>
      </c>
      <c r="AC13" s="82" t="s">
        <v>139</v>
      </c>
      <c r="AD13" s="166">
        <v>4</v>
      </c>
      <c r="AE13" s="165"/>
      <c r="AF13" s="82"/>
      <c r="AG13" s="82"/>
      <c r="AH13" s="166"/>
      <c r="AI13" s="101" t="s">
        <v>210</v>
      </c>
    </row>
    <row r="14" spans="1:35" ht="19.5" customHeight="1" x14ac:dyDescent="0.2">
      <c r="A14" s="110" t="s">
        <v>57</v>
      </c>
      <c r="B14" s="418" t="s">
        <v>212</v>
      </c>
      <c r="C14" s="151" t="s">
        <v>106</v>
      </c>
      <c r="D14" s="126"/>
      <c r="E14" s="182">
        <f t="shared" si="0"/>
        <v>20</v>
      </c>
      <c r="F14" s="81">
        <f t="shared" si="1"/>
        <v>4</v>
      </c>
      <c r="G14" s="165"/>
      <c r="H14" s="82"/>
      <c r="I14" s="82"/>
      <c r="J14" s="166"/>
      <c r="K14" s="165"/>
      <c r="L14" s="82"/>
      <c r="M14" s="82"/>
      <c r="N14" s="166"/>
      <c r="O14" s="165"/>
      <c r="P14" s="82"/>
      <c r="Q14" s="82"/>
      <c r="R14" s="166"/>
      <c r="S14" s="165"/>
      <c r="T14" s="82"/>
      <c r="U14" s="82"/>
      <c r="V14" s="166"/>
      <c r="W14" s="165">
        <v>8</v>
      </c>
      <c r="X14" s="82">
        <v>12</v>
      </c>
      <c r="Y14" s="82" t="s">
        <v>139</v>
      </c>
      <c r="Z14" s="166">
        <v>4</v>
      </c>
      <c r="AA14" s="165"/>
      <c r="AB14" s="82"/>
      <c r="AC14" s="82"/>
      <c r="AD14" s="166"/>
      <c r="AE14" s="165"/>
      <c r="AF14" s="82"/>
      <c r="AG14" s="82"/>
      <c r="AH14" s="166"/>
      <c r="AI14" s="101"/>
    </row>
    <row r="15" spans="1:35" ht="19.5" customHeight="1" x14ac:dyDescent="0.2">
      <c r="A15" s="110" t="s">
        <v>58</v>
      </c>
      <c r="B15" s="418" t="s">
        <v>213</v>
      </c>
      <c r="C15" s="151" t="s">
        <v>107</v>
      </c>
      <c r="D15" s="126"/>
      <c r="E15" s="182">
        <f t="shared" si="0"/>
        <v>16</v>
      </c>
      <c r="F15" s="81">
        <f t="shared" si="1"/>
        <v>4</v>
      </c>
      <c r="G15" s="165"/>
      <c r="H15" s="82"/>
      <c r="I15" s="82"/>
      <c r="J15" s="166"/>
      <c r="K15" s="165"/>
      <c r="L15" s="82"/>
      <c r="M15" s="82"/>
      <c r="N15" s="166"/>
      <c r="O15" s="165"/>
      <c r="P15" s="82"/>
      <c r="Q15" s="82"/>
      <c r="R15" s="166"/>
      <c r="S15" s="165"/>
      <c r="T15" s="82"/>
      <c r="U15" s="82"/>
      <c r="V15" s="166"/>
      <c r="W15" s="165"/>
      <c r="X15" s="82"/>
      <c r="Y15" s="82"/>
      <c r="Z15" s="166"/>
      <c r="AA15" s="165">
        <v>4</v>
      </c>
      <c r="AB15" s="82">
        <v>12</v>
      </c>
      <c r="AC15" s="82" t="s">
        <v>68</v>
      </c>
      <c r="AD15" s="166">
        <v>4</v>
      </c>
      <c r="AE15" s="165"/>
      <c r="AF15" s="82"/>
      <c r="AG15" s="82"/>
      <c r="AH15" s="166"/>
      <c r="AI15" s="101" t="s">
        <v>212</v>
      </c>
    </row>
    <row r="16" spans="1:35" ht="19.5" customHeight="1" x14ac:dyDescent="0.2">
      <c r="A16" s="110" t="s">
        <v>59</v>
      </c>
      <c r="B16" s="418" t="s">
        <v>214</v>
      </c>
      <c r="C16" s="151" t="s">
        <v>156</v>
      </c>
      <c r="D16" s="127"/>
      <c r="E16" s="182">
        <f t="shared" si="0"/>
        <v>12</v>
      </c>
      <c r="F16" s="81">
        <f t="shared" si="1"/>
        <v>3</v>
      </c>
      <c r="G16" s="165"/>
      <c r="H16" s="82"/>
      <c r="I16" s="82"/>
      <c r="J16" s="166"/>
      <c r="K16" s="165"/>
      <c r="L16" s="82"/>
      <c r="M16" s="82"/>
      <c r="N16" s="166"/>
      <c r="O16" s="165"/>
      <c r="P16" s="82"/>
      <c r="Q16" s="82"/>
      <c r="R16" s="166"/>
      <c r="S16" s="165"/>
      <c r="T16" s="82"/>
      <c r="U16" s="82"/>
      <c r="V16" s="166"/>
      <c r="W16" s="165">
        <v>8</v>
      </c>
      <c r="X16" s="82">
        <v>4</v>
      </c>
      <c r="Y16" s="82" t="s">
        <v>139</v>
      </c>
      <c r="Z16" s="166">
        <v>3</v>
      </c>
      <c r="AA16" s="165"/>
      <c r="AB16" s="82"/>
      <c r="AC16" s="82"/>
      <c r="AD16" s="166"/>
      <c r="AE16" s="165"/>
      <c r="AF16" s="82"/>
      <c r="AG16" s="82"/>
      <c r="AH16" s="166"/>
      <c r="AI16" s="101"/>
    </row>
    <row r="17" spans="1:35" ht="19.5" customHeight="1" x14ac:dyDescent="0.2">
      <c r="A17" s="110" t="s">
        <v>60</v>
      </c>
      <c r="B17" s="418" t="s">
        <v>215</v>
      </c>
      <c r="C17" s="151" t="s">
        <v>157</v>
      </c>
      <c r="D17" s="127"/>
      <c r="E17" s="182">
        <f t="shared" si="0"/>
        <v>8</v>
      </c>
      <c r="F17" s="81">
        <f t="shared" si="1"/>
        <v>3</v>
      </c>
      <c r="G17" s="165"/>
      <c r="H17" s="82"/>
      <c r="I17" s="82"/>
      <c r="J17" s="166" t="s">
        <v>20</v>
      </c>
      <c r="K17" s="165"/>
      <c r="L17" s="82"/>
      <c r="M17" s="82"/>
      <c r="N17" s="166"/>
      <c r="O17" s="165"/>
      <c r="P17" s="82"/>
      <c r="Q17" s="82"/>
      <c r="R17" s="166"/>
      <c r="S17" s="165"/>
      <c r="T17" s="82"/>
      <c r="U17" s="82"/>
      <c r="V17" s="166"/>
      <c r="W17" s="165"/>
      <c r="X17" s="82"/>
      <c r="Y17" s="82"/>
      <c r="Z17" s="166"/>
      <c r="AA17" s="165">
        <v>4</v>
      </c>
      <c r="AB17" s="82">
        <v>4</v>
      </c>
      <c r="AC17" s="82" t="s">
        <v>68</v>
      </c>
      <c r="AD17" s="166">
        <v>3</v>
      </c>
      <c r="AE17" s="165"/>
      <c r="AF17" s="82"/>
      <c r="AG17" s="82"/>
      <c r="AH17" s="166"/>
      <c r="AI17" s="101" t="s">
        <v>214</v>
      </c>
    </row>
    <row r="18" spans="1:35" ht="19.5" customHeight="1" x14ac:dyDescent="0.2">
      <c r="A18" s="110" t="s">
        <v>61</v>
      </c>
      <c r="B18" s="418" t="s">
        <v>216</v>
      </c>
      <c r="C18" s="152" t="s">
        <v>108</v>
      </c>
      <c r="D18" s="127"/>
      <c r="E18" s="182">
        <f t="shared" si="0"/>
        <v>16</v>
      </c>
      <c r="F18" s="81">
        <f t="shared" si="1"/>
        <v>3</v>
      </c>
      <c r="G18" s="165"/>
      <c r="H18" s="82"/>
      <c r="I18" s="82"/>
      <c r="J18" s="166"/>
      <c r="K18" s="165"/>
      <c r="L18" s="82"/>
      <c r="M18" s="82"/>
      <c r="N18" s="166"/>
      <c r="O18" s="165"/>
      <c r="P18" s="82"/>
      <c r="Q18" s="82"/>
      <c r="R18" s="166"/>
      <c r="S18" s="165"/>
      <c r="T18" s="82"/>
      <c r="U18" s="82"/>
      <c r="V18" s="166"/>
      <c r="W18" s="165">
        <v>12</v>
      </c>
      <c r="X18" s="82">
        <v>4</v>
      </c>
      <c r="Y18" s="82" t="s">
        <v>68</v>
      </c>
      <c r="Z18" s="166">
        <v>3</v>
      </c>
      <c r="AA18" s="165"/>
      <c r="AB18" s="82"/>
      <c r="AC18" s="82"/>
      <c r="AD18" s="166"/>
      <c r="AE18" s="165"/>
      <c r="AF18" s="82"/>
      <c r="AG18" s="82"/>
      <c r="AH18" s="166"/>
      <c r="AI18" s="101"/>
    </row>
    <row r="19" spans="1:35" ht="19.5" customHeight="1" x14ac:dyDescent="0.2">
      <c r="A19" s="110" t="s">
        <v>63</v>
      </c>
      <c r="B19" s="418" t="s">
        <v>217</v>
      </c>
      <c r="C19" s="151" t="s">
        <v>115</v>
      </c>
      <c r="D19" s="126"/>
      <c r="E19" s="182">
        <f t="shared" si="0"/>
        <v>12</v>
      </c>
      <c r="F19" s="81">
        <f t="shared" si="1"/>
        <v>3</v>
      </c>
      <c r="G19" s="165"/>
      <c r="H19" s="82"/>
      <c r="I19" s="82"/>
      <c r="J19" s="166"/>
      <c r="K19" s="165"/>
      <c r="L19" s="82"/>
      <c r="M19" s="82"/>
      <c r="N19" s="166"/>
      <c r="O19" s="165"/>
      <c r="P19" s="82"/>
      <c r="Q19" s="82"/>
      <c r="R19" s="166"/>
      <c r="S19" s="165"/>
      <c r="T19" s="82"/>
      <c r="U19" s="82"/>
      <c r="V19" s="166"/>
      <c r="W19" s="165"/>
      <c r="X19" s="82"/>
      <c r="Y19" s="82"/>
      <c r="Z19" s="166"/>
      <c r="AA19" s="165">
        <v>8</v>
      </c>
      <c r="AB19" s="82">
        <v>4</v>
      </c>
      <c r="AC19" s="82" t="s">
        <v>139</v>
      </c>
      <c r="AD19" s="166">
        <v>3</v>
      </c>
      <c r="AE19" s="165"/>
      <c r="AF19" s="82"/>
      <c r="AG19" s="82"/>
      <c r="AH19" s="166"/>
      <c r="AI19" s="101" t="s">
        <v>216</v>
      </c>
    </row>
    <row r="20" spans="1:35" ht="19.5" customHeight="1" x14ac:dyDescent="0.2">
      <c r="A20" s="111" t="s">
        <v>64</v>
      </c>
      <c r="B20" s="418" t="s">
        <v>218</v>
      </c>
      <c r="C20" s="151" t="s">
        <v>114</v>
      </c>
      <c r="D20" s="126"/>
      <c r="E20" s="182">
        <f t="shared" si="0"/>
        <v>8</v>
      </c>
      <c r="F20" s="81">
        <f t="shared" si="1"/>
        <v>3</v>
      </c>
      <c r="G20" s="145"/>
      <c r="H20" s="146"/>
      <c r="I20" s="146"/>
      <c r="J20" s="167"/>
      <c r="K20" s="145"/>
      <c r="L20" s="146"/>
      <c r="M20" s="146"/>
      <c r="N20" s="167"/>
      <c r="O20" s="145"/>
      <c r="P20" s="146"/>
      <c r="Q20" s="146"/>
      <c r="R20" s="167"/>
      <c r="S20" s="145"/>
      <c r="T20" s="146"/>
      <c r="U20" s="146"/>
      <c r="V20" s="167"/>
      <c r="W20" s="145"/>
      <c r="X20" s="146"/>
      <c r="Y20" s="146"/>
      <c r="Z20" s="167"/>
      <c r="AA20" s="145"/>
      <c r="AB20" s="146"/>
      <c r="AC20" s="146"/>
      <c r="AD20" s="167"/>
      <c r="AE20" s="145">
        <v>4</v>
      </c>
      <c r="AF20" s="146">
        <v>4</v>
      </c>
      <c r="AG20" s="146" t="s">
        <v>68</v>
      </c>
      <c r="AH20" s="167">
        <v>3</v>
      </c>
      <c r="AI20" s="101" t="s">
        <v>217</v>
      </c>
    </row>
    <row r="21" spans="1:35" s="37" customFormat="1" ht="38.25" customHeight="1" x14ac:dyDescent="0.25">
      <c r="A21" s="360" t="s">
        <v>143</v>
      </c>
      <c r="B21" s="359"/>
      <c r="C21" s="359"/>
      <c r="D21" s="186" t="s">
        <v>141</v>
      </c>
      <c r="E21" s="134">
        <f>SUM(G21,H21,K21,L21,O21,P21,S21,T21,W21,X21,AA21,AB21,AE21,AF21)</f>
        <v>84</v>
      </c>
      <c r="F21" s="35">
        <f>SUM(J21,N21,R21,V21,Z21,AD21,AH21)</f>
        <v>20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/>
      <c r="X21" s="36"/>
      <c r="Y21" s="36"/>
      <c r="Z21" s="38"/>
      <c r="AA21" s="187">
        <f>SUM(AA37:AA44)</f>
        <v>32</v>
      </c>
      <c r="AB21" s="36">
        <f>SUM(AB37:AB44)</f>
        <v>16</v>
      </c>
      <c r="AC21" s="36"/>
      <c r="AD21" s="38">
        <f>SUM(AD37:AD44)</f>
        <v>10</v>
      </c>
      <c r="AE21" s="187">
        <f>SUM(AE37:AE44)</f>
        <v>24</v>
      </c>
      <c r="AF21" s="36">
        <f>SUM(AF37:AF44)</f>
        <v>12</v>
      </c>
      <c r="AG21" s="36"/>
      <c r="AH21" s="38">
        <f>SUM(AH37:AH44)</f>
        <v>10</v>
      </c>
      <c r="AI21" s="35"/>
    </row>
    <row r="22" spans="1:35" s="37" customFormat="1" ht="20.25" customHeight="1" x14ac:dyDescent="0.2">
      <c r="A22" s="360" t="s">
        <v>112</v>
      </c>
      <c r="B22" s="359"/>
      <c r="C22" s="359"/>
      <c r="D22" s="176" t="s">
        <v>141</v>
      </c>
      <c r="E22" s="134">
        <f>SUM(G22,H22,K22,L22,O22,P22,S22,T22,W22,X22,AA22,AB22,AE22,AF22)</f>
        <v>36</v>
      </c>
      <c r="F22" s="35">
        <f>SUM(J22,N22,R22,V22,Z22,AD22,AH22)</f>
        <v>10</v>
      </c>
      <c r="G22" s="34"/>
      <c r="H22" s="36"/>
      <c r="I22" s="36"/>
      <c r="J22" s="38"/>
      <c r="K22" s="34"/>
      <c r="L22" s="36"/>
      <c r="M22" s="36"/>
      <c r="N22" s="38"/>
      <c r="O22" s="34"/>
      <c r="P22" s="36"/>
      <c r="Q22" s="36"/>
      <c r="R22" s="38"/>
      <c r="S22" s="34"/>
      <c r="T22" s="36"/>
      <c r="U22" s="36"/>
      <c r="V22" s="38"/>
      <c r="W22" s="34">
        <v>20</v>
      </c>
      <c r="X22" s="36">
        <v>0</v>
      </c>
      <c r="Y22" s="36"/>
      <c r="Z22" s="38">
        <v>6</v>
      </c>
      <c r="AA22" s="34">
        <v>8</v>
      </c>
      <c r="AB22" s="36">
        <v>0</v>
      </c>
      <c r="AC22" s="36"/>
      <c r="AD22" s="38">
        <v>2</v>
      </c>
      <c r="AE22" s="34">
        <v>8</v>
      </c>
      <c r="AF22" s="36">
        <v>0</v>
      </c>
      <c r="AG22" s="36"/>
      <c r="AH22" s="38">
        <v>2</v>
      </c>
      <c r="AI22" s="35"/>
    </row>
    <row r="23" spans="1:35" s="24" customFormat="1" ht="23.25" customHeight="1" thickBot="1" x14ac:dyDescent="0.25">
      <c r="A23" s="103"/>
      <c r="B23" s="419"/>
      <c r="C23" s="153" t="s">
        <v>14</v>
      </c>
      <c r="D23" s="104"/>
      <c r="E23" s="183"/>
      <c r="F23" s="88">
        <f>SUM(J23,N23,R23,V23,Z23,AD23,AH23)</f>
        <v>15</v>
      </c>
      <c r="G23" s="87"/>
      <c r="H23" s="89"/>
      <c r="I23" s="89"/>
      <c r="J23" s="90"/>
      <c r="K23" s="87"/>
      <c r="L23" s="89"/>
      <c r="M23" s="89"/>
      <c r="N23" s="90"/>
      <c r="O23" s="87"/>
      <c r="P23" s="89"/>
      <c r="Q23" s="89"/>
      <c r="R23" s="90"/>
      <c r="S23" s="87"/>
      <c r="T23" s="89"/>
      <c r="U23" s="89"/>
      <c r="V23" s="90"/>
      <c r="W23" s="87"/>
      <c r="X23" s="89"/>
      <c r="Y23" s="89"/>
      <c r="Z23" s="90"/>
      <c r="AA23" s="87"/>
      <c r="AB23" s="89"/>
      <c r="AC23" s="89"/>
      <c r="AD23" s="90"/>
      <c r="AE23" s="87"/>
      <c r="AF23" s="89"/>
      <c r="AG23" s="89"/>
      <c r="AH23" s="90">
        <v>15</v>
      </c>
      <c r="AI23" s="91"/>
    </row>
    <row r="24" spans="1:35" s="24" customFormat="1" ht="26.25" customHeight="1" thickTop="1" x14ac:dyDescent="0.2">
      <c r="A24" s="105"/>
      <c r="B24" s="420"/>
      <c r="C24" s="361" t="s">
        <v>13</v>
      </c>
      <c r="D24" s="362"/>
      <c r="E24" s="98">
        <f>'BSC L KIP Alap'!E10+'BSC L KIP Alap'!E22+'BSC L KIP Alap'!E32+E11+E21+E22+E23</f>
        <v>800</v>
      </c>
      <c r="F24" s="98">
        <f>'BSC L KIP Alap'!F10+'BSC L KIP Alap'!F22+'BSC L KIP Alap'!F32+F11+F21+F22+F23</f>
        <v>210</v>
      </c>
      <c r="G24" s="365">
        <f>'BSC L KIP Alap'!G10+'BSC L KIP Alap'!G22+'BSC L KIP Alap'!G32+'BSC L KIP Alap'!H10+'BSC L KIP Alap'!H22+'BSC L KIP Alap'!H32+G11+G21+G22+G23+H11+H21+H22+H23</f>
        <v>132</v>
      </c>
      <c r="H24" s="366"/>
      <c r="I24" s="99"/>
      <c r="J24" s="100">
        <f>'BSC L KIP Alap'!J10+'BSC L KIP Alap'!J22+'BSC L KIP Alap'!J32+J11+J21+J22+J23</f>
        <v>33</v>
      </c>
      <c r="K24" s="365">
        <f>'BSC L KIP Alap'!K10+'BSC L KIP Alap'!K22+'BSC L KIP Alap'!K32+'BSC L KIP Alap'!L10+'BSC L KIP Alap'!L22+'BSC L KIP Alap'!L32+K11+K21+K22+K23+L11+L21+L22+L23</f>
        <v>140</v>
      </c>
      <c r="L24" s="366"/>
      <c r="M24" s="99"/>
      <c r="N24" s="100">
        <f>'BSC L KIP Alap'!N10+'BSC L KIP Alap'!N22+'BSC L KIP Alap'!N32+N11+N21+N22+N23</f>
        <v>33</v>
      </c>
      <c r="O24" s="365">
        <f>'BSC L KIP Alap'!O10+'BSC L KIP Alap'!O22+'BSC L KIP Alap'!O32+'BSC L KIP Alap'!P10+'BSC L KIP Alap'!P22+'BSC L KIP Alap'!P32+O11+O21+O22+O23+P11+P21+P22+P23</f>
        <v>128</v>
      </c>
      <c r="P24" s="366"/>
      <c r="Q24" s="99"/>
      <c r="R24" s="100">
        <f>'BSC L KIP Alap'!R10+'BSC L KIP Alap'!R22+'BSC L KIP Alap'!R32+R11+R21+R22+R23</f>
        <v>28</v>
      </c>
      <c r="S24" s="365">
        <f>'BSC L KIP Alap'!S10+'BSC L KIP Alap'!S22+'BSC L KIP Alap'!S32+'BSC L KIP Alap'!T10+'BSC L KIP Alap'!T22+'BSC L KIP Alap'!T32+S11+S21+S22+S23+T11+T21+T22+T23</f>
        <v>116</v>
      </c>
      <c r="T24" s="366"/>
      <c r="U24" s="99"/>
      <c r="V24" s="100">
        <f>'BSC L KIP Alap'!V10+'BSC L KIP Alap'!V22+'BSC L KIP Alap'!V32+V11+V21+V22+V23</f>
        <v>29</v>
      </c>
      <c r="W24" s="365">
        <f>'BSC L KIP Alap'!W10+'BSC L KIP Alap'!W22+'BSC L KIP Alap'!W32+'BSC L KIP Alap'!X10+'BSC L KIP Alap'!X22+'BSC L KIP Alap'!X32+W11+W21+W22+W23+X11+X21+X22+X23</f>
        <v>112</v>
      </c>
      <c r="X24" s="366"/>
      <c r="Y24" s="99"/>
      <c r="Z24" s="100">
        <f>'BSC L KIP Alap'!Z10+'BSC L KIP Alap'!Z22+'BSC L KIP Alap'!Z32+Z11+Z21+Z22+Z23</f>
        <v>28</v>
      </c>
      <c r="AA24" s="365">
        <f>'BSC L KIP Alap'!AA10+'BSC L KIP Alap'!AA22+'BSC L KIP Alap'!AA32+'BSC L KIP Alap'!AB10+'BSC L KIP Alap'!AB22+'BSC L KIP Alap'!AB32+AA11+AA21+AA22+AA23+AB11+AB21+AB22+AB23</f>
        <v>120</v>
      </c>
      <c r="AB24" s="366"/>
      <c r="AC24" s="99"/>
      <c r="AD24" s="100">
        <f>'BSC L KIP Alap'!AD10+'BSC L KIP Alap'!AD22+'BSC L KIP Alap'!AD32+AD11+AD21+AD22+AD23</f>
        <v>29</v>
      </c>
      <c r="AE24" s="365">
        <f>'BSC L KIP Alap'!AE10+'BSC L KIP Alap'!AE22+'BSC L KIP Alap'!AE32+'BSC L KIP Alap'!AF10+'BSC L KIP Alap'!AF22+'BSC L KIP Alap'!AF32+AE11+AE21+AE22+AE23+AF11+AF21+AF22+AF23</f>
        <v>52</v>
      </c>
      <c r="AF24" s="366"/>
      <c r="AG24" s="99"/>
      <c r="AH24" s="100">
        <f>'BSC L KIP Alap'!AH10+'BSC L KIP Alap'!AH22+'BSC L KIP Alap'!AH32+AH11+AH21+AH22+AH23</f>
        <v>30</v>
      </c>
      <c r="AI24" s="92"/>
    </row>
    <row r="25" spans="1:35" s="24" customFormat="1" ht="20.25" customHeight="1" x14ac:dyDescent="0.2">
      <c r="A25" s="106"/>
      <c r="B25" s="421"/>
      <c r="C25" s="156" t="s">
        <v>12</v>
      </c>
      <c r="D25" s="108"/>
      <c r="E25" s="158"/>
      <c r="F25" s="184"/>
      <c r="G25" s="78"/>
      <c r="H25" s="79"/>
      <c r="I25" s="168">
        <f>COUNTIF('BSC L KIP Alap'!I10:I54,"v")+COUNTIF(I11:I20,"v")</f>
        <v>4</v>
      </c>
      <c r="J25" s="80"/>
      <c r="K25" s="78"/>
      <c r="L25" s="79"/>
      <c r="M25" s="168">
        <f>COUNTIF('BSC L KIP Alap'!M10:M54,"v")+COUNTIF(M11:M20,"v")</f>
        <v>5</v>
      </c>
      <c r="N25" s="80"/>
      <c r="O25" s="78"/>
      <c r="P25" s="79"/>
      <c r="Q25" s="168">
        <f>COUNTIF('BSC L KIP Alap'!Q10:Q54,"v")+COUNTIF(Q11:Q20,"v")</f>
        <v>5</v>
      </c>
      <c r="R25" s="80"/>
      <c r="S25" s="78"/>
      <c r="T25" s="79"/>
      <c r="U25" s="168">
        <f>COUNTIF('BSC L KIP Alap'!U10:U54,"v")+COUNTIF(U11:U20,"v")</f>
        <v>4</v>
      </c>
      <c r="V25" s="80"/>
      <c r="W25" s="78"/>
      <c r="X25" s="79"/>
      <c r="Y25" s="168">
        <f>COUNTIF('BSC L KIP Alap'!Y10:Y54,"v")+COUNTIF(Y11:Y20,"v")</f>
        <v>4</v>
      </c>
      <c r="Z25" s="80"/>
      <c r="AA25" s="78"/>
      <c r="AB25" s="79"/>
      <c r="AC25" s="168">
        <f>COUNTIF('BSC L KIP Alap'!AC10:AC54,"v")+COUNTIF(AC11:AC20,"v")+COUNTIF(AC37:AC44,"v")</f>
        <v>5</v>
      </c>
      <c r="AD25" s="80"/>
      <c r="AE25" s="78"/>
      <c r="AF25" s="79"/>
      <c r="AG25" s="168">
        <f>COUNTIF('BSC L KIP Alap'!AG10:AG54,"v")+COUNTIF(AG11:AG20,"v")+COUNTIF(AG37:AG44,"v")</f>
        <v>4</v>
      </c>
      <c r="AH25" s="80"/>
      <c r="AI25" s="93"/>
    </row>
    <row r="26" spans="1:35" s="24" customFormat="1" ht="20.25" customHeight="1" thickBot="1" x14ac:dyDescent="0.25">
      <c r="A26" s="107"/>
      <c r="B26" s="422"/>
      <c r="C26" s="157" t="s">
        <v>140</v>
      </c>
      <c r="D26" s="109"/>
      <c r="E26" s="159"/>
      <c r="F26" s="185"/>
      <c r="G26" s="94"/>
      <c r="H26" s="95"/>
      <c r="I26" s="169">
        <f>COUNTIF('BSC L KIP Alap'!I10:I54,"é")+COUNTIF(I11:I20,"é")</f>
        <v>5</v>
      </c>
      <c r="J26" s="96"/>
      <c r="K26" s="94"/>
      <c r="L26" s="95"/>
      <c r="M26" s="169">
        <f>COUNTIF('BSC L KIP Alap'!M10:M54,"é")+COUNTIF(M11:M20,"é")</f>
        <v>4</v>
      </c>
      <c r="N26" s="96"/>
      <c r="O26" s="94"/>
      <c r="P26" s="95"/>
      <c r="Q26" s="169">
        <f>COUNTIF('BSC L KIP Alap'!Q10:Q54,"é")+COUNTIF(Q11:Q20,"é")</f>
        <v>5</v>
      </c>
      <c r="R26" s="96"/>
      <c r="S26" s="94"/>
      <c r="T26" s="95"/>
      <c r="U26" s="169">
        <f>COUNTIF('BSC L KIP Alap'!U10:U54,"é")+COUNTIF(U11:U20,"é")</f>
        <v>5</v>
      </c>
      <c r="V26" s="96"/>
      <c r="W26" s="94"/>
      <c r="X26" s="95"/>
      <c r="Y26" s="169">
        <f>COUNTIF('BSC L KIP Alap'!Y10:Y54,"é")+COUNTIF(Y11:Y20,"é")</f>
        <v>4</v>
      </c>
      <c r="Z26" s="96"/>
      <c r="AA26" s="94"/>
      <c r="AB26" s="95"/>
      <c r="AC26" s="169">
        <f>COUNTIF('BSC L KIP Alap'!AC11:AC55,"é")+COUNTIF(AC12:AC20,"é")+COUNTIF(AC37:AC44,"é")</f>
        <v>4</v>
      </c>
      <c r="AD26" s="96"/>
      <c r="AE26" s="94"/>
      <c r="AF26" s="95"/>
      <c r="AG26" s="169">
        <f>COUNTIF('BSC L KIP Alap'!AG11:AG55,"é")+COUNTIF(AG12:AG20,"é")+COUNTIF(AG37:AG44,"é")</f>
        <v>1</v>
      </c>
      <c r="AH26" s="96"/>
      <c r="AI26" s="97"/>
    </row>
    <row r="27" spans="1:35" ht="15" customHeight="1" x14ac:dyDescent="0.2">
      <c r="B27" s="423"/>
      <c r="C27" s="6"/>
      <c r="D27" s="6"/>
      <c r="E27" s="7"/>
      <c r="F27" s="7"/>
      <c r="G27" s="5"/>
      <c r="H27" s="5"/>
      <c r="I27" s="5"/>
      <c r="J27" s="8"/>
      <c r="K27" s="8"/>
      <c r="L27" s="8"/>
      <c r="M27" s="5"/>
      <c r="N27" s="8"/>
      <c r="O27" s="8"/>
      <c r="P27" s="8"/>
      <c r="Q27" s="5"/>
      <c r="R27" s="8"/>
      <c r="S27" s="8"/>
      <c r="T27" s="8"/>
      <c r="U27" s="5"/>
      <c r="V27" s="8"/>
      <c r="W27" s="8"/>
      <c r="X27" s="8"/>
      <c r="Y27" s="5"/>
      <c r="Z27" s="8"/>
      <c r="AA27" s="5"/>
      <c r="AB27" s="5"/>
      <c r="AC27" s="5"/>
      <c r="AD27" s="8"/>
      <c r="AE27" s="5"/>
      <c r="AF27" s="5"/>
      <c r="AG27" s="5"/>
      <c r="AH27" s="8"/>
      <c r="AI27" s="5"/>
    </row>
    <row r="28" spans="1:35" ht="15" customHeight="1" x14ac:dyDescent="0.2">
      <c r="B28" s="424" t="s">
        <v>168</v>
      </c>
      <c r="C28" s="203"/>
    </row>
    <row r="29" spans="1:35" ht="15" customHeight="1" x14ac:dyDescent="0.2">
      <c r="B29" s="424" t="s">
        <v>169</v>
      </c>
      <c r="C29" s="203"/>
    </row>
    <row r="30" spans="1:35" ht="15" customHeight="1" x14ac:dyDescent="0.2">
      <c r="B30" s="424" t="s">
        <v>174</v>
      </c>
      <c r="C30" s="18"/>
    </row>
    <row r="31" spans="1:35" ht="15" customHeight="1" x14ac:dyDescent="0.2">
      <c r="B31" s="424"/>
      <c r="C31" s="18"/>
    </row>
    <row r="32" spans="1:35" ht="15" customHeight="1" thickBot="1" x14ac:dyDescent="0.25">
      <c r="B32" s="424"/>
      <c r="C32" s="18"/>
    </row>
    <row r="33" spans="1:35" ht="15" customHeight="1" x14ac:dyDescent="0.2">
      <c r="A33" s="39"/>
      <c r="B33" s="415" t="s">
        <v>18</v>
      </c>
      <c r="C33" s="348" t="s">
        <v>1</v>
      </c>
      <c r="D33" s="45"/>
      <c r="E33" s="25" t="s">
        <v>17</v>
      </c>
      <c r="F33" s="340" t="s">
        <v>21</v>
      </c>
      <c r="G33" s="355" t="s">
        <v>0</v>
      </c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7"/>
      <c r="AF33" s="357"/>
      <c r="AG33" s="357"/>
      <c r="AH33" s="357"/>
      <c r="AI33" s="350" t="s">
        <v>62</v>
      </c>
    </row>
    <row r="34" spans="1:35" ht="15" customHeight="1" thickBot="1" x14ac:dyDescent="0.25">
      <c r="A34" s="40"/>
      <c r="B34" s="416"/>
      <c r="C34" s="349"/>
      <c r="D34" s="44"/>
      <c r="E34" s="33" t="s">
        <v>2</v>
      </c>
      <c r="F34" s="341"/>
      <c r="G34" s="342" t="s">
        <v>3</v>
      </c>
      <c r="H34" s="343"/>
      <c r="I34" s="343"/>
      <c r="J34" s="344"/>
      <c r="K34" s="342" t="s">
        <v>4</v>
      </c>
      <c r="L34" s="343"/>
      <c r="M34" s="343"/>
      <c r="N34" s="344"/>
      <c r="O34" s="342" t="s">
        <v>5</v>
      </c>
      <c r="P34" s="343"/>
      <c r="Q34" s="343"/>
      <c r="R34" s="344"/>
      <c r="S34" s="342" t="s">
        <v>6</v>
      </c>
      <c r="T34" s="343"/>
      <c r="U34" s="343"/>
      <c r="V34" s="344"/>
      <c r="W34" s="342" t="s">
        <v>7</v>
      </c>
      <c r="X34" s="343"/>
      <c r="Y34" s="343"/>
      <c r="Z34" s="344"/>
      <c r="AA34" s="342" t="s">
        <v>8</v>
      </c>
      <c r="AB34" s="343"/>
      <c r="AC34" s="343"/>
      <c r="AD34" s="344"/>
      <c r="AE34" s="342" t="s">
        <v>15</v>
      </c>
      <c r="AF34" s="343"/>
      <c r="AG34" s="343"/>
      <c r="AH34" s="343"/>
      <c r="AI34" s="351"/>
    </row>
    <row r="35" spans="1:35" ht="15" customHeight="1" x14ac:dyDescent="0.2">
      <c r="A35" s="369" t="s">
        <v>144</v>
      </c>
      <c r="B35" s="370"/>
      <c r="C35" s="370"/>
      <c r="D35" s="370"/>
      <c r="E35" s="370"/>
      <c r="F35" s="371"/>
      <c r="G35" s="21" t="s">
        <v>19</v>
      </c>
      <c r="H35" s="26" t="s">
        <v>9</v>
      </c>
      <c r="I35" s="26" t="s">
        <v>10</v>
      </c>
      <c r="J35" s="27" t="s">
        <v>11</v>
      </c>
      <c r="K35" s="21" t="s">
        <v>19</v>
      </c>
      <c r="L35" s="26" t="s">
        <v>9</v>
      </c>
      <c r="M35" s="26" t="s">
        <v>10</v>
      </c>
      <c r="N35" s="27" t="s">
        <v>11</v>
      </c>
      <c r="O35" s="21" t="s">
        <v>19</v>
      </c>
      <c r="P35" s="26" t="s">
        <v>9</v>
      </c>
      <c r="Q35" s="26" t="s">
        <v>10</v>
      </c>
      <c r="R35" s="27" t="s">
        <v>11</v>
      </c>
      <c r="S35" s="21" t="s">
        <v>19</v>
      </c>
      <c r="T35" s="26" t="s">
        <v>9</v>
      </c>
      <c r="U35" s="26" t="s">
        <v>10</v>
      </c>
      <c r="V35" s="27" t="s">
        <v>11</v>
      </c>
      <c r="W35" s="21" t="s">
        <v>19</v>
      </c>
      <c r="X35" s="26" t="s">
        <v>9</v>
      </c>
      <c r="Y35" s="26" t="s">
        <v>10</v>
      </c>
      <c r="Z35" s="27" t="s">
        <v>11</v>
      </c>
      <c r="AA35" s="21" t="s">
        <v>19</v>
      </c>
      <c r="AB35" s="26" t="s">
        <v>9</v>
      </c>
      <c r="AC35" s="26" t="s">
        <v>10</v>
      </c>
      <c r="AD35" s="27" t="s">
        <v>11</v>
      </c>
      <c r="AE35" s="21" t="s">
        <v>19</v>
      </c>
      <c r="AF35" s="26" t="s">
        <v>9</v>
      </c>
      <c r="AG35" s="26" t="s">
        <v>10</v>
      </c>
      <c r="AH35" s="27" t="s">
        <v>11</v>
      </c>
      <c r="AI35" s="46" t="s">
        <v>18</v>
      </c>
    </row>
    <row r="36" spans="1:35" ht="15" customHeight="1" x14ac:dyDescent="0.2">
      <c r="A36" s="367" t="s">
        <v>130</v>
      </c>
      <c r="B36" s="368"/>
      <c r="C36" s="368"/>
      <c r="D36" s="176" t="s">
        <v>141</v>
      </c>
      <c r="E36" s="34">
        <f>SUM(E37:E44)</f>
        <v>84</v>
      </c>
      <c r="F36" s="35">
        <f>SUM(F37:F44)</f>
        <v>20</v>
      </c>
      <c r="G36" s="34">
        <v>0</v>
      </c>
      <c r="H36" s="36">
        <v>0</v>
      </c>
      <c r="I36" s="36"/>
      <c r="J36" s="38">
        <v>0</v>
      </c>
      <c r="K36" s="34">
        <v>0</v>
      </c>
      <c r="L36" s="36">
        <v>0</v>
      </c>
      <c r="M36" s="36"/>
      <c r="N36" s="38">
        <v>0</v>
      </c>
      <c r="O36" s="34">
        <v>0</v>
      </c>
      <c r="P36" s="36">
        <v>0</v>
      </c>
      <c r="Q36" s="36"/>
      <c r="R36" s="38">
        <v>0</v>
      </c>
      <c r="S36" s="34">
        <v>0</v>
      </c>
      <c r="T36" s="36">
        <v>0</v>
      </c>
      <c r="U36" s="36"/>
      <c r="V36" s="38">
        <v>0</v>
      </c>
      <c r="W36" s="34">
        <v>0</v>
      </c>
      <c r="X36" s="36">
        <v>0</v>
      </c>
      <c r="Y36" s="36"/>
      <c r="Z36" s="38">
        <v>0</v>
      </c>
      <c r="AA36" s="34">
        <f>SUM(AA37:AA44)</f>
        <v>32</v>
      </c>
      <c r="AB36" s="36">
        <f>SUM(AB37:AB44)</f>
        <v>16</v>
      </c>
      <c r="AC36" s="36"/>
      <c r="AD36" s="38">
        <f>SUM(AD37:AD44)</f>
        <v>10</v>
      </c>
      <c r="AE36" s="34">
        <f>SUM(AE37:AE44)</f>
        <v>24</v>
      </c>
      <c r="AF36" s="36">
        <f>SUM(AF37:AF44)</f>
        <v>12</v>
      </c>
      <c r="AG36" s="36"/>
      <c r="AH36" s="38">
        <f>SUM(AH37:AH44)</f>
        <v>10</v>
      </c>
      <c r="AI36" s="35"/>
    </row>
    <row r="37" spans="1:35" ht="15" customHeight="1" x14ac:dyDescent="0.2">
      <c r="A37" s="112" t="s">
        <v>65</v>
      </c>
      <c r="B37" s="425" t="s">
        <v>219</v>
      </c>
      <c r="C37" s="171" t="s">
        <v>131</v>
      </c>
      <c r="D37" s="172"/>
      <c r="E37" s="66">
        <f>SUM(G37,H37,K37,L37,O37,P37,S37,T37,W37,X37,AA37,AB37,AE37,AF37)</f>
        <v>8</v>
      </c>
      <c r="F37" s="130">
        <f>SUM(J37,N37,R37,V37,Z37,AD37,AH37)</f>
        <v>2</v>
      </c>
      <c r="G37" s="114"/>
      <c r="H37" s="84"/>
      <c r="I37" s="83"/>
      <c r="J37" s="85"/>
      <c r="K37" s="114"/>
      <c r="L37" s="84"/>
      <c r="M37" s="83"/>
      <c r="N37" s="85"/>
      <c r="O37" s="114"/>
      <c r="P37" s="84"/>
      <c r="Q37" s="83"/>
      <c r="R37" s="85"/>
      <c r="S37" s="114"/>
      <c r="T37" s="84"/>
      <c r="U37" s="83"/>
      <c r="V37" s="85"/>
      <c r="W37" s="114"/>
      <c r="X37" s="84"/>
      <c r="Y37" s="83"/>
      <c r="Z37" s="85"/>
      <c r="AA37" s="114">
        <v>8</v>
      </c>
      <c r="AB37" s="84">
        <v>0</v>
      </c>
      <c r="AC37" s="83" t="s">
        <v>68</v>
      </c>
      <c r="AD37" s="67">
        <v>2</v>
      </c>
      <c r="AE37" s="114"/>
      <c r="AF37" s="84"/>
      <c r="AG37" s="83"/>
      <c r="AH37" s="85"/>
      <c r="AI37" s="118" t="s">
        <v>216</v>
      </c>
    </row>
    <row r="38" spans="1:35" ht="15" customHeight="1" x14ac:dyDescent="0.2">
      <c r="A38" s="110" t="s">
        <v>116</v>
      </c>
      <c r="B38" s="426" t="s">
        <v>220</v>
      </c>
      <c r="C38" s="173" t="s">
        <v>132</v>
      </c>
      <c r="D38" s="170"/>
      <c r="E38" s="66">
        <f t="shared" ref="E38:E44" si="2">SUM(G38,H38,K38,L38,O38,P38,S38,T38,W38,X38,AA38,AB38,AE38,AF38)</f>
        <v>4</v>
      </c>
      <c r="F38" s="131">
        <f t="shared" ref="F38:F44" si="3">SUM(J38,N38,R38,V38,Z38,AD38,AH38)</f>
        <v>2</v>
      </c>
      <c r="G38" s="115"/>
      <c r="H38" s="83"/>
      <c r="I38" s="83"/>
      <c r="J38" s="85"/>
      <c r="K38" s="115"/>
      <c r="L38" s="83"/>
      <c r="M38" s="83"/>
      <c r="N38" s="85"/>
      <c r="O38" s="115"/>
      <c r="P38" s="83"/>
      <c r="Q38" s="83"/>
      <c r="R38" s="85"/>
      <c r="S38" s="115"/>
      <c r="T38" s="83"/>
      <c r="U38" s="83"/>
      <c r="V38" s="85"/>
      <c r="W38" s="115"/>
      <c r="X38" s="83"/>
      <c r="Y38" s="83"/>
      <c r="Z38" s="85"/>
      <c r="AA38" s="115"/>
      <c r="AB38" s="83"/>
      <c r="AC38" s="83"/>
      <c r="AD38" s="67"/>
      <c r="AE38" s="115">
        <v>4</v>
      </c>
      <c r="AF38" s="83">
        <v>0</v>
      </c>
      <c r="AG38" s="83" t="s">
        <v>68</v>
      </c>
      <c r="AH38" s="85">
        <v>2</v>
      </c>
      <c r="AI38" s="118" t="s">
        <v>219</v>
      </c>
    </row>
    <row r="39" spans="1:35" ht="15" customHeight="1" x14ac:dyDescent="0.2">
      <c r="A39" s="110" t="s">
        <v>117</v>
      </c>
      <c r="B39" s="426" t="s">
        <v>221</v>
      </c>
      <c r="C39" s="173" t="s">
        <v>133</v>
      </c>
      <c r="D39" s="170"/>
      <c r="E39" s="66">
        <f t="shared" si="2"/>
        <v>20</v>
      </c>
      <c r="F39" s="131">
        <f t="shared" si="3"/>
        <v>4</v>
      </c>
      <c r="G39" s="115"/>
      <c r="H39" s="83"/>
      <c r="I39" s="83"/>
      <c r="J39" s="85"/>
      <c r="K39" s="115"/>
      <c r="L39" s="83"/>
      <c r="M39" s="83"/>
      <c r="N39" s="85"/>
      <c r="O39" s="115"/>
      <c r="P39" s="83"/>
      <c r="Q39" s="83"/>
      <c r="R39" s="85"/>
      <c r="S39" s="115"/>
      <c r="T39" s="83"/>
      <c r="U39" s="83"/>
      <c r="V39" s="85"/>
      <c r="W39" s="115"/>
      <c r="X39" s="83"/>
      <c r="Y39" s="83"/>
      <c r="Z39" s="85"/>
      <c r="AA39" s="115">
        <v>8</v>
      </c>
      <c r="AB39" s="83">
        <v>12</v>
      </c>
      <c r="AC39" s="83" t="s">
        <v>139</v>
      </c>
      <c r="AD39" s="67">
        <v>4</v>
      </c>
      <c r="AE39" s="115"/>
      <c r="AF39" s="83"/>
      <c r="AG39" s="83"/>
      <c r="AH39" s="85"/>
      <c r="AI39" s="118"/>
    </row>
    <row r="40" spans="1:35" ht="15" customHeight="1" x14ac:dyDescent="0.2">
      <c r="A40" s="110" t="s">
        <v>118</v>
      </c>
      <c r="B40" s="426" t="s">
        <v>222</v>
      </c>
      <c r="C40" s="173" t="s">
        <v>134</v>
      </c>
      <c r="D40" s="170"/>
      <c r="E40" s="66">
        <f t="shared" si="2"/>
        <v>20</v>
      </c>
      <c r="F40" s="131">
        <f t="shared" si="3"/>
        <v>4</v>
      </c>
      <c r="G40" s="115"/>
      <c r="H40" s="83"/>
      <c r="I40" s="83"/>
      <c r="J40" s="85"/>
      <c r="K40" s="115"/>
      <c r="L40" s="83"/>
      <c r="M40" s="83"/>
      <c r="N40" s="85"/>
      <c r="O40" s="115"/>
      <c r="P40" s="83"/>
      <c r="Q40" s="83"/>
      <c r="R40" s="85"/>
      <c r="S40" s="115"/>
      <c r="T40" s="83"/>
      <c r="U40" s="83"/>
      <c r="V40" s="85"/>
      <c r="W40" s="115"/>
      <c r="X40" s="83"/>
      <c r="Y40" s="83"/>
      <c r="Z40" s="85"/>
      <c r="AA40" s="115"/>
      <c r="AB40" s="83"/>
      <c r="AC40" s="83"/>
      <c r="AD40" s="67"/>
      <c r="AE40" s="115">
        <v>8</v>
      </c>
      <c r="AF40" s="83">
        <v>12</v>
      </c>
      <c r="AG40" s="83" t="s">
        <v>68</v>
      </c>
      <c r="AH40" s="85">
        <v>4</v>
      </c>
      <c r="AI40" s="118" t="s">
        <v>221</v>
      </c>
    </row>
    <row r="41" spans="1:35" ht="15.75" x14ac:dyDescent="0.2">
      <c r="A41" s="110" t="s">
        <v>119</v>
      </c>
      <c r="B41" s="426" t="s">
        <v>223</v>
      </c>
      <c r="C41" s="173" t="s">
        <v>135</v>
      </c>
      <c r="D41" s="170"/>
      <c r="E41" s="66">
        <f t="shared" si="2"/>
        <v>8</v>
      </c>
      <c r="F41" s="131">
        <f t="shared" si="3"/>
        <v>2</v>
      </c>
      <c r="G41" s="115"/>
      <c r="H41" s="83"/>
      <c r="I41" s="83"/>
      <c r="J41" s="85"/>
      <c r="K41" s="115"/>
      <c r="L41" s="83"/>
      <c r="M41" s="83"/>
      <c r="N41" s="85"/>
      <c r="O41" s="115"/>
      <c r="P41" s="83"/>
      <c r="Q41" s="83"/>
      <c r="R41" s="85"/>
      <c r="S41" s="115"/>
      <c r="T41" s="83"/>
      <c r="U41" s="83"/>
      <c r="V41" s="85"/>
      <c r="W41" s="115"/>
      <c r="X41" s="83"/>
      <c r="Y41" s="83"/>
      <c r="Z41" s="85"/>
      <c r="AA41" s="115">
        <v>4</v>
      </c>
      <c r="AB41" s="83">
        <v>4</v>
      </c>
      <c r="AC41" s="83" t="s">
        <v>139</v>
      </c>
      <c r="AD41" s="67">
        <v>2</v>
      </c>
      <c r="AE41" s="115"/>
      <c r="AF41" s="83"/>
      <c r="AG41" s="83"/>
      <c r="AH41" s="85"/>
      <c r="AI41" s="118"/>
    </row>
    <row r="42" spans="1:35" ht="15" customHeight="1" x14ac:dyDescent="0.2">
      <c r="A42" s="110" t="s">
        <v>120</v>
      </c>
      <c r="B42" s="426" t="s">
        <v>224</v>
      </c>
      <c r="C42" s="173" t="s">
        <v>136</v>
      </c>
      <c r="D42" s="170"/>
      <c r="E42" s="66">
        <f t="shared" si="2"/>
        <v>8</v>
      </c>
      <c r="F42" s="131">
        <f t="shared" si="3"/>
        <v>2</v>
      </c>
      <c r="G42" s="115"/>
      <c r="H42" s="83"/>
      <c r="I42" s="83"/>
      <c r="J42" s="85"/>
      <c r="K42" s="115"/>
      <c r="L42" s="83"/>
      <c r="M42" s="83"/>
      <c r="N42" s="85"/>
      <c r="O42" s="115"/>
      <c r="P42" s="83"/>
      <c r="Q42" s="83"/>
      <c r="R42" s="85"/>
      <c r="S42" s="115"/>
      <c r="T42" s="83"/>
      <c r="U42" s="83"/>
      <c r="V42" s="85"/>
      <c r="W42" s="115"/>
      <c r="X42" s="83"/>
      <c r="Y42" s="83"/>
      <c r="Z42" s="85"/>
      <c r="AA42" s="115"/>
      <c r="AB42" s="83"/>
      <c r="AC42" s="83"/>
      <c r="AD42" s="67"/>
      <c r="AE42" s="115">
        <v>8</v>
      </c>
      <c r="AF42" s="83">
        <v>0</v>
      </c>
      <c r="AG42" s="83" t="s">
        <v>68</v>
      </c>
      <c r="AH42" s="85">
        <v>2</v>
      </c>
      <c r="AI42" s="118" t="s">
        <v>223</v>
      </c>
    </row>
    <row r="43" spans="1:35" ht="15" customHeight="1" x14ac:dyDescent="0.2">
      <c r="A43" s="110" t="s">
        <v>121</v>
      </c>
      <c r="B43" s="426" t="s">
        <v>225</v>
      </c>
      <c r="C43" s="173" t="s">
        <v>266</v>
      </c>
      <c r="D43" s="170"/>
      <c r="E43" s="66">
        <f t="shared" si="2"/>
        <v>12</v>
      </c>
      <c r="F43" s="131">
        <f t="shared" si="3"/>
        <v>2</v>
      </c>
      <c r="G43" s="115"/>
      <c r="H43" s="83"/>
      <c r="I43" s="83"/>
      <c r="J43" s="85"/>
      <c r="K43" s="115"/>
      <c r="L43" s="83"/>
      <c r="M43" s="83"/>
      <c r="N43" s="85"/>
      <c r="O43" s="115"/>
      <c r="P43" s="83"/>
      <c r="Q43" s="83"/>
      <c r="R43" s="85"/>
      <c r="S43" s="115"/>
      <c r="T43" s="83"/>
      <c r="U43" s="83"/>
      <c r="V43" s="85"/>
      <c r="W43" s="115"/>
      <c r="X43" s="83"/>
      <c r="Y43" s="83"/>
      <c r="Z43" s="85"/>
      <c r="AA43" s="115">
        <v>12</v>
      </c>
      <c r="AB43" s="83">
        <v>0</v>
      </c>
      <c r="AC43" s="83" t="s">
        <v>68</v>
      </c>
      <c r="AD43" s="67">
        <v>2</v>
      </c>
      <c r="AE43" s="115"/>
      <c r="AF43" s="83"/>
      <c r="AG43" s="83"/>
      <c r="AH43" s="85"/>
      <c r="AI43" s="118" t="s">
        <v>216</v>
      </c>
    </row>
    <row r="44" spans="1:35" ht="15" customHeight="1" x14ac:dyDescent="0.2">
      <c r="A44" s="110" t="s">
        <v>122</v>
      </c>
      <c r="B44" s="427" t="s">
        <v>226</v>
      </c>
      <c r="C44" s="174" t="s">
        <v>267</v>
      </c>
      <c r="D44" s="175"/>
      <c r="E44" s="66">
        <f t="shared" si="2"/>
        <v>4</v>
      </c>
      <c r="F44" s="132">
        <f t="shared" si="3"/>
        <v>2</v>
      </c>
      <c r="G44" s="116"/>
      <c r="H44" s="117"/>
      <c r="I44" s="83"/>
      <c r="J44" s="85"/>
      <c r="K44" s="116"/>
      <c r="L44" s="117"/>
      <c r="M44" s="83"/>
      <c r="N44" s="85"/>
      <c r="O44" s="116"/>
      <c r="P44" s="117"/>
      <c r="Q44" s="83"/>
      <c r="R44" s="85"/>
      <c r="S44" s="116"/>
      <c r="T44" s="117"/>
      <c r="U44" s="83"/>
      <c r="V44" s="85"/>
      <c r="W44" s="116"/>
      <c r="X44" s="117"/>
      <c r="Y44" s="83"/>
      <c r="Z44" s="85"/>
      <c r="AA44" s="116"/>
      <c r="AB44" s="117"/>
      <c r="AC44" s="83"/>
      <c r="AD44" s="67"/>
      <c r="AE44" s="116">
        <v>4</v>
      </c>
      <c r="AF44" s="117">
        <v>0</v>
      </c>
      <c r="AG44" s="83" t="s">
        <v>139</v>
      </c>
      <c r="AH44" s="85">
        <v>2</v>
      </c>
      <c r="AI44" s="118" t="s">
        <v>225</v>
      </c>
    </row>
    <row r="45" spans="1:35" ht="15" customHeight="1" x14ac:dyDescent="0.2">
      <c r="A45" s="213"/>
      <c r="B45" s="428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3"/>
      <c r="AD45" s="214"/>
      <c r="AE45" s="214"/>
      <c r="AF45" s="214"/>
      <c r="AG45" s="214"/>
      <c r="AH45" s="214"/>
      <c r="AI45" s="214"/>
    </row>
    <row r="46" spans="1:35" ht="15" customHeight="1" x14ac:dyDescent="0.2">
      <c r="A46" s="213"/>
      <c r="B46" s="428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3"/>
      <c r="AD46" s="214"/>
      <c r="AE46" s="214"/>
      <c r="AF46" s="214"/>
      <c r="AG46" s="214"/>
      <c r="AH46" s="214"/>
      <c r="AI46" s="214"/>
    </row>
    <row r="47" spans="1:35" ht="15" customHeight="1" x14ac:dyDescent="0.2">
      <c r="A47" s="213"/>
      <c r="B47" s="428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3"/>
      <c r="AD47" s="214"/>
      <c r="AE47" s="214"/>
      <c r="AF47" s="214"/>
      <c r="AG47" s="214"/>
      <c r="AH47" s="214"/>
      <c r="AI47" s="214"/>
    </row>
    <row r="48" spans="1:35" ht="15" customHeight="1" x14ac:dyDescent="0.2">
      <c r="A48" s="213"/>
      <c r="B48" s="428"/>
      <c r="C48" s="215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3"/>
      <c r="AD48" s="214"/>
      <c r="AE48" s="214"/>
      <c r="AF48" s="214"/>
      <c r="AG48" s="214"/>
      <c r="AH48" s="214"/>
      <c r="AI48" s="214"/>
    </row>
    <row r="49" spans="1:35" ht="15" customHeight="1" x14ac:dyDescent="0.2">
      <c r="A49" s="213"/>
      <c r="B49" s="429"/>
      <c r="C49" s="215" t="s">
        <v>163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3"/>
      <c r="AD49" s="214"/>
      <c r="AE49" s="214"/>
      <c r="AF49" s="214"/>
      <c r="AG49" s="214"/>
      <c r="AH49" s="214"/>
      <c r="AI49" s="214"/>
    </row>
    <row r="50" spans="1:35" ht="15" customHeight="1" x14ac:dyDescent="0.2">
      <c r="A50" s="213"/>
      <c r="B50" s="430"/>
      <c r="C50" s="215" t="s">
        <v>178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3"/>
      <c r="AD50" s="214"/>
      <c r="AE50" s="214"/>
      <c r="AF50" s="214"/>
      <c r="AG50" s="214"/>
      <c r="AH50" s="214"/>
      <c r="AI50" s="214"/>
    </row>
    <row r="51" spans="1:35" ht="15" customHeight="1" x14ac:dyDescent="0.2">
      <c r="A51" s="213"/>
      <c r="B51" s="430"/>
      <c r="C51" s="31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3"/>
      <c r="AD51" s="214"/>
      <c r="AE51" s="214"/>
      <c r="AF51" s="214"/>
      <c r="AG51" s="214"/>
      <c r="AH51" s="214"/>
      <c r="AI51" s="214"/>
    </row>
  </sheetData>
  <mergeCells count="42">
    <mergeCell ref="A36:C36"/>
    <mergeCell ref="G24:H24"/>
    <mergeCell ref="K24:L24"/>
    <mergeCell ref="AI33:AI34"/>
    <mergeCell ref="G34:J34"/>
    <mergeCell ref="K34:N34"/>
    <mergeCell ref="O34:R34"/>
    <mergeCell ref="S34:V34"/>
    <mergeCell ref="AA24:AB24"/>
    <mergeCell ref="A35:F35"/>
    <mergeCell ref="W34:Z34"/>
    <mergeCell ref="AA34:AD34"/>
    <mergeCell ref="B33:B34"/>
    <mergeCell ref="C33:C34"/>
    <mergeCell ref="F33:F34"/>
    <mergeCell ref="G33:AH33"/>
    <mergeCell ref="AE34:AH34"/>
    <mergeCell ref="A11:C11"/>
    <mergeCell ref="O24:P24"/>
    <mergeCell ref="S24:T24"/>
    <mergeCell ref="AI8:AI9"/>
    <mergeCell ref="G8:AH8"/>
    <mergeCell ref="B8:B9"/>
    <mergeCell ref="A21:C21"/>
    <mergeCell ref="A22:C22"/>
    <mergeCell ref="AE9:AH9"/>
    <mergeCell ref="G9:J9"/>
    <mergeCell ref="AA9:AD9"/>
    <mergeCell ref="W24:X24"/>
    <mergeCell ref="AE24:AF24"/>
    <mergeCell ref="O9:R9"/>
    <mergeCell ref="F8:F9"/>
    <mergeCell ref="C24:D24"/>
    <mergeCell ref="X2:AI2"/>
    <mergeCell ref="X3:AI3"/>
    <mergeCell ref="C8:C9"/>
    <mergeCell ref="W9:Z9"/>
    <mergeCell ref="K9:N9"/>
    <mergeCell ref="S9:V9"/>
    <mergeCell ref="G4:V4"/>
    <mergeCell ref="B6:C6"/>
    <mergeCell ref="A7:AH7"/>
  </mergeCells>
  <phoneticPr fontId="0" type="noConversion"/>
  <printOptions horizontalCentered="1"/>
  <pageMargins left="0.47244094488188981" right="0.47244094488188981" top="0.9055118110236221" bottom="0.39370078740157483" header="0.55118110236220474" footer="0.43307086614173229"/>
  <pageSetup paperSize="9" scale="50" orientation="landscape" horizontalDpi="300" verticalDpi="300" r:id="rId1"/>
  <headerFooter alignWithMargins="0">
    <oddFooter>&amp;L&amp;14Nyomtatva:&amp;D&amp;C&amp;12Tanterv - Levelező
&amp;F&amp;R&amp;14 4/8</oddFooter>
  </headerFooter>
  <rowBreaks count="1" manualBreakCount="1">
    <brk id="3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view="pageBreakPreview" zoomScale="90" zoomScaleNormal="75" zoomScaleSheetLayoutView="90" workbookViewId="0">
      <selection activeCell="H30" sqref="H30"/>
    </sheetView>
  </sheetViews>
  <sheetFormatPr defaultRowHeight="15" customHeight="1" x14ac:dyDescent="0.2"/>
  <cols>
    <col min="1" max="1" width="4.5703125" style="11" customWidth="1"/>
    <col min="2" max="2" width="15.140625" style="431" bestFit="1" customWidth="1"/>
    <col min="3" max="3" width="61.5703125" style="3" customWidth="1"/>
    <col min="4" max="4" width="14.140625" style="3" customWidth="1"/>
    <col min="5" max="5" width="8.140625" style="1" customWidth="1"/>
    <col min="6" max="6" width="9" style="1" customWidth="1"/>
    <col min="7" max="7" width="5" style="1" customWidth="1"/>
    <col min="8" max="9" width="3.5703125" style="1" customWidth="1"/>
    <col min="10" max="11" width="5" style="1" customWidth="1"/>
    <col min="12" max="13" width="3.5703125" style="1" customWidth="1"/>
    <col min="14" max="15" width="5" style="1" customWidth="1"/>
    <col min="16" max="17" width="3.5703125" style="1" customWidth="1"/>
    <col min="18" max="19" width="5" style="1" customWidth="1"/>
    <col min="20" max="21" width="3.5703125" style="1" customWidth="1"/>
    <col min="22" max="22" width="5" style="1" customWidth="1"/>
    <col min="23" max="23" width="4.85546875" style="1" customWidth="1"/>
    <col min="24" max="24" width="3.7109375" style="1" customWidth="1"/>
    <col min="25" max="25" width="3.5703125" style="1" customWidth="1"/>
    <col min="26" max="27" width="5" style="1" customWidth="1"/>
    <col min="28" max="29" width="3.5703125" style="1" customWidth="1"/>
    <col min="30" max="31" width="5" style="1" customWidth="1"/>
    <col min="32" max="33" width="3.5703125" style="1" customWidth="1"/>
    <col min="34" max="34" width="5" style="1" customWidth="1"/>
    <col min="35" max="35" width="32.28515625" style="1" customWidth="1"/>
    <col min="36" max="16384" width="9.140625" style="4"/>
  </cols>
  <sheetData>
    <row r="1" spans="1:35" s="15" customFormat="1" ht="18" x14ac:dyDescent="0.2">
      <c r="A1" s="12" t="s">
        <v>165</v>
      </c>
      <c r="B1" s="413"/>
      <c r="C1" s="14"/>
      <c r="D1" s="14"/>
      <c r="N1" s="20" t="s">
        <v>155</v>
      </c>
      <c r="Q1" s="20"/>
      <c r="R1" s="20"/>
      <c r="S1" s="20"/>
      <c r="T1" s="20"/>
      <c r="U1" s="20"/>
      <c r="V1" s="20"/>
      <c r="W1" s="20"/>
      <c r="X1" s="20"/>
      <c r="Y1" s="20"/>
      <c r="AA1" s="133"/>
      <c r="AB1" s="133"/>
      <c r="AC1" s="133"/>
      <c r="AD1" s="133"/>
      <c r="AE1" s="133"/>
      <c r="AF1" s="133"/>
      <c r="AG1" s="133"/>
      <c r="AH1" s="133"/>
      <c r="AI1" s="135"/>
    </row>
    <row r="2" spans="1:35" s="15" customFormat="1" ht="18" x14ac:dyDescent="0.2">
      <c r="A2" s="12" t="s">
        <v>179</v>
      </c>
      <c r="B2" s="413"/>
      <c r="C2" s="14"/>
      <c r="D2" s="14"/>
      <c r="N2" s="20" t="s">
        <v>110</v>
      </c>
      <c r="Q2" s="20"/>
      <c r="R2" s="20"/>
      <c r="S2" s="20"/>
      <c r="T2" s="20"/>
      <c r="U2" s="20"/>
    </row>
    <row r="3" spans="1:35" s="15" customFormat="1" ht="18" x14ac:dyDescent="0.2">
      <c r="A3" s="12"/>
      <c r="B3" s="413"/>
      <c r="C3" s="14"/>
      <c r="D3" s="14"/>
      <c r="N3" s="20" t="s">
        <v>109</v>
      </c>
      <c r="Q3" s="20"/>
      <c r="R3" s="20"/>
      <c r="S3" s="20"/>
      <c r="T3" s="20"/>
      <c r="U3" s="20"/>
      <c r="AB3" s="339" t="s">
        <v>188</v>
      </c>
      <c r="AC3" s="339"/>
      <c r="AD3" s="339"/>
      <c r="AE3" s="339"/>
      <c r="AF3" s="339"/>
      <c r="AG3" s="339"/>
      <c r="AH3" s="339"/>
      <c r="AI3" s="339"/>
    </row>
    <row r="4" spans="1:35" s="15" customFormat="1" ht="18" x14ac:dyDescent="0.2">
      <c r="A4" s="12"/>
      <c r="B4" s="413"/>
      <c r="C4" s="14"/>
      <c r="D4" s="14"/>
      <c r="H4" s="363" t="s">
        <v>258</v>
      </c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AB4" s="135"/>
      <c r="AC4" s="135"/>
      <c r="AD4" s="135"/>
      <c r="AE4" s="135"/>
      <c r="AF4" s="135"/>
      <c r="AG4" s="135"/>
      <c r="AH4" s="135"/>
      <c r="AI4" s="135"/>
    </row>
    <row r="5" spans="1:35" s="9" customFormat="1" ht="18" x14ac:dyDescent="0.2">
      <c r="A5" s="16"/>
      <c r="B5" s="414"/>
      <c r="C5" s="18"/>
      <c r="D5" s="18"/>
      <c r="N5" s="20" t="s">
        <v>180</v>
      </c>
      <c r="AB5" s="339" t="s">
        <v>189</v>
      </c>
      <c r="AC5" s="339"/>
      <c r="AD5" s="339"/>
      <c r="AE5" s="339"/>
      <c r="AF5" s="339"/>
      <c r="AG5" s="339"/>
      <c r="AH5" s="339"/>
      <c r="AI5" s="339"/>
    </row>
    <row r="6" spans="1:35" s="9" customFormat="1" ht="33" customHeight="1" x14ac:dyDescent="0.2">
      <c r="A6" s="16"/>
      <c r="B6" s="364"/>
      <c r="C6" s="364"/>
      <c r="D6" s="13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5" s="9" customFormat="1" ht="25.5" customHeight="1" thickBot="1" x14ac:dyDescent="0.25">
      <c r="A7" s="372" t="s">
        <v>111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</row>
    <row r="8" spans="1:35" s="24" customFormat="1" ht="20.25" customHeight="1" x14ac:dyDescent="0.2">
      <c r="A8" s="39"/>
      <c r="B8" s="415" t="s">
        <v>18</v>
      </c>
      <c r="C8" s="348" t="s">
        <v>1</v>
      </c>
      <c r="D8" s="154"/>
      <c r="E8" s="25" t="s">
        <v>17</v>
      </c>
      <c r="F8" s="340" t="s">
        <v>21</v>
      </c>
      <c r="G8" s="355" t="s">
        <v>0</v>
      </c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7"/>
      <c r="AF8" s="357"/>
      <c r="AG8" s="357"/>
      <c r="AH8" s="357"/>
      <c r="AI8" s="350" t="s">
        <v>62</v>
      </c>
    </row>
    <row r="9" spans="1:35" s="24" customFormat="1" ht="20.25" customHeight="1" thickBot="1" x14ac:dyDescent="0.25">
      <c r="A9" s="40"/>
      <c r="B9" s="416"/>
      <c r="C9" s="349"/>
      <c r="D9" s="155"/>
      <c r="E9" s="33" t="s">
        <v>2</v>
      </c>
      <c r="F9" s="341"/>
      <c r="G9" s="342" t="s">
        <v>3</v>
      </c>
      <c r="H9" s="343"/>
      <c r="I9" s="343"/>
      <c r="J9" s="344"/>
      <c r="K9" s="342" t="s">
        <v>4</v>
      </c>
      <c r="L9" s="343"/>
      <c r="M9" s="343"/>
      <c r="N9" s="344"/>
      <c r="O9" s="342" t="s">
        <v>5</v>
      </c>
      <c r="P9" s="343"/>
      <c r="Q9" s="343"/>
      <c r="R9" s="344"/>
      <c r="S9" s="342" t="s">
        <v>6</v>
      </c>
      <c r="T9" s="343"/>
      <c r="U9" s="343"/>
      <c r="V9" s="344"/>
      <c r="W9" s="342" t="s">
        <v>7</v>
      </c>
      <c r="X9" s="343"/>
      <c r="Y9" s="343"/>
      <c r="Z9" s="344"/>
      <c r="AA9" s="342" t="s">
        <v>8</v>
      </c>
      <c r="AB9" s="343"/>
      <c r="AC9" s="343"/>
      <c r="AD9" s="344"/>
      <c r="AE9" s="342" t="s">
        <v>15</v>
      </c>
      <c r="AF9" s="343"/>
      <c r="AG9" s="343"/>
      <c r="AH9" s="343"/>
      <c r="AI9" s="351"/>
    </row>
    <row r="10" spans="1:35" s="24" customFormat="1" ht="20.25" customHeight="1" x14ac:dyDescent="0.2">
      <c r="A10" s="42"/>
      <c r="B10" s="417"/>
      <c r="C10" s="149"/>
      <c r="D10" s="149"/>
      <c r="E10" s="22"/>
      <c r="F10" s="32"/>
      <c r="G10" s="21" t="s">
        <v>19</v>
      </c>
      <c r="H10" s="26" t="s">
        <v>9</v>
      </c>
      <c r="I10" s="26" t="s">
        <v>10</v>
      </c>
      <c r="J10" s="27" t="s">
        <v>11</v>
      </c>
      <c r="K10" s="21" t="s">
        <v>19</v>
      </c>
      <c r="L10" s="26" t="s">
        <v>9</v>
      </c>
      <c r="M10" s="26" t="s">
        <v>10</v>
      </c>
      <c r="N10" s="27" t="s">
        <v>11</v>
      </c>
      <c r="O10" s="21" t="s">
        <v>19</v>
      </c>
      <c r="P10" s="26" t="s">
        <v>9</v>
      </c>
      <c r="Q10" s="26" t="s">
        <v>10</v>
      </c>
      <c r="R10" s="27" t="s">
        <v>11</v>
      </c>
      <c r="S10" s="21" t="s">
        <v>19</v>
      </c>
      <c r="T10" s="26" t="s">
        <v>9</v>
      </c>
      <c r="U10" s="26" t="s">
        <v>10</v>
      </c>
      <c r="V10" s="27" t="s">
        <v>11</v>
      </c>
      <c r="W10" s="21" t="s">
        <v>19</v>
      </c>
      <c r="X10" s="26" t="s">
        <v>9</v>
      </c>
      <c r="Y10" s="26" t="s">
        <v>10</v>
      </c>
      <c r="Z10" s="27" t="s">
        <v>11</v>
      </c>
      <c r="AA10" s="21" t="s">
        <v>19</v>
      </c>
      <c r="AB10" s="26" t="s">
        <v>9</v>
      </c>
      <c r="AC10" s="26" t="s">
        <v>10</v>
      </c>
      <c r="AD10" s="27" t="s">
        <v>11</v>
      </c>
      <c r="AE10" s="21" t="s">
        <v>19</v>
      </c>
      <c r="AF10" s="26" t="s">
        <v>9</v>
      </c>
      <c r="AG10" s="26" t="s">
        <v>10</v>
      </c>
      <c r="AH10" s="27" t="s">
        <v>11</v>
      </c>
      <c r="AI10" s="46" t="s">
        <v>18</v>
      </c>
    </row>
    <row r="11" spans="1:35" s="37" customFormat="1" ht="20.25" customHeight="1" x14ac:dyDescent="0.2">
      <c r="A11" s="360" t="s">
        <v>142</v>
      </c>
      <c r="B11" s="359"/>
      <c r="C11" s="359"/>
      <c r="D11" s="160" t="s">
        <v>141</v>
      </c>
      <c r="E11" s="34">
        <f>SUM(E12:E20)</f>
        <v>116</v>
      </c>
      <c r="F11" s="35">
        <f>SUM(F12:F20)</f>
        <v>29</v>
      </c>
      <c r="G11" s="34">
        <f>SUM(G12:G20)</f>
        <v>0</v>
      </c>
      <c r="H11" s="36">
        <f>SUM(H12:H20)</f>
        <v>0</v>
      </c>
      <c r="I11" s="36"/>
      <c r="J11" s="38">
        <f>SUM(J12:J20)</f>
        <v>0</v>
      </c>
      <c r="K11" s="34">
        <f>SUM(K12:K20)</f>
        <v>0</v>
      </c>
      <c r="L11" s="36">
        <f>SUM(L12:L20)</f>
        <v>0</v>
      </c>
      <c r="M11" s="36"/>
      <c r="N11" s="38">
        <f>SUM(N12:N20)</f>
        <v>0</v>
      </c>
      <c r="O11" s="34">
        <f>SUM(O12:O20)</f>
        <v>0</v>
      </c>
      <c r="P11" s="36">
        <f>SUM(P12:P20)</f>
        <v>0</v>
      </c>
      <c r="Q11" s="36"/>
      <c r="R11" s="38">
        <f>SUM(R12:R20)</f>
        <v>0</v>
      </c>
      <c r="S11" s="34">
        <f>SUM(S12:S20)</f>
        <v>0</v>
      </c>
      <c r="T11" s="36">
        <f>SUM(T12:T20)</f>
        <v>0</v>
      </c>
      <c r="U11" s="36"/>
      <c r="V11" s="38">
        <f>SUM(V12:V20)</f>
        <v>0</v>
      </c>
      <c r="W11" s="34">
        <f>SUM(W12:W20)</f>
        <v>52</v>
      </c>
      <c r="X11" s="36">
        <f>SUM(X12:X20)</f>
        <v>8</v>
      </c>
      <c r="Y11" s="36"/>
      <c r="Z11" s="38">
        <f>SUM(Z12:Z20)</f>
        <v>14</v>
      </c>
      <c r="AA11" s="34">
        <f>SUM(AA12:AA20)</f>
        <v>36</v>
      </c>
      <c r="AB11" s="36">
        <f>SUM(AB12:AB20)</f>
        <v>8</v>
      </c>
      <c r="AC11" s="36"/>
      <c r="AD11" s="38">
        <f>SUM(AD12:AD20)</f>
        <v>12</v>
      </c>
      <c r="AE11" s="34">
        <f>SUM(AE12:AE20)</f>
        <v>0</v>
      </c>
      <c r="AF11" s="36">
        <f>SUM(AF12:AF20)</f>
        <v>12</v>
      </c>
      <c r="AG11" s="36"/>
      <c r="AH11" s="38">
        <f>SUM(AH12:AH20)</f>
        <v>3</v>
      </c>
      <c r="AI11" s="35"/>
    </row>
    <row r="12" spans="1:35" ht="19.5" customHeight="1" x14ac:dyDescent="0.2">
      <c r="A12" s="77" t="s">
        <v>162</v>
      </c>
      <c r="B12" s="418" t="s">
        <v>227</v>
      </c>
      <c r="C12" s="150" t="s">
        <v>99</v>
      </c>
      <c r="D12" s="188"/>
      <c r="E12" s="58">
        <f>SUM(G12,H12,K12,L12,O12,P12,S12,T12,W12,X12,AA12,AB12,AE12,AF12)</f>
        <v>16</v>
      </c>
      <c r="F12" s="81">
        <f>SUM(J12,N12,R12,V12,Z12,AD12,AH12)</f>
        <v>3</v>
      </c>
      <c r="G12" s="162"/>
      <c r="H12" s="163"/>
      <c r="I12" s="163"/>
      <c r="J12" s="164"/>
      <c r="K12" s="162"/>
      <c r="L12" s="163"/>
      <c r="M12" s="163"/>
      <c r="N12" s="164"/>
      <c r="O12" s="162"/>
      <c r="P12" s="163"/>
      <c r="Q12" s="163"/>
      <c r="R12" s="164"/>
      <c r="S12" s="162"/>
      <c r="T12" s="163"/>
      <c r="U12" s="163"/>
      <c r="V12" s="164"/>
      <c r="W12" s="162">
        <v>12</v>
      </c>
      <c r="X12" s="163">
        <v>4</v>
      </c>
      <c r="Y12" s="163" t="s">
        <v>139</v>
      </c>
      <c r="Z12" s="164">
        <v>3</v>
      </c>
      <c r="AA12" s="162"/>
      <c r="AB12" s="163"/>
      <c r="AC12" s="163"/>
      <c r="AD12" s="164"/>
      <c r="AE12" s="162"/>
      <c r="AF12" s="163"/>
      <c r="AG12" s="163"/>
      <c r="AH12" s="164"/>
      <c r="AI12" s="101"/>
    </row>
    <row r="13" spans="1:35" ht="19.5" customHeight="1" x14ac:dyDescent="0.2">
      <c r="A13" s="110" t="s">
        <v>56</v>
      </c>
      <c r="B13" s="418" t="s">
        <v>228</v>
      </c>
      <c r="C13" s="151" t="s">
        <v>100</v>
      </c>
      <c r="D13" s="189"/>
      <c r="E13" s="58">
        <f t="shared" ref="E13:E20" si="0">SUM(G13,H13,K13,L13,O13,P13,S13,T13,W13,X13,AA13,AB13,AE13,AF13)</f>
        <v>8</v>
      </c>
      <c r="F13" s="81">
        <f t="shared" ref="F13:F20" si="1">SUM(J13,N13,R13,V13,Z13,AD13,AH13)</f>
        <v>3</v>
      </c>
      <c r="G13" s="165"/>
      <c r="H13" s="82"/>
      <c r="I13" s="82"/>
      <c r="J13" s="166"/>
      <c r="K13" s="165"/>
      <c r="L13" s="82"/>
      <c r="M13" s="82"/>
      <c r="N13" s="166"/>
      <c r="O13" s="165"/>
      <c r="P13" s="82"/>
      <c r="Q13" s="82"/>
      <c r="R13" s="166"/>
      <c r="S13" s="165"/>
      <c r="T13" s="82"/>
      <c r="U13" s="82"/>
      <c r="V13" s="166"/>
      <c r="W13" s="165"/>
      <c r="X13" s="82"/>
      <c r="Y13" s="82"/>
      <c r="Z13" s="166"/>
      <c r="AA13" s="165">
        <v>4</v>
      </c>
      <c r="AB13" s="82">
        <v>4</v>
      </c>
      <c r="AC13" s="82" t="s">
        <v>139</v>
      </c>
      <c r="AD13" s="166">
        <v>3</v>
      </c>
      <c r="AE13" s="165"/>
      <c r="AF13" s="82"/>
      <c r="AG13" s="82"/>
      <c r="AH13" s="166"/>
      <c r="AI13" s="101" t="s">
        <v>227</v>
      </c>
    </row>
    <row r="14" spans="1:35" ht="19.5" customHeight="1" x14ac:dyDescent="0.2">
      <c r="A14" s="110" t="s">
        <v>57</v>
      </c>
      <c r="B14" s="418" t="s">
        <v>288</v>
      </c>
      <c r="C14" s="151" t="s">
        <v>181</v>
      </c>
      <c r="D14" s="189"/>
      <c r="E14" s="58">
        <f t="shared" si="0"/>
        <v>8</v>
      </c>
      <c r="F14" s="81">
        <f t="shared" si="1"/>
        <v>3</v>
      </c>
      <c r="G14" s="165"/>
      <c r="H14" s="82"/>
      <c r="I14" s="82"/>
      <c r="J14" s="166"/>
      <c r="K14" s="165"/>
      <c r="L14" s="82"/>
      <c r="M14" s="82"/>
      <c r="N14" s="166"/>
      <c r="O14" s="165"/>
      <c r="P14" s="82"/>
      <c r="Q14" s="82"/>
      <c r="R14" s="166"/>
      <c r="S14" s="165"/>
      <c r="T14" s="82"/>
      <c r="U14" s="82"/>
      <c r="V14" s="166"/>
      <c r="W14" s="165">
        <v>4</v>
      </c>
      <c r="X14" s="82">
        <v>4</v>
      </c>
      <c r="Y14" s="82" t="s">
        <v>139</v>
      </c>
      <c r="Z14" s="166">
        <v>3</v>
      </c>
      <c r="AA14" s="165"/>
      <c r="AB14" s="82"/>
      <c r="AC14" s="82"/>
      <c r="AD14" s="166"/>
      <c r="AE14" s="165"/>
      <c r="AF14" s="82"/>
      <c r="AG14" s="82"/>
      <c r="AH14" s="166"/>
      <c r="AI14" s="101"/>
    </row>
    <row r="15" spans="1:35" ht="19.5" customHeight="1" x14ac:dyDescent="0.2">
      <c r="A15" s="110" t="s">
        <v>58</v>
      </c>
      <c r="B15" s="418" t="s">
        <v>286</v>
      </c>
      <c r="C15" s="151" t="s">
        <v>182</v>
      </c>
      <c r="D15" s="189"/>
      <c r="E15" s="58">
        <f t="shared" si="0"/>
        <v>8</v>
      </c>
      <c r="F15" s="81">
        <f t="shared" si="1"/>
        <v>2</v>
      </c>
      <c r="G15" s="165"/>
      <c r="H15" s="82"/>
      <c r="I15" s="82"/>
      <c r="J15" s="166"/>
      <c r="K15" s="165"/>
      <c r="L15" s="82"/>
      <c r="M15" s="82"/>
      <c r="N15" s="166"/>
      <c r="O15" s="165"/>
      <c r="P15" s="82"/>
      <c r="Q15" s="82"/>
      <c r="R15" s="166"/>
      <c r="S15" s="165"/>
      <c r="T15" s="82"/>
      <c r="U15" s="82"/>
      <c r="V15" s="166"/>
      <c r="W15" s="165"/>
      <c r="X15" s="82"/>
      <c r="Y15" s="82"/>
      <c r="Z15" s="166"/>
      <c r="AA15" s="165">
        <v>4</v>
      </c>
      <c r="AB15" s="82">
        <v>4</v>
      </c>
      <c r="AC15" s="82" t="s">
        <v>68</v>
      </c>
      <c r="AD15" s="166">
        <v>2</v>
      </c>
      <c r="AE15" s="165"/>
      <c r="AF15" s="82"/>
      <c r="AG15" s="82"/>
      <c r="AH15" s="166"/>
      <c r="AI15" s="101" t="s">
        <v>288</v>
      </c>
    </row>
    <row r="16" spans="1:35" ht="19.5" customHeight="1" x14ac:dyDescent="0.2">
      <c r="A16" s="110" t="s">
        <v>59</v>
      </c>
      <c r="B16" s="418" t="s">
        <v>287</v>
      </c>
      <c r="C16" s="152" t="s">
        <v>183</v>
      </c>
      <c r="D16" s="190"/>
      <c r="E16" s="58">
        <f t="shared" si="0"/>
        <v>12</v>
      </c>
      <c r="F16" s="81">
        <f t="shared" si="1"/>
        <v>3</v>
      </c>
      <c r="G16" s="165"/>
      <c r="H16" s="82"/>
      <c r="I16" s="82"/>
      <c r="J16" s="166"/>
      <c r="K16" s="165"/>
      <c r="L16" s="82"/>
      <c r="M16" s="82"/>
      <c r="N16" s="166"/>
      <c r="O16" s="165"/>
      <c r="P16" s="82"/>
      <c r="Q16" s="82"/>
      <c r="R16" s="166"/>
      <c r="S16" s="165"/>
      <c r="T16" s="82"/>
      <c r="U16" s="82"/>
      <c r="V16" s="166"/>
      <c r="W16" s="165">
        <v>12</v>
      </c>
      <c r="X16" s="82">
        <v>0</v>
      </c>
      <c r="Y16" s="82" t="s">
        <v>68</v>
      </c>
      <c r="Z16" s="166">
        <v>3</v>
      </c>
      <c r="AA16" s="165"/>
      <c r="AB16" s="82"/>
      <c r="AC16" s="82"/>
      <c r="AD16" s="166"/>
      <c r="AE16" s="165"/>
      <c r="AF16" s="82"/>
      <c r="AG16" s="82"/>
      <c r="AH16" s="166"/>
      <c r="AI16" s="101"/>
    </row>
    <row r="17" spans="1:35" ht="19.5" customHeight="1" x14ac:dyDescent="0.2">
      <c r="A17" s="110" t="s">
        <v>60</v>
      </c>
      <c r="B17" s="418" t="s">
        <v>289</v>
      </c>
      <c r="C17" s="152" t="s">
        <v>184</v>
      </c>
      <c r="D17" s="190"/>
      <c r="E17" s="58">
        <f t="shared" si="0"/>
        <v>8</v>
      </c>
      <c r="F17" s="81">
        <f t="shared" si="1"/>
        <v>2</v>
      </c>
      <c r="G17" s="165"/>
      <c r="H17" s="82"/>
      <c r="I17" s="82"/>
      <c r="J17" s="166"/>
      <c r="K17" s="165"/>
      <c r="L17" s="82"/>
      <c r="M17" s="82"/>
      <c r="N17" s="166"/>
      <c r="O17" s="165"/>
      <c r="P17" s="82"/>
      <c r="Q17" s="82"/>
      <c r="R17" s="166"/>
      <c r="S17" s="165"/>
      <c r="T17" s="82"/>
      <c r="U17" s="82"/>
      <c r="V17" s="166"/>
      <c r="W17" s="165"/>
      <c r="X17" s="82"/>
      <c r="Y17" s="82"/>
      <c r="Z17" s="166"/>
      <c r="AA17" s="165">
        <v>8</v>
      </c>
      <c r="AB17" s="82">
        <v>0</v>
      </c>
      <c r="AC17" s="82" t="s">
        <v>68</v>
      </c>
      <c r="AD17" s="166">
        <v>2</v>
      </c>
      <c r="AE17" s="165"/>
      <c r="AF17" s="82"/>
      <c r="AG17" s="82"/>
      <c r="AH17" s="166"/>
      <c r="AI17" s="101" t="s">
        <v>287</v>
      </c>
    </row>
    <row r="18" spans="1:35" ht="19.5" customHeight="1" x14ac:dyDescent="0.2">
      <c r="A18" s="110" t="s">
        <v>61</v>
      </c>
      <c r="B18" s="418" t="s">
        <v>229</v>
      </c>
      <c r="C18" s="152" t="s">
        <v>101</v>
      </c>
      <c r="D18" s="190"/>
      <c r="E18" s="58">
        <f t="shared" si="0"/>
        <v>24</v>
      </c>
      <c r="F18" s="81">
        <f t="shared" si="1"/>
        <v>5</v>
      </c>
      <c r="G18" s="165"/>
      <c r="H18" s="82"/>
      <c r="I18" s="82"/>
      <c r="J18" s="166"/>
      <c r="K18" s="165"/>
      <c r="L18" s="82"/>
      <c r="M18" s="82"/>
      <c r="N18" s="166"/>
      <c r="O18" s="165"/>
      <c r="P18" s="82"/>
      <c r="Q18" s="82"/>
      <c r="R18" s="166"/>
      <c r="S18" s="165"/>
      <c r="T18" s="82"/>
      <c r="U18" s="82"/>
      <c r="V18" s="166"/>
      <c r="W18" s="165">
        <v>24</v>
      </c>
      <c r="X18" s="82">
        <v>0</v>
      </c>
      <c r="Y18" s="82" t="s">
        <v>68</v>
      </c>
      <c r="Z18" s="166">
        <v>5</v>
      </c>
      <c r="AA18" s="165"/>
      <c r="AB18" s="82"/>
      <c r="AC18" s="82"/>
      <c r="AD18" s="166"/>
      <c r="AE18" s="165"/>
      <c r="AF18" s="82"/>
      <c r="AG18" s="82"/>
      <c r="AH18" s="166"/>
      <c r="AI18" s="101" t="s">
        <v>262</v>
      </c>
    </row>
    <row r="19" spans="1:35" ht="19.5" customHeight="1" x14ac:dyDescent="0.2">
      <c r="A19" s="110" t="s">
        <v>63</v>
      </c>
      <c r="B19" s="418" t="s">
        <v>230</v>
      </c>
      <c r="C19" s="151" t="s">
        <v>102</v>
      </c>
      <c r="D19" s="189"/>
      <c r="E19" s="58">
        <f t="shared" si="0"/>
        <v>20</v>
      </c>
      <c r="F19" s="81">
        <f t="shared" si="1"/>
        <v>5</v>
      </c>
      <c r="G19" s="165"/>
      <c r="H19" s="82"/>
      <c r="I19" s="82"/>
      <c r="J19" s="166"/>
      <c r="K19" s="165"/>
      <c r="L19" s="82"/>
      <c r="M19" s="82"/>
      <c r="N19" s="166"/>
      <c r="O19" s="165"/>
      <c r="P19" s="82"/>
      <c r="Q19" s="82"/>
      <c r="R19" s="166"/>
      <c r="S19" s="165"/>
      <c r="T19" s="82"/>
      <c r="U19" s="82"/>
      <c r="V19" s="166"/>
      <c r="W19" s="165"/>
      <c r="X19" s="82"/>
      <c r="Y19" s="82"/>
      <c r="Z19" s="166"/>
      <c r="AA19" s="165">
        <v>20</v>
      </c>
      <c r="AB19" s="82">
        <v>0</v>
      </c>
      <c r="AC19" s="82" t="s">
        <v>139</v>
      </c>
      <c r="AD19" s="166">
        <v>5</v>
      </c>
      <c r="AE19" s="165"/>
      <c r="AF19" s="82"/>
      <c r="AG19" s="82"/>
      <c r="AH19" s="166"/>
      <c r="AI19" s="101" t="s">
        <v>229</v>
      </c>
    </row>
    <row r="20" spans="1:35" ht="19.5" customHeight="1" x14ac:dyDescent="0.2">
      <c r="A20" s="111" t="s">
        <v>64</v>
      </c>
      <c r="B20" s="418" t="s">
        <v>231</v>
      </c>
      <c r="C20" s="151" t="s">
        <v>103</v>
      </c>
      <c r="D20" s="189"/>
      <c r="E20" s="58">
        <f t="shared" si="0"/>
        <v>12</v>
      </c>
      <c r="F20" s="81">
        <f t="shared" si="1"/>
        <v>3</v>
      </c>
      <c r="G20" s="145"/>
      <c r="H20" s="146"/>
      <c r="I20" s="146"/>
      <c r="J20" s="167"/>
      <c r="K20" s="145"/>
      <c r="L20" s="146"/>
      <c r="M20" s="146"/>
      <c r="N20" s="167"/>
      <c r="O20" s="145"/>
      <c r="P20" s="146"/>
      <c r="Q20" s="146"/>
      <c r="R20" s="167"/>
      <c r="S20" s="145"/>
      <c r="T20" s="146"/>
      <c r="U20" s="146"/>
      <c r="V20" s="167"/>
      <c r="W20" s="145"/>
      <c r="X20" s="146"/>
      <c r="Y20" s="146"/>
      <c r="Z20" s="167"/>
      <c r="AA20" s="145"/>
      <c r="AB20" s="146"/>
      <c r="AC20" s="146"/>
      <c r="AD20" s="167"/>
      <c r="AE20" s="145">
        <v>0</v>
      </c>
      <c r="AF20" s="146">
        <v>12</v>
      </c>
      <c r="AG20" s="146" t="s">
        <v>139</v>
      </c>
      <c r="AH20" s="167">
        <v>3</v>
      </c>
      <c r="AI20" s="101" t="s">
        <v>230</v>
      </c>
    </row>
    <row r="21" spans="1:35" s="37" customFormat="1" ht="38.25" customHeight="1" x14ac:dyDescent="0.25">
      <c r="A21" s="360" t="s">
        <v>143</v>
      </c>
      <c r="B21" s="359"/>
      <c r="C21" s="359"/>
      <c r="D21" s="161" t="s">
        <v>141</v>
      </c>
      <c r="E21" s="34">
        <f>SUM(G21,H21,K21,L21,O21,P21,S21,T21,W21,X21,AA21,AB21,AE21,AF21)</f>
        <v>84</v>
      </c>
      <c r="F21" s="35">
        <f>SUM(J21,N21,R21,V21,Z21,AD21,AH21)</f>
        <v>20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/>
      <c r="X21" s="36"/>
      <c r="Y21" s="36"/>
      <c r="Z21" s="38"/>
      <c r="AA21" s="34">
        <v>24</v>
      </c>
      <c r="AB21" s="36">
        <v>16</v>
      </c>
      <c r="AC21" s="36"/>
      <c r="AD21" s="38">
        <v>10</v>
      </c>
      <c r="AE21" s="34">
        <v>8</v>
      </c>
      <c r="AF21" s="36">
        <v>36</v>
      </c>
      <c r="AG21" s="36"/>
      <c r="AH21" s="38">
        <v>10</v>
      </c>
      <c r="AI21" s="35"/>
    </row>
    <row r="22" spans="1:35" s="37" customFormat="1" ht="20.25" customHeight="1" x14ac:dyDescent="0.2">
      <c r="A22" s="360" t="s">
        <v>112</v>
      </c>
      <c r="B22" s="359"/>
      <c r="C22" s="359"/>
      <c r="D22" s="160" t="s">
        <v>141</v>
      </c>
      <c r="E22" s="34">
        <f>SUM(G22,H22,K22,L22,O22,P22,S22,T22,W22,X22,AA22,AB22,AE22,AF22)</f>
        <v>36</v>
      </c>
      <c r="F22" s="35">
        <f>SUM(J22,N22,R22,V22,Z22,AD22,AH22)</f>
        <v>10</v>
      </c>
      <c r="G22" s="34"/>
      <c r="H22" s="36"/>
      <c r="I22" s="36"/>
      <c r="J22" s="38"/>
      <c r="K22" s="34"/>
      <c r="L22" s="36"/>
      <c r="M22" s="36"/>
      <c r="N22" s="38"/>
      <c r="O22" s="34"/>
      <c r="P22" s="36"/>
      <c r="Q22" s="36"/>
      <c r="R22" s="38"/>
      <c r="S22" s="34"/>
      <c r="T22" s="36"/>
      <c r="U22" s="36"/>
      <c r="V22" s="38"/>
      <c r="W22" s="34">
        <v>20</v>
      </c>
      <c r="X22" s="36">
        <v>0</v>
      </c>
      <c r="Y22" s="36"/>
      <c r="Z22" s="38">
        <v>6</v>
      </c>
      <c r="AA22" s="34">
        <v>8</v>
      </c>
      <c r="AB22" s="36">
        <v>0</v>
      </c>
      <c r="AC22" s="36"/>
      <c r="AD22" s="38">
        <v>2</v>
      </c>
      <c r="AE22" s="34">
        <v>8</v>
      </c>
      <c r="AF22" s="36">
        <v>0</v>
      </c>
      <c r="AG22" s="36"/>
      <c r="AH22" s="38">
        <v>2</v>
      </c>
      <c r="AI22" s="35"/>
    </row>
    <row r="23" spans="1:35" s="24" customFormat="1" ht="23.25" customHeight="1" thickBot="1" x14ac:dyDescent="0.25">
      <c r="A23" s="103"/>
      <c r="B23" s="419"/>
      <c r="C23" s="153" t="s">
        <v>14</v>
      </c>
      <c r="D23" s="153"/>
      <c r="E23" s="102"/>
      <c r="F23" s="88">
        <f>SUM(J23,N23,R23,V23,Z23,AD23,AH23)</f>
        <v>15</v>
      </c>
      <c r="G23" s="87"/>
      <c r="H23" s="89"/>
      <c r="I23" s="89"/>
      <c r="J23" s="90"/>
      <c r="K23" s="87"/>
      <c r="L23" s="89"/>
      <c r="M23" s="89"/>
      <c r="N23" s="90"/>
      <c r="O23" s="87"/>
      <c r="P23" s="89"/>
      <c r="Q23" s="89"/>
      <c r="R23" s="90"/>
      <c r="S23" s="87"/>
      <c r="T23" s="89"/>
      <c r="U23" s="89"/>
      <c r="V23" s="90"/>
      <c r="W23" s="87"/>
      <c r="X23" s="89"/>
      <c r="Y23" s="89"/>
      <c r="Z23" s="90"/>
      <c r="AA23" s="87"/>
      <c r="AB23" s="89"/>
      <c r="AC23" s="89"/>
      <c r="AD23" s="90"/>
      <c r="AE23" s="87"/>
      <c r="AF23" s="89"/>
      <c r="AG23" s="89"/>
      <c r="AH23" s="90">
        <v>15</v>
      </c>
      <c r="AI23" s="91"/>
    </row>
    <row r="24" spans="1:35" s="24" customFormat="1" ht="26.25" customHeight="1" thickTop="1" x14ac:dyDescent="0.2">
      <c r="A24" s="105"/>
      <c r="B24" s="420"/>
      <c r="C24" s="361" t="s">
        <v>13</v>
      </c>
      <c r="D24" s="362"/>
      <c r="E24" s="86">
        <f>'BSC L KIP Alap'!E10+'BSC L KIP Alap'!E22+'BSC L KIP Alap'!E32+E11+E21+E22+E23</f>
        <v>800</v>
      </c>
      <c r="F24" s="98">
        <f>'BSC L KIP Alap'!F10+'BSC L KIP Alap'!F22+'BSC L KIP Alap'!F32+F11+F21+F22+F23</f>
        <v>210</v>
      </c>
      <c r="G24" s="365">
        <f>'BSC L KIP Alap'!G10+'BSC L KIP Alap'!G22+'BSC L KIP Alap'!G32+'BSC L KIP Alap'!H10+'BSC L KIP Alap'!H22+'BSC L KIP Alap'!H32+G11+G21+G22+G23+H11+H21+H22+H23</f>
        <v>132</v>
      </c>
      <c r="H24" s="366"/>
      <c r="I24" s="99"/>
      <c r="J24" s="100">
        <f>'BSC L KIP Alap'!J10+'BSC L KIP Alap'!J22+'BSC L KIP Alap'!J32+J11+J21+J22+J23</f>
        <v>33</v>
      </c>
      <c r="K24" s="365">
        <f>'BSC L KIP Alap'!K10+'BSC L KIP Alap'!K22+'BSC L KIP Alap'!K32+'BSC L KIP Alap'!L10+'BSC L KIP Alap'!L22+'BSC L KIP Alap'!L32+K11+K21+K22+K23+L11+L21+L22+L23</f>
        <v>140</v>
      </c>
      <c r="L24" s="366"/>
      <c r="M24" s="99"/>
      <c r="N24" s="100">
        <f>'BSC L KIP Alap'!N10+'BSC L KIP Alap'!N22+'BSC L KIP Alap'!N32+N11+N21+N22+N23</f>
        <v>33</v>
      </c>
      <c r="O24" s="365">
        <f>'BSC L KIP Alap'!O10+'BSC L KIP Alap'!O22+'BSC L KIP Alap'!O32+'BSC L KIP Alap'!P10+'BSC L KIP Alap'!P22+'BSC L KIP Alap'!P32+O11+O21+O22+O23+P11+P21+P22+P23</f>
        <v>128</v>
      </c>
      <c r="P24" s="366"/>
      <c r="Q24" s="99"/>
      <c r="R24" s="100">
        <f>'BSC L KIP Alap'!R10+'BSC L KIP Alap'!R22+'BSC L KIP Alap'!R32+R11+R21+R22+R23</f>
        <v>28</v>
      </c>
      <c r="S24" s="365">
        <f>'BSC L KIP Alap'!S10+'BSC L KIP Alap'!S22+'BSC L KIP Alap'!S32+'BSC L KIP Alap'!T10+'BSC L KIP Alap'!T22+'BSC L KIP Alap'!T32+S11+S21+S22+S23+T11+T21+T22+T23</f>
        <v>116</v>
      </c>
      <c r="T24" s="366"/>
      <c r="U24" s="99"/>
      <c r="V24" s="100">
        <f>'BSC L KIP Alap'!V10+'BSC L KIP Alap'!V22+'BSC L KIP Alap'!V32+V11+V21+V22+V23</f>
        <v>29</v>
      </c>
      <c r="W24" s="365">
        <f>'BSC L KIP Alap'!W10+'BSC L KIP Alap'!W22+'BSC L KIP Alap'!W32+'BSC L KIP Alap'!X10+'BSC L KIP Alap'!X22+'BSC L KIP Alap'!X32+W11+W21+W22+W23+X11+X21+X22+X23</f>
        <v>116</v>
      </c>
      <c r="X24" s="366"/>
      <c r="Y24" s="99"/>
      <c r="Z24" s="100">
        <f>'BSC L KIP Alap'!Z10+'BSC L KIP Alap'!Z22+'BSC L KIP Alap'!Z32+Z11+Z21+Z22+Z23</f>
        <v>30</v>
      </c>
      <c r="AA24" s="365">
        <f>'BSC L KIP Alap'!AA10+'BSC L KIP Alap'!AA22+'BSC L KIP Alap'!AA32+'BSC L KIP Alap'!AB10+'BSC L KIP Alap'!AB22+'BSC L KIP Alap'!AB32+AA11+AA21+AA22+AA23+AB11+AB21+AB22+AB23</f>
        <v>104</v>
      </c>
      <c r="AB24" s="366"/>
      <c r="AC24" s="99"/>
      <c r="AD24" s="100">
        <f>'BSC L KIP Alap'!AD10+'BSC L KIP Alap'!AD22+'BSC L KIP Alap'!AD32+AD11+AD21+AD22+AD23</f>
        <v>27</v>
      </c>
      <c r="AE24" s="365">
        <f>'BSC L KIP Alap'!AE10+'BSC L KIP Alap'!AE22+'BSC L KIP Alap'!AE32+'BSC L KIP Alap'!AF10+'BSC L KIP Alap'!AF22+'BSC L KIP Alap'!AF32+AE11+AE21+AE22+AE23+AF11+AF21+AF22+AF23</f>
        <v>64</v>
      </c>
      <c r="AF24" s="366"/>
      <c r="AG24" s="99"/>
      <c r="AH24" s="100">
        <f>'BSC L KIP Alap'!AH10+'BSC L KIP Alap'!AH22+'BSC L KIP Alap'!AH32+AH11+AH21+AH22+AH23</f>
        <v>30</v>
      </c>
      <c r="AI24" s="92"/>
    </row>
    <row r="25" spans="1:35" s="24" customFormat="1" ht="20.25" customHeight="1" x14ac:dyDescent="0.2">
      <c r="A25" s="106"/>
      <c r="B25" s="421"/>
      <c r="C25" s="156" t="s">
        <v>12</v>
      </c>
      <c r="D25" s="156"/>
      <c r="E25" s="158"/>
      <c r="F25" s="184"/>
      <c r="G25" s="78"/>
      <c r="H25" s="79"/>
      <c r="I25" s="168">
        <f>COUNTIF('BSC L KIP Alap'!I11:I54,"v")+COUNTIF(I12:I20,"v")</f>
        <v>4</v>
      </c>
      <c r="J25" s="80"/>
      <c r="K25" s="78"/>
      <c r="L25" s="79"/>
      <c r="M25" s="168">
        <f>COUNTIF('BSC L KIP Alap'!M11:M54,"v")+COUNTIF(M12:M20,"v")</f>
        <v>5</v>
      </c>
      <c r="N25" s="80"/>
      <c r="O25" s="78"/>
      <c r="P25" s="79"/>
      <c r="Q25" s="168">
        <f>COUNTIF('BSC L KIP Alap'!Q11:Q54,"v")+COUNTIF(Q12:Q20,"v")</f>
        <v>5</v>
      </c>
      <c r="R25" s="80"/>
      <c r="S25" s="78"/>
      <c r="T25" s="79"/>
      <c r="U25" s="168">
        <f>COUNTIF('BSC L KIP Alap'!U11:U54,"v")+COUNTIF(U12:U20,"v")</f>
        <v>4</v>
      </c>
      <c r="V25" s="80"/>
      <c r="W25" s="78"/>
      <c r="X25" s="79"/>
      <c r="Y25" s="168">
        <f>COUNTIF('BSC L KIP Alap'!Y11:Y54,"v")+COUNTIF(Y12:Y20,"v")</f>
        <v>4</v>
      </c>
      <c r="Z25" s="80"/>
      <c r="AA25" s="78"/>
      <c r="AB25" s="79"/>
      <c r="AC25" s="168">
        <f>COUNTIF('BSC L KIP Alap'!AC11:AC54,"v")+COUNTIF(AC12:AC20,"v")+COUNTIF(AC37:AC44,"v")</f>
        <v>4</v>
      </c>
      <c r="AD25" s="80"/>
      <c r="AE25" s="78"/>
      <c r="AF25" s="79"/>
      <c r="AG25" s="168">
        <f>COUNTIF('BSC L KIP Alap'!AG11:AG54,"v")+COUNTIF(AG12:AG20,"v")+COUNTIF(AG37:AG44,"v")</f>
        <v>3</v>
      </c>
      <c r="AH25" s="80"/>
      <c r="AI25" s="93"/>
    </row>
    <row r="26" spans="1:35" s="24" customFormat="1" ht="20.25" customHeight="1" thickBot="1" x14ac:dyDescent="0.25">
      <c r="A26" s="107"/>
      <c r="B26" s="422"/>
      <c r="C26" s="157" t="s">
        <v>140</v>
      </c>
      <c r="D26" s="157"/>
      <c r="E26" s="159"/>
      <c r="F26" s="185"/>
      <c r="G26" s="94"/>
      <c r="H26" s="95"/>
      <c r="I26" s="169">
        <f>COUNTIF('BSC L KIP Alap'!I11:I54,"é")+COUNTIF(I12:I20,"é")</f>
        <v>5</v>
      </c>
      <c r="J26" s="96"/>
      <c r="K26" s="94"/>
      <c r="L26" s="95"/>
      <c r="M26" s="169">
        <f>COUNTIF('BSC L KIP Alap'!M11:M54,"é")+COUNTIF(M12:M20,"é")</f>
        <v>4</v>
      </c>
      <c r="N26" s="96"/>
      <c r="O26" s="94"/>
      <c r="P26" s="95"/>
      <c r="Q26" s="169">
        <f>COUNTIF('BSC L KIP Alap'!Q11:Q54,"é")+COUNTIF(Q12:Q20,"é")</f>
        <v>5</v>
      </c>
      <c r="R26" s="96"/>
      <c r="S26" s="94"/>
      <c r="T26" s="95"/>
      <c r="U26" s="169">
        <f>COUNTIF('BSC L KIP Alap'!U11:U54,"é")+COUNTIF(U12:U20,"é")</f>
        <v>5</v>
      </c>
      <c r="V26" s="96"/>
      <c r="W26" s="94"/>
      <c r="X26" s="95"/>
      <c r="Y26" s="169">
        <f>COUNTIF('BSC L KIP Alap'!Y11:Y54,"é")+COUNTIF(Y12:Y20,"é")</f>
        <v>4</v>
      </c>
      <c r="Z26" s="96"/>
      <c r="AA26" s="94"/>
      <c r="AB26" s="95"/>
      <c r="AC26" s="169">
        <f>COUNTIF('BSC L KIP Alap'!AC11:AC54,"é")+COUNTIF(AC12:AC20,"é")+COUNTIF(AC37:AC44,"é")</f>
        <v>5</v>
      </c>
      <c r="AD26" s="96"/>
      <c r="AE26" s="94"/>
      <c r="AF26" s="95"/>
      <c r="AG26" s="169">
        <f>COUNTIF('BSC L KIP Alap'!AG11:AG54,"é")+COUNTIF(AG12:AG20,"é")+COUNTIF(AG37:AG44,"é")</f>
        <v>2</v>
      </c>
      <c r="AH26" s="96"/>
      <c r="AI26" s="97"/>
    </row>
    <row r="27" spans="1:35" s="24" customFormat="1" ht="15" customHeight="1" x14ac:dyDescent="0.2">
      <c r="A27" s="37"/>
      <c r="B27" s="432"/>
      <c r="C27" s="213"/>
      <c r="D27" s="213"/>
      <c r="I27" s="37"/>
      <c r="J27" s="216"/>
      <c r="M27" s="37"/>
      <c r="N27" s="216"/>
      <c r="Q27" s="37"/>
      <c r="R27" s="216"/>
      <c r="U27" s="37"/>
      <c r="V27" s="216"/>
      <c r="Y27" s="37"/>
      <c r="Z27" s="216"/>
      <c r="AC27" s="37"/>
      <c r="AD27" s="216"/>
      <c r="AG27" s="37"/>
      <c r="AH27" s="216"/>
    </row>
    <row r="28" spans="1:35" s="24" customFormat="1" ht="15" customHeight="1" x14ac:dyDescent="0.2">
      <c r="A28" s="37"/>
      <c r="B28" s="432" t="s">
        <v>168</v>
      </c>
      <c r="C28" s="213"/>
      <c r="D28" s="213"/>
      <c r="I28" s="37"/>
      <c r="J28" s="216"/>
      <c r="M28" s="37"/>
      <c r="N28" s="216"/>
      <c r="Q28" s="37"/>
      <c r="R28" s="216"/>
      <c r="U28" s="37"/>
      <c r="V28" s="216"/>
      <c r="Y28" s="37"/>
      <c r="Z28" s="216"/>
      <c r="AC28" s="37"/>
      <c r="AD28" s="216"/>
      <c r="AG28" s="37"/>
      <c r="AH28" s="216"/>
    </row>
    <row r="29" spans="1:35" s="24" customFormat="1" ht="15" customHeight="1" x14ac:dyDescent="0.2">
      <c r="A29" s="37"/>
      <c r="B29" s="432" t="s">
        <v>169</v>
      </c>
      <c r="C29" s="213"/>
      <c r="D29" s="213"/>
      <c r="I29" s="37"/>
      <c r="J29" s="216"/>
      <c r="M29" s="37"/>
      <c r="N29" s="216"/>
      <c r="Q29" s="37"/>
      <c r="R29" s="216"/>
      <c r="U29" s="37"/>
      <c r="V29" s="216"/>
      <c r="Y29" s="37"/>
      <c r="Z29" s="216"/>
      <c r="AC29" s="37"/>
      <c r="AD29" s="216"/>
      <c r="AG29" s="37"/>
      <c r="AH29" s="216"/>
    </row>
    <row r="30" spans="1:35" s="24" customFormat="1" ht="15" customHeight="1" x14ac:dyDescent="0.2">
      <c r="A30" s="37"/>
      <c r="B30" s="432" t="s">
        <v>185</v>
      </c>
      <c r="C30" s="213"/>
      <c r="D30" s="213"/>
      <c r="I30" s="37"/>
      <c r="J30" s="216"/>
      <c r="M30" s="37"/>
      <c r="N30" s="216"/>
      <c r="Q30" s="37"/>
      <c r="R30" s="216"/>
      <c r="U30" s="37"/>
      <c r="V30" s="216"/>
      <c r="Y30" s="37"/>
      <c r="Z30" s="216"/>
      <c r="AC30" s="37"/>
      <c r="AD30" s="216"/>
      <c r="AG30" s="37"/>
      <c r="AH30" s="216"/>
    </row>
    <row r="31" spans="1:35" s="24" customFormat="1" ht="15" customHeight="1" x14ac:dyDescent="0.2">
      <c r="A31" s="37"/>
      <c r="B31" s="432"/>
      <c r="C31" s="213"/>
      <c r="D31" s="213"/>
      <c r="I31" s="37"/>
      <c r="J31" s="216"/>
      <c r="M31" s="37"/>
      <c r="N31" s="216"/>
      <c r="Q31" s="37"/>
      <c r="R31" s="216"/>
      <c r="U31" s="37"/>
      <c r="V31" s="216"/>
      <c r="Y31" s="37"/>
      <c r="Z31" s="216"/>
      <c r="AC31" s="37"/>
      <c r="AD31" s="216"/>
      <c r="AG31" s="37"/>
      <c r="AH31" s="216"/>
    </row>
    <row r="32" spans="1:35" s="24" customFormat="1" ht="15" customHeight="1" thickBot="1" x14ac:dyDescent="0.25">
      <c r="A32" s="37"/>
      <c r="B32" s="432"/>
      <c r="C32" s="213"/>
      <c r="D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</row>
    <row r="33" spans="1:35" s="24" customFormat="1" ht="15" customHeight="1" x14ac:dyDescent="0.2">
      <c r="A33" s="374"/>
      <c r="B33" s="433" t="s">
        <v>18</v>
      </c>
      <c r="C33" s="376" t="s">
        <v>1</v>
      </c>
      <c r="D33" s="377"/>
      <c r="E33" s="200" t="s">
        <v>167</v>
      </c>
      <c r="F33" s="380" t="s">
        <v>21</v>
      </c>
      <c r="G33" s="355" t="s">
        <v>0</v>
      </c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7"/>
      <c r="AF33" s="357"/>
      <c r="AG33" s="357"/>
      <c r="AH33" s="357"/>
      <c r="AI33" s="350" t="s">
        <v>62</v>
      </c>
    </row>
    <row r="34" spans="1:35" s="24" customFormat="1" ht="15" customHeight="1" thickBot="1" x14ac:dyDescent="0.25">
      <c r="A34" s="375"/>
      <c r="B34" s="434"/>
      <c r="C34" s="378"/>
      <c r="D34" s="379"/>
      <c r="E34" s="201" t="s">
        <v>2</v>
      </c>
      <c r="F34" s="381"/>
      <c r="G34" s="342" t="s">
        <v>3</v>
      </c>
      <c r="H34" s="343"/>
      <c r="I34" s="343"/>
      <c r="J34" s="344"/>
      <c r="K34" s="342" t="s">
        <v>4</v>
      </c>
      <c r="L34" s="343"/>
      <c r="M34" s="343"/>
      <c r="N34" s="344"/>
      <c r="O34" s="342" t="s">
        <v>5</v>
      </c>
      <c r="P34" s="343"/>
      <c r="Q34" s="343"/>
      <c r="R34" s="344"/>
      <c r="S34" s="342" t="s">
        <v>6</v>
      </c>
      <c r="T34" s="343"/>
      <c r="U34" s="343"/>
      <c r="V34" s="344"/>
      <c r="W34" s="342" t="s">
        <v>7</v>
      </c>
      <c r="X34" s="343"/>
      <c r="Y34" s="343"/>
      <c r="Z34" s="344"/>
      <c r="AA34" s="342" t="s">
        <v>8</v>
      </c>
      <c r="AB34" s="343"/>
      <c r="AC34" s="343"/>
      <c r="AD34" s="344"/>
      <c r="AE34" s="342" t="s">
        <v>15</v>
      </c>
      <c r="AF34" s="343"/>
      <c r="AG34" s="343"/>
      <c r="AH34" s="343"/>
      <c r="AI34" s="351"/>
    </row>
    <row r="35" spans="1:35" s="24" customFormat="1" ht="15" customHeight="1" x14ac:dyDescent="0.2">
      <c r="A35" s="386" t="s">
        <v>170</v>
      </c>
      <c r="B35" s="387"/>
      <c r="C35" s="387"/>
      <c r="D35" s="387"/>
      <c r="E35" s="387"/>
      <c r="F35" s="388"/>
      <c r="G35" s="21" t="s">
        <v>19</v>
      </c>
      <c r="H35" s="26" t="s">
        <v>9</v>
      </c>
      <c r="I35" s="26" t="s">
        <v>10</v>
      </c>
      <c r="J35" s="27" t="s">
        <v>11</v>
      </c>
      <c r="K35" s="21" t="s">
        <v>19</v>
      </c>
      <c r="L35" s="26" t="s">
        <v>9</v>
      </c>
      <c r="M35" s="26" t="s">
        <v>10</v>
      </c>
      <c r="N35" s="27" t="s">
        <v>11</v>
      </c>
      <c r="O35" s="21" t="s">
        <v>19</v>
      </c>
      <c r="P35" s="26" t="s">
        <v>9</v>
      </c>
      <c r="Q35" s="26" t="s">
        <v>10</v>
      </c>
      <c r="R35" s="27" t="s">
        <v>11</v>
      </c>
      <c r="S35" s="21" t="s">
        <v>19</v>
      </c>
      <c r="T35" s="26" t="s">
        <v>9</v>
      </c>
      <c r="U35" s="26" t="s">
        <v>10</v>
      </c>
      <c r="V35" s="27" t="s">
        <v>11</v>
      </c>
      <c r="W35" s="21" t="s">
        <v>19</v>
      </c>
      <c r="X35" s="26" t="s">
        <v>9</v>
      </c>
      <c r="Y35" s="26" t="s">
        <v>10</v>
      </c>
      <c r="Z35" s="27" t="s">
        <v>11</v>
      </c>
      <c r="AA35" s="21" t="s">
        <v>19</v>
      </c>
      <c r="AB35" s="26" t="s">
        <v>9</v>
      </c>
      <c r="AC35" s="26" t="s">
        <v>10</v>
      </c>
      <c r="AD35" s="27" t="s">
        <v>11</v>
      </c>
      <c r="AE35" s="21" t="s">
        <v>19</v>
      </c>
      <c r="AF35" s="26" t="s">
        <v>9</v>
      </c>
      <c r="AG35" s="26" t="s">
        <v>10</v>
      </c>
      <c r="AH35" s="27" t="s">
        <v>11</v>
      </c>
      <c r="AI35" s="129" t="s">
        <v>18</v>
      </c>
    </row>
    <row r="36" spans="1:35" ht="15" customHeight="1" x14ac:dyDescent="0.2">
      <c r="A36" s="113"/>
      <c r="B36" s="389" t="s">
        <v>173</v>
      </c>
      <c r="C36" s="389"/>
      <c r="D36" s="390"/>
      <c r="E36" s="224">
        <f>SUM(E37:E44)</f>
        <v>84</v>
      </c>
      <c r="F36" s="225">
        <f>SUM(F37:F44)</f>
        <v>20</v>
      </c>
      <c r="G36" s="224">
        <f>SUM(G37:G44)</f>
        <v>0</v>
      </c>
      <c r="H36" s="226">
        <f>SUM(H37:H44)</f>
        <v>0</v>
      </c>
      <c r="I36" s="226"/>
      <c r="J36" s="227">
        <f>SUM(J37:J44)</f>
        <v>0</v>
      </c>
      <c r="K36" s="224">
        <f>SUM(K37:K44)</f>
        <v>0</v>
      </c>
      <c r="L36" s="226">
        <f>SUM(L37:L44)</f>
        <v>0</v>
      </c>
      <c r="M36" s="226"/>
      <c r="N36" s="227">
        <f>SUM(N37:N44)</f>
        <v>0</v>
      </c>
      <c r="O36" s="224">
        <f>SUM(O37:O44)</f>
        <v>0</v>
      </c>
      <c r="P36" s="226">
        <f>SUM(P37:P44)</f>
        <v>0</v>
      </c>
      <c r="Q36" s="226"/>
      <c r="R36" s="227">
        <f>SUM(R37:R44)</f>
        <v>0</v>
      </c>
      <c r="S36" s="224">
        <f>SUM(S37:S44)</f>
        <v>0</v>
      </c>
      <c r="T36" s="226">
        <f>SUM(T37:T44)</f>
        <v>0</v>
      </c>
      <c r="U36" s="226"/>
      <c r="V36" s="227">
        <f>SUM(V37:V44)</f>
        <v>0</v>
      </c>
      <c r="W36" s="224">
        <f>SUM(W37:W44)</f>
        <v>0</v>
      </c>
      <c r="X36" s="226">
        <f>SUM(X37:X44)</f>
        <v>0</v>
      </c>
      <c r="Y36" s="226"/>
      <c r="Z36" s="227">
        <f>SUM(Z37:Z44)</f>
        <v>0</v>
      </c>
      <c r="AA36" s="224">
        <f>SUM(AA37:AA44)</f>
        <v>24</v>
      </c>
      <c r="AB36" s="226">
        <f>SUM(AB37:AB44)</f>
        <v>16</v>
      </c>
      <c r="AC36" s="226"/>
      <c r="AD36" s="227">
        <f>SUM(AD37:AD44)</f>
        <v>9</v>
      </c>
      <c r="AE36" s="224">
        <f>SUM(AE37:AE44)</f>
        <v>8</v>
      </c>
      <c r="AF36" s="226">
        <f>SUM(AF37:AF44)</f>
        <v>36</v>
      </c>
      <c r="AG36" s="226"/>
      <c r="AH36" s="227">
        <f>SUM(AH37:AH44)</f>
        <v>11</v>
      </c>
      <c r="AI36" s="204"/>
    </row>
    <row r="37" spans="1:35" ht="15" customHeight="1" x14ac:dyDescent="0.2">
      <c r="A37" s="268" t="s">
        <v>65</v>
      </c>
      <c r="B37" s="426" t="s">
        <v>232</v>
      </c>
      <c r="C37" s="391" t="s">
        <v>123</v>
      </c>
      <c r="D37" s="392"/>
      <c r="E37" s="228">
        <f>SUM(G37,H37,K37,L37,O37,P37,S37,T37,W37,X37,AA37,AB37,AE37,AF37)</f>
        <v>16</v>
      </c>
      <c r="F37" s="229">
        <f t="shared" ref="F37:F44" si="2">SUM(J37,N37,R37,V37,Z37,AD37,AH37)</f>
        <v>3</v>
      </c>
      <c r="G37" s="230"/>
      <c r="H37" s="231"/>
      <c r="I37" s="232"/>
      <c r="J37" s="233"/>
      <c r="K37" s="234"/>
      <c r="L37" s="235"/>
      <c r="M37" s="236"/>
      <c r="N37" s="237"/>
      <c r="O37" s="234"/>
      <c r="P37" s="236"/>
      <c r="Q37" s="236"/>
      <c r="R37" s="237"/>
      <c r="S37" s="234"/>
      <c r="T37" s="235"/>
      <c r="U37" s="236"/>
      <c r="V37" s="237"/>
      <c r="W37" s="238"/>
      <c r="X37" s="239"/>
      <c r="Y37" s="239"/>
      <c r="Z37" s="240"/>
      <c r="AA37" s="241">
        <v>12</v>
      </c>
      <c r="AB37" s="242">
        <v>4</v>
      </c>
      <c r="AC37" s="242" t="s">
        <v>68</v>
      </c>
      <c r="AD37" s="243">
        <v>3</v>
      </c>
      <c r="AE37" s="241"/>
      <c r="AF37" s="242"/>
      <c r="AG37" s="242"/>
      <c r="AH37" s="243"/>
      <c r="AI37" s="244"/>
    </row>
    <row r="38" spans="1:35" ht="15" customHeight="1" x14ac:dyDescent="0.2">
      <c r="A38" s="269" t="s">
        <v>116</v>
      </c>
      <c r="B38" s="426" t="s">
        <v>233</v>
      </c>
      <c r="C38" s="382" t="s">
        <v>124</v>
      </c>
      <c r="D38" s="383"/>
      <c r="E38" s="245">
        <f t="shared" ref="E38:E44" si="3">SUM(G38,H38,K38,L38,O38,P38,S38,T38,W38,X38,AA38,AB38,AE38,AF38)</f>
        <v>8</v>
      </c>
      <c r="F38" s="246">
        <f t="shared" si="2"/>
        <v>2</v>
      </c>
      <c r="G38" s="247"/>
      <c r="H38" s="248"/>
      <c r="I38" s="249"/>
      <c r="J38" s="250"/>
      <c r="K38" s="234"/>
      <c r="L38" s="235"/>
      <c r="M38" s="236"/>
      <c r="N38" s="237"/>
      <c r="O38" s="234"/>
      <c r="P38" s="236"/>
      <c r="Q38" s="236"/>
      <c r="R38" s="237"/>
      <c r="S38" s="234"/>
      <c r="T38" s="235"/>
      <c r="U38" s="236"/>
      <c r="V38" s="237"/>
      <c r="W38" s="251"/>
      <c r="X38" s="252"/>
      <c r="Y38" s="252"/>
      <c r="Z38" s="253"/>
      <c r="AA38" s="241"/>
      <c r="AB38" s="242"/>
      <c r="AC38" s="242"/>
      <c r="AD38" s="243"/>
      <c r="AE38" s="241">
        <v>0</v>
      </c>
      <c r="AF38" s="242">
        <v>8</v>
      </c>
      <c r="AG38" s="242" t="s">
        <v>139</v>
      </c>
      <c r="AH38" s="243">
        <v>2</v>
      </c>
      <c r="AI38" s="254" t="s">
        <v>232</v>
      </c>
    </row>
    <row r="39" spans="1:35" ht="15" customHeight="1" x14ac:dyDescent="0.2">
      <c r="A39" s="269" t="s">
        <v>117</v>
      </c>
      <c r="B39" s="426" t="s">
        <v>234</v>
      </c>
      <c r="C39" s="382" t="s">
        <v>125</v>
      </c>
      <c r="D39" s="383"/>
      <c r="E39" s="245">
        <f t="shared" si="3"/>
        <v>8</v>
      </c>
      <c r="F39" s="246">
        <f t="shared" si="2"/>
        <v>2</v>
      </c>
      <c r="G39" s="247"/>
      <c r="H39" s="248"/>
      <c r="I39" s="249"/>
      <c r="J39" s="250"/>
      <c r="K39" s="234"/>
      <c r="L39" s="235"/>
      <c r="M39" s="236"/>
      <c r="N39" s="237"/>
      <c r="O39" s="234"/>
      <c r="P39" s="236"/>
      <c r="Q39" s="236"/>
      <c r="R39" s="237"/>
      <c r="S39" s="234"/>
      <c r="T39" s="235"/>
      <c r="U39" s="236"/>
      <c r="V39" s="237"/>
      <c r="W39" s="251"/>
      <c r="X39" s="252"/>
      <c r="Y39" s="252"/>
      <c r="Z39" s="253"/>
      <c r="AA39" s="255">
        <v>4</v>
      </c>
      <c r="AB39" s="256">
        <v>4</v>
      </c>
      <c r="AC39" s="256" t="s">
        <v>139</v>
      </c>
      <c r="AD39" s="257">
        <v>2</v>
      </c>
      <c r="AE39" s="241"/>
      <c r="AF39" s="242"/>
      <c r="AG39" s="258"/>
      <c r="AH39" s="243"/>
      <c r="AI39" s="259"/>
    </row>
    <row r="40" spans="1:35" ht="15" customHeight="1" x14ac:dyDescent="0.2">
      <c r="A40" s="269" t="s">
        <v>118</v>
      </c>
      <c r="B40" s="426" t="s">
        <v>235</v>
      </c>
      <c r="C40" s="382" t="s">
        <v>126</v>
      </c>
      <c r="D40" s="383"/>
      <c r="E40" s="245">
        <f t="shared" si="3"/>
        <v>12</v>
      </c>
      <c r="F40" s="246">
        <f t="shared" si="2"/>
        <v>3</v>
      </c>
      <c r="G40" s="247"/>
      <c r="H40" s="248"/>
      <c r="I40" s="249"/>
      <c r="J40" s="250"/>
      <c r="K40" s="234"/>
      <c r="L40" s="235"/>
      <c r="M40" s="236"/>
      <c r="N40" s="237"/>
      <c r="O40" s="234"/>
      <c r="P40" s="236"/>
      <c r="Q40" s="236"/>
      <c r="R40" s="237"/>
      <c r="S40" s="234"/>
      <c r="T40" s="235"/>
      <c r="U40" s="236"/>
      <c r="V40" s="237"/>
      <c r="W40" s="251"/>
      <c r="X40" s="252"/>
      <c r="Y40" s="252"/>
      <c r="Z40" s="253"/>
      <c r="AA40" s="255"/>
      <c r="AB40" s="256"/>
      <c r="AC40" s="256"/>
      <c r="AD40" s="257"/>
      <c r="AE40" s="241">
        <v>0</v>
      </c>
      <c r="AF40" s="242">
        <v>12</v>
      </c>
      <c r="AG40" s="260" t="s">
        <v>68</v>
      </c>
      <c r="AH40" s="243">
        <v>3</v>
      </c>
      <c r="AI40" s="261" t="s">
        <v>234</v>
      </c>
    </row>
    <row r="41" spans="1:35" ht="15" customHeight="1" x14ac:dyDescent="0.2">
      <c r="A41" s="269" t="s">
        <v>119</v>
      </c>
      <c r="B41" s="426" t="s">
        <v>236</v>
      </c>
      <c r="C41" s="382" t="s">
        <v>171</v>
      </c>
      <c r="D41" s="383"/>
      <c r="E41" s="245">
        <f t="shared" si="3"/>
        <v>8</v>
      </c>
      <c r="F41" s="246">
        <f t="shared" si="2"/>
        <v>2</v>
      </c>
      <c r="G41" s="247"/>
      <c r="H41" s="248"/>
      <c r="I41" s="249"/>
      <c r="J41" s="250"/>
      <c r="K41" s="234"/>
      <c r="L41" s="235"/>
      <c r="M41" s="236"/>
      <c r="N41" s="237"/>
      <c r="O41" s="234"/>
      <c r="P41" s="236"/>
      <c r="Q41" s="236"/>
      <c r="R41" s="237"/>
      <c r="S41" s="234"/>
      <c r="T41" s="235"/>
      <c r="U41" s="236"/>
      <c r="V41" s="237"/>
      <c r="W41" s="251"/>
      <c r="X41" s="252"/>
      <c r="Y41" s="252"/>
      <c r="Z41" s="253"/>
      <c r="AA41" s="255">
        <v>4</v>
      </c>
      <c r="AB41" s="256">
        <v>4</v>
      </c>
      <c r="AC41" s="256" t="s">
        <v>139</v>
      </c>
      <c r="AD41" s="257">
        <v>2</v>
      </c>
      <c r="AE41" s="241"/>
      <c r="AF41" s="242"/>
      <c r="AG41" s="262"/>
      <c r="AH41" s="243"/>
      <c r="AI41" s="259"/>
    </row>
    <row r="42" spans="1:35" ht="15" customHeight="1" x14ac:dyDescent="0.2">
      <c r="A42" s="269" t="s">
        <v>120</v>
      </c>
      <c r="B42" s="426" t="s">
        <v>237</v>
      </c>
      <c r="C42" s="382" t="s">
        <v>127</v>
      </c>
      <c r="D42" s="383"/>
      <c r="E42" s="245">
        <f t="shared" si="3"/>
        <v>8</v>
      </c>
      <c r="F42" s="246">
        <f t="shared" si="2"/>
        <v>3</v>
      </c>
      <c r="G42" s="247"/>
      <c r="H42" s="248"/>
      <c r="I42" s="249"/>
      <c r="J42" s="250"/>
      <c r="K42" s="234"/>
      <c r="L42" s="235"/>
      <c r="M42" s="236"/>
      <c r="N42" s="237"/>
      <c r="O42" s="234"/>
      <c r="P42" s="236"/>
      <c r="Q42" s="236"/>
      <c r="R42" s="237"/>
      <c r="S42" s="234"/>
      <c r="T42" s="235"/>
      <c r="U42" s="236"/>
      <c r="V42" s="237"/>
      <c r="W42" s="251"/>
      <c r="X42" s="252"/>
      <c r="Y42" s="252"/>
      <c r="Z42" s="253"/>
      <c r="AA42" s="255"/>
      <c r="AB42" s="256"/>
      <c r="AC42" s="256"/>
      <c r="AD42" s="257"/>
      <c r="AE42" s="241">
        <v>4</v>
      </c>
      <c r="AF42" s="242">
        <v>4</v>
      </c>
      <c r="AG42" s="262" t="s">
        <v>68</v>
      </c>
      <c r="AH42" s="243">
        <v>3</v>
      </c>
      <c r="AI42" s="261" t="s">
        <v>236</v>
      </c>
    </row>
    <row r="43" spans="1:35" ht="15.75" x14ac:dyDescent="0.2">
      <c r="A43" s="269" t="s">
        <v>121</v>
      </c>
      <c r="B43" s="426" t="s">
        <v>238</v>
      </c>
      <c r="C43" s="382" t="s">
        <v>128</v>
      </c>
      <c r="D43" s="383"/>
      <c r="E43" s="245">
        <f t="shared" si="3"/>
        <v>8</v>
      </c>
      <c r="F43" s="246">
        <f t="shared" si="2"/>
        <v>2</v>
      </c>
      <c r="G43" s="247"/>
      <c r="H43" s="248"/>
      <c r="I43" s="249"/>
      <c r="J43" s="250"/>
      <c r="K43" s="234"/>
      <c r="L43" s="235"/>
      <c r="M43" s="236"/>
      <c r="N43" s="237"/>
      <c r="O43" s="234"/>
      <c r="P43" s="236"/>
      <c r="Q43" s="236"/>
      <c r="R43" s="237"/>
      <c r="S43" s="234"/>
      <c r="T43" s="235"/>
      <c r="U43" s="236"/>
      <c r="V43" s="237"/>
      <c r="W43" s="251"/>
      <c r="X43" s="252"/>
      <c r="Y43" s="252"/>
      <c r="Z43" s="253"/>
      <c r="AA43" s="255">
        <v>4</v>
      </c>
      <c r="AB43" s="256">
        <v>4</v>
      </c>
      <c r="AC43" s="256" t="s">
        <v>139</v>
      </c>
      <c r="AD43" s="257">
        <v>2</v>
      </c>
      <c r="AE43" s="241"/>
      <c r="AF43" s="242"/>
      <c r="AG43" s="262"/>
      <c r="AH43" s="243"/>
      <c r="AI43" s="259"/>
    </row>
    <row r="44" spans="1:35" ht="15" customHeight="1" x14ac:dyDescent="0.2">
      <c r="A44" s="270" t="s">
        <v>122</v>
      </c>
      <c r="B44" s="427" t="s">
        <v>239</v>
      </c>
      <c r="C44" s="384" t="s">
        <v>129</v>
      </c>
      <c r="D44" s="385"/>
      <c r="E44" s="263">
        <f t="shared" si="3"/>
        <v>16</v>
      </c>
      <c r="F44" s="264">
        <f t="shared" si="2"/>
        <v>3</v>
      </c>
      <c r="G44" s="247"/>
      <c r="H44" s="248"/>
      <c r="I44" s="249"/>
      <c r="J44" s="250"/>
      <c r="K44" s="234"/>
      <c r="L44" s="235"/>
      <c r="M44" s="236"/>
      <c r="N44" s="237"/>
      <c r="O44" s="234"/>
      <c r="P44" s="236"/>
      <c r="Q44" s="236"/>
      <c r="R44" s="237"/>
      <c r="S44" s="234"/>
      <c r="T44" s="235"/>
      <c r="U44" s="236"/>
      <c r="V44" s="237"/>
      <c r="W44" s="265"/>
      <c r="X44" s="266"/>
      <c r="Y44" s="266"/>
      <c r="Z44" s="267"/>
      <c r="AA44" s="255"/>
      <c r="AB44" s="256"/>
      <c r="AC44" s="256"/>
      <c r="AD44" s="257"/>
      <c r="AE44" s="241">
        <v>4</v>
      </c>
      <c r="AF44" s="242">
        <v>12</v>
      </c>
      <c r="AG44" s="262" t="s">
        <v>68</v>
      </c>
      <c r="AH44" s="243">
        <v>3</v>
      </c>
      <c r="AI44" s="261" t="s">
        <v>238</v>
      </c>
    </row>
    <row r="45" spans="1:35" ht="15" customHeight="1" x14ac:dyDescent="0.2">
      <c r="A45" s="205"/>
      <c r="B45" s="435"/>
      <c r="C45" s="206"/>
      <c r="D45" s="206"/>
      <c r="E45" s="207"/>
      <c r="F45" s="208"/>
      <c r="G45" s="202"/>
      <c r="H45" s="202"/>
      <c r="I45" s="202"/>
      <c r="J45" s="209"/>
      <c r="K45" s="205"/>
      <c r="L45" s="205"/>
      <c r="M45" s="205"/>
      <c r="N45" s="209"/>
      <c r="O45" s="205"/>
      <c r="P45" s="205"/>
      <c r="Q45" s="205"/>
      <c r="R45" s="209"/>
      <c r="S45" s="205"/>
      <c r="T45" s="205"/>
      <c r="U45" s="205"/>
      <c r="V45" s="209"/>
      <c r="W45" s="205"/>
      <c r="X45" s="205"/>
      <c r="Y45" s="205"/>
      <c r="Z45" s="205"/>
      <c r="AA45" s="202"/>
      <c r="AB45" s="202"/>
      <c r="AC45" s="202"/>
      <c r="AD45" s="210"/>
      <c r="AE45" s="202"/>
      <c r="AF45" s="202"/>
      <c r="AG45" s="202"/>
      <c r="AH45" s="210"/>
      <c r="AI45" s="211"/>
    </row>
    <row r="46" spans="1:35" ht="15" customHeight="1" x14ac:dyDescent="0.2">
      <c r="A46" s="205"/>
      <c r="B46" s="435"/>
      <c r="C46" s="206"/>
      <c r="D46" s="206"/>
      <c r="E46" s="207"/>
      <c r="F46" s="208"/>
      <c r="G46" s="202"/>
      <c r="H46" s="202"/>
      <c r="I46" s="202"/>
      <c r="J46" s="209"/>
      <c r="K46" s="205"/>
      <c r="L46" s="205"/>
      <c r="M46" s="205"/>
      <c r="N46" s="209"/>
      <c r="O46" s="205"/>
      <c r="P46" s="205"/>
      <c r="Q46" s="205"/>
      <c r="R46" s="209"/>
      <c r="S46" s="205"/>
      <c r="T46" s="205"/>
      <c r="U46" s="205"/>
      <c r="V46" s="209"/>
      <c r="W46" s="205"/>
      <c r="X46" s="205"/>
      <c r="Y46" s="205"/>
      <c r="Z46" s="205"/>
      <c r="AA46" s="202"/>
      <c r="AB46" s="202"/>
      <c r="AC46" s="202"/>
      <c r="AD46" s="210"/>
      <c r="AE46" s="202"/>
      <c r="AF46" s="202"/>
      <c r="AG46" s="202"/>
      <c r="AH46" s="210"/>
      <c r="AI46" s="211"/>
    </row>
    <row r="47" spans="1:35" ht="15" customHeight="1" x14ac:dyDescent="0.2">
      <c r="A47" s="205"/>
      <c r="B47" s="435"/>
      <c r="C47" s="206"/>
      <c r="D47" s="206"/>
      <c r="E47" s="207"/>
      <c r="F47" s="208"/>
      <c r="G47" s="202"/>
      <c r="H47" s="202"/>
      <c r="I47" s="202"/>
      <c r="J47" s="209"/>
      <c r="K47" s="205"/>
      <c r="L47" s="205"/>
      <c r="M47" s="205"/>
      <c r="N47" s="209"/>
      <c r="O47" s="205"/>
      <c r="P47" s="205"/>
      <c r="Q47" s="205"/>
      <c r="R47" s="209"/>
      <c r="S47" s="205"/>
      <c r="T47" s="205"/>
      <c r="U47" s="205"/>
      <c r="V47" s="209"/>
      <c r="W47" s="205"/>
      <c r="X47" s="205"/>
      <c r="Y47" s="205"/>
      <c r="Z47" s="205"/>
      <c r="AA47" s="202"/>
      <c r="AB47" s="202"/>
      <c r="AC47" s="202"/>
      <c r="AD47" s="210"/>
      <c r="AE47" s="202"/>
      <c r="AF47" s="202"/>
      <c r="AG47" s="202"/>
      <c r="AH47" s="210"/>
      <c r="AI47" s="211"/>
    </row>
    <row r="48" spans="1:35" ht="15" customHeight="1" x14ac:dyDescent="0.2">
      <c r="A48" s="205"/>
      <c r="B48" s="435"/>
      <c r="C48" s="206"/>
      <c r="D48" s="206"/>
      <c r="E48" s="207"/>
      <c r="F48" s="208"/>
      <c r="G48" s="202"/>
      <c r="H48" s="202"/>
      <c r="I48" s="202"/>
      <c r="J48" s="209"/>
      <c r="K48" s="205"/>
      <c r="L48" s="205"/>
      <c r="M48" s="205"/>
      <c r="N48" s="209"/>
      <c r="O48" s="205"/>
      <c r="P48" s="205"/>
      <c r="Q48" s="205"/>
      <c r="R48" s="209"/>
      <c r="S48" s="205"/>
      <c r="T48" s="205"/>
      <c r="U48" s="205"/>
      <c r="V48" s="209"/>
      <c r="W48" s="205"/>
      <c r="X48" s="205"/>
      <c r="Y48" s="205"/>
      <c r="Z48" s="205"/>
      <c r="AA48" s="202"/>
      <c r="AB48" s="202"/>
      <c r="AC48" s="202"/>
      <c r="AD48" s="210"/>
      <c r="AE48" s="202"/>
      <c r="AF48" s="202"/>
      <c r="AG48" s="202"/>
      <c r="AH48" s="210"/>
      <c r="AI48" s="211"/>
    </row>
    <row r="49" spans="1:35" ht="15" customHeight="1" x14ac:dyDescent="0.2">
      <c r="A49" s="205"/>
      <c r="B49" s="435"/>
      <c r="C49" s="215" t="s">
        <v>163</v>
      </c>
      <c r="D49" s="206"/>
      <c r="E49" s="207"/>
      <c r="F49" s="208"/>
      <c r="G49" s="202"/>
      <c r="H49" s="202"/>
      <c r="I49" s="202"/>
      <c r="J49" s="209"/>
      <c r="K49" s="205"/>
      <c r="L49" s="205"/>
      <c r="M49" s="205"/>
      <c r="N49" s="209"/>
      <c r="O49" s="205"/>
      <c r="P49" s="205"/>
      <c r="Q49" s="205"/>
      <c r="R49" s="209"/>
      <c r="S49" s="205"/>
      <c r="T49" s="205"/>
      <c r="U49" s="205"/>
      <c r="V49" s="209"/>
      <c r="W49" s="205"/>
      <c r="X49" s="205"/>
      <c r="Y49" s="205"/>
      <c r="Z49" s="205"/>
      <c r="AA49" s="202"/>
      <c r="AB49" s="202"/>
      <c r="AC49" s="202"/>
      <c r="AD49" s="210"/>
      <c r="AE49" s="202"/>
      <c r="AF49" s="202"/>
      <c r="AG49" s="202"/>
      <c r="AH49" s="210"/>
      <c r="AI49" s="211"/>
    </row>
    <row r="50" spans="1:35" ht="15" customHeight="1" x14ac:dyDescent="0.2">
      <c r="A50" s="205"/>
      <c r="B50" s="435"/>
      <c r="C50" s="215" t="s">
        <v>178</v>
      </c>
      <c r="D50" s="206"/>
      <c r="E50" s="207"/>
      <c r="F50" s="208"/>
      <c r="G50" s="202"/>
      <c r="H50" s="202"/>
      <c r="I50" s="202"/>
      <c r="J50" s="209"/>
      <c r="K50" s="205"/>
      <c r="L50" s="205"/>
      <c r="M50" s="205"/>
      <c r="N50" s="209"/>
      <c r="O50" s="205"/>
      <c r="P50" s="205"/>
      <c r="Q50" s="205"/>
      <c r="R50" s="209"/>
      <c r="S50" s="205"/>
      <c r="T50" s="205"/>
      <c r="U50" s="205"/>
      <c r="V50" s="209"/>
      <c r="W50" s="205"/>
      <c r="X50" s="205"/>
      <c r="Y50" s="205"/>
      <c r="Z50" s="205"/>
      <c r="AA50" s="202"/>
      <c r="AB50" s="202"/>
      <c r="AC50" s="202"/>
      <c r="AD50" s="210"/>
      <c r="AE50" s="202"/>
      <c r="AF50" s="202"/>
      <c r="AG50" s="202"/>
      <c r="AH50" s="210"/>
      <c r="AI50" s="211"/>
    </row>
  </sheetData>
  <mergeCells count="51">
    <mergeCell ref="C41:D41"/>
    <mergeCell ref="C42:D42"/>
    <mergeCell ref="C43:D43"/>
    <mergeCell ref="C44:D44"/>
    <mergeCell ref="H4:V4"/>
    <mergeCell ref="A35:F35"/>
    <mergeCell ref="B36:D36"/>
    <mergeCell ref="C37:D37"/>
    <mergeCell ref="C38:D38"/>
    <mergeCell ref="C39:D39"/>
    <mergeCell ref="C40:D40"/>
    <mergeCell ref="A11:C11"/>
    <mergeCell ref="A21:C21"/>
    <mergeCell ref="A22:C22"/>
    <mergeCell ref="AI33:AI34"/>
    <mergeCell ref="G34:J34"/>
    <mergeCell ref="K34:N34"/>
    <mergeCell ref="O34:R34"/>
    <mergeCell ref="S34:V34"/>
    <mergeCell ref="W34:Z34"/>
    <mergeCell ref="AA34:AD34"/>
    <mergeCell ref="AE34:AH34"/>
    <mergeCell ref="AE24:AF24"/>
    <mergeCell ref="A33:A34"/>
    <mergeCell ref="B33:B34"/>
    <mergeCell ref="C33:D34"/>
    <mergeCell ref="F33:F34"/>
    <mergeCell ref="G33:AH33"/>
    <mergeCell ref="K24:L24"/>
    <mergeCell ref="O24:P24"/>
    <mergeCell ref="S24:T24"/>
    <mergeCell ref="W24:X24"/>
    <mergeCell ref="AA24:AB24"/>
    <mergeCell ref="C24:D24"/>
    <mergeCell ref="G24:H24"/>
    <mergeCell ref="AB3:AI3"/>
    <mergeCell ref="AB5:AI5"/>
    <mergeCell ref="B6:C6"/>
    <mergeCell ref="A7:AH7"/>
    <mergeCell ref="B8:B9"/>
    <mergeCell ref="C8:C9"/>
    <mergeCell ref="F8:F9"/>
    <mergeCell ref="G8:AH8"/>
    <mergeCell ref="AI8:AI9"/>
    <mergeCell ref="G9:J9"/>
    <mergeCell ref="K9:N9"/>
    <mergeCell ref="O9:R9"/>
    <mergeCell ref="S9:V9"/>
    <mergeCell ref="W9:Z9"/>
    <mergeCell ref="AA9:AD9"/>
    <mergeCell ref="AE9:AH9"/>
  </mergeCells>
  <printOptions horizontalCentered="1"/>
  <pageMargins left="0.15748031496062992" right="0.15748031496062992" top="0.9055118110236221" bottom="0.39370078740157483" header="0.55118110236220474" footer="0.31496062992125984"/>
  <pageSetup paperSize="9" scale="50" orientation="landscape" horizontalDpi="300" verticalDpi="300" r:id="rId1"/>
  <headerFooter alignWithMargins="0">
    <oddFooter>&amp;L&amp;14Nyomtatva:&amp;D&amp;C&amp;12Tanterv - Levelező
&amp;F&amp;R&amp;14 6/9</oddFooter>
  </headerFooter>
  <rowBreaks count="1" manualBreakCount="1">
    <brk id="3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showGridLines="0" view="pageBreakPreview" zoomScale="70" zoomScaleNormal="75" zoomScaleSheetLayoutView="70" workbookViewId="0">
      <selection activeCell="C33" sqref="C33"/>
    </sheetView>
  </sheetViews>
  <sheetFormatPr defaultRowHeight="15" customHeight="1" x14ac:dyDescent="0.2"/>
  <cols>
    <col min="1" max="1" width="4.5703125" style="11" customWidth="1"/>
    <col min="2" max="2" width="18" style="431" customWidth="1"/>
    <col min="3" max="3" width="61.5703125" style="3" customWidth="1"/>
    <col min="4" max="4" width="14.140625" style="3" customWidth="1"/>
    <col min="5" max="5" width="8.140625" style="1" customWidth="1"/>
    <col min="6" max="6" width="9" style="1" customWidth="1"/>
    <col min="7" max="7" width="5" style="1" customWidth="1"/>
    <col min="8" max="9" width="3.5703125" style="1" customWidth="1"/>
    <col min="10" max="11" width="5" style="1" customWidth="1"/>
    <col min="12" max="13" width="3.5703125" style="1" customWidth="1"/>
    <col min="14" max="15" width="5" style="1" customWidth="1"/>
    <col min="16" max="17" width="3.5703125" style="1" customWidth="1"/>
    <col min="18" max="19" width="5" style="1" customWidth="1"/>
    <col min="20" max="21" width="3.5703125" style="1" customWidth="1"/>
    <col min="22" max="22" width="5" style="1" customWidth="1"/>
    <col min="23" max="23" width="4.85546875" style="1" customWidth="1"/>
    <col min="24" max="24" width="3.7109375" style="1" customWidth="1"/>
    <col min="25" max="25" width="3.5703125" style="1" customWidth="1"/>
    <col min="26" max="27" width="5" style="1" customWidth="1"/>
    <col min="28" max="29" width="3.5703125" style="1" customWidth="1"/>
    <col min="30" max="31" width="5" style="1" customWidth="1"/>
    <col min="32" max="33" width="3.5703125" style="1" customWidth="1"/>
    <col min="34" max="34" width="5" style="1" customWidth="1"/>
    <col min="35" max="35" width="32.28515625" style="1" customWidth="1"/>
    <col min="36" max="16384" width="9.140625" style="4"/>
  </cols>
  <sheetData>
    <row r="1" spans="1:35" s="15" customFormat="1" ht="18" x14ac:dyDescent="0.2">
      <c r="A1" s="12" t="s">
        <v>165</v>
      </c>
      <c r="B1" s="413"/>
      <c r="C1" s="14"/>
      <c r="D1" s="14"/>
      <c r="N1" s="20" t="s">
        <v>155</v>
      </c>
      <c r="Q1" s="20"/>
      <c r="R1" s="20"/>
      <c r="S1" s="20"/>
      <c r="T1" s="20"/>
      <c r="U1" s="20"/>
      <c r="V1" s="20"/>
      <c r="W1" s="20"/>
      <c r="X1" s="20"/>
      <c r="Y1" s="20"/>
      <c r="AA1" s="133"/>
      <c r="AB1" s="133"/>
      <c r="AC1" s="133"/>
      <c r="AD1" s="133"/>
      <c r="AE1" s="133"/>
      <c r="AF1" s="133"/>
      <c r="AG1" s="133"/>
      <c r="AH1" s="133"/>
      <c r="AI1" s="135"/>
    </row>
    <row r="2" spans="1:35" s="15" customFormat="1" ht="18" x14ac:dyDescent="0.2">
      <c r="A2" s="12" t="s">
        <v>179</v>
      </c>
      <c r="B2" s="413"/>
      <c r="C2" s="14"/>
      <c r="D2" s="14"/>
      <c r="N2" s="20" t="s">
        <v>110</v>
      </c>
      <c r="Q2" s="20"/>
      <c r="R2" s="20"/>
      <c r="S2" s="20"/>
      <c r="T2" s="20"/>
      <c r="U2" s="20"/>
    </row>
    <row r="3" spans="1:35" s="15" customFormat="1" ht="18" x14ac:dyDescent="0.2">
      <c r="A3" s="12"/>
      <c r="B3" s="413"/>
      <c r="C3" s="14"/>
      <c r="D3" s="14"/>
      <c r="N3" s="20" t="s">
        <v>109</v>
      </c>
      <c r="Q3" s="20"/>
      <c r="R3" s="20"/>
      <c r="S3" s="20"/>
      <c r="T3" s="20"/>
      <c r="U3" s="20"/>
      <c r="AB3" s="339" t="s">
        <v>188</v>
      </c>
      <c r="AC3" s="339"/>
      <c r="AD3" s="339"/>
      <c r="AE3" s="339"/>
      <c r="AF3" s="339"/>
      <c r="AG3" s="339"/>
      <c r="AH3" s="339"/>
      <c r="AI3" s="339"/>
    </row>
    <row r="4" spans="1:35" s="15" customFormat="1" ht="18" x14ac:dyDescent="0.2">
      <c r="A4" s="12"/>
      <c r="B4" s="413"/>
      <c r="C4" s="14"/>
      <c r="D4" s="14"/>
      <c r="I4" s="363" t="s">
        <v>258</v>
      </c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AB4" s="135"/>
      <c r="AC4" s="135"/>
      <c r="AD4" s="135"/>
      <c r="AE4" s="135"/>
      <c r="AF4" s="135"/>
      <c r="AG4" s="135"/>
      <c r="AH4" s="135"/>
      <c r="AI4" s="135"/>
    </row>
    <row r="5" spans="1:35" s="9" customFormat="1" ht="18" x14ac:dyDescent="0.2">
      <c r="A5" s="16"/>
      <c r="B5" s="414"/>
      <c r="C5" s="18"/>
      <c r="D5" s="18"/>
      <c r="N5" s="20" t="s">
        <v>263</v>
      </c>
      <c r="AB5" s="339" t="s">
        <v>189</v>
      </c>
      <c r="AC5" s="339"/>
      <c r="AD5" s="339"/>
      <c r="AE5" s="339"/>
      <c r="AF5" s="339"/>
      <c r="AG5" s="339"/>
      <c r="AH5" s="339"/>
      <c r="AI5" s="339"/>
    </row>
    <row r="6" spans="1:35" s="9" customFormat="1" ht="33" customHeight="1" x14ac:dyDescent="0.2">
      <c r="A6" s="16"/>
      <c r="B6" s="364"/>
      <c r="C6" s="364"/>
      <c r="D6" s="13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5" s="9" customFormat="1" ht="25.5" customHeight="1" thickBot="1" x14ac:dyDescent="0.25">
      <c r="A7" s="372" t="s">
        <v>111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</row>
    <row r="8" spans="1:35" s="24" customFormat="1" ht="20.25" customHeight="1" x14ac:dyDescent="0.2">
      <c r="A8" s="39"/>
      <c r="B8" s="415" t="s">
        <v>18</v>
      </c>
      <c r="C8" s="348" t="s">
        <v>1</v>
      </c>
      <c r="D8" s="154"/>
      <c r="E8" s="25" t="s">
        <v>17</v>
      </c>
      <c r="F8" s="340" t="s">
        <v>21</v>
      </c>
      <c r="G8" s="355" t="s">
        <v>0</v>
      </c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7"/>
      <c r="AF8" s="357"/>
      <c r="AG8" s="357"/>
      <c r="AH8" s="357"/>
      <c r="AI8" s="350" t="s">
        <v>62</v>
      </c>
    </row>
    <row r="9" spans="1:35" s="24" customFormat="1" ht="20.25" customHeight="1" thickBot="1" x14ac:dyDescent="0.25">
      <c r="A9" s="40"/>
      <c r="B9" s="416"/>
      <c r="C9" s="349"/>
      <c r="D9" s="155"/>
      <c r="E9" s="33" t="s">
        <v>2</v>
      </c>
      <c r="F9" s="341"/>
      <c r="G9" s="342" t="s">
        <v>3</v>
      </c>
      <c r="H9" s="343"/>
      <c r="I9" s="343"/>
      <c r="J9" s="344"/>
      <c r="K9" s="342" t="s">
        <v>4</v>
      </c>
      <c r="L9" s="343"/>
      <c r="M9" s="343"/>
      <c r="N9" s="344"/>
      <c r="O9" s="342" t="s">
        <v>5</v>
      </c>
      <c r="P9" s="343"/>
      <c r="Q9" s="343"/>
      <c r="R9" s="344"/>
      <c r="S9" s="342" t="s">
        <v>6</v>
      </c>
      <c r="T9" s="343"/>
      <c r="U9" s="343"/>
      <c r="V9" s="344"/>
      <c r="W9" s="342" t="s">
        <v>7</v>
      </c>
      <c r="X9" s="343"/>
      <c r="Y9" s="343"/>
      <c r="Z9" s="344"/>
      <c r="AA9" s="342" t="s">
        <v>8</v>
      </c>
      <c r="AB9" s="343"/>
      <c r="AC9" s="343"/>
      <c r="AD9" s="344"/>
      <c r="AE9" s="342" t="s">
        <v>15</v>
      </c>
      <c r="AF9" s="343"/>
      <c r="AG9" s="343"/>
      <c r="AH9" s="343"/>
      <c r="AI9" s="351"/>
    </row>
    <row r="10" spans="1:35" s="24" customFormat="1" ht="20.25" customHeight="1" x14ac:dyDescent="0.2">
      <c r="A10" s="398" t="s">
        <v>274</v>
      </c>
      <c r="B10" s="399"/>
      <c r="C10" s="399"/>
      <c r="D10" s="400"/>
      <c r="E10" s="22"/>
      <c r="F10" s="32"/>
      <c r="G10" s="21" t="s">
        <v>19</v>
      </c>
      <c r="H10" s="26" t="s">
        <v>9</v>
      </c>
      <c r="I10" s="26" t="s">
        <v>10</v>
      </c>
      <c r="J10" s="27" t="s">
        <v>11</v>
      </c>
      <c r="K10" s="21" t="s">
        <v>19</v>
      </c>
      <c r="L10" s="26" t="s">
        <v>9</v>
      </c>
      <c r="M10" s="26" t="s">
        <v>10</v>
      </c>
      <c r="N10" s="27" t="s">
        <v>11</v>
      </c>
      <c r="O10" s="21" t="s">
        <v>19</v>
      </c>
      <c r="P10" s="26" t="s">
        <v>9</v>
      </c>
      <c r="Q10" s="26" t="s">
        <v>10</v>
      </c>
      <c r="R10" s="27" t="s">
        <v>11</v>
      </c>
      <c r="S10" s="21" t="s">
        <v>19</v>
      </c>
      <c r="T10" s="26" t="s">
        <v>9</v>
      </c>
      <c r="U10" s="26" t="s">
        <v>10</v>
      </c>
      <c r="V10" s="27" t="s">
        <v>11</v>
      </c>
      <c r="W10" s="21" t="s">
        <v>19</v>
      </c>
      <c r="X10" s="26" t="s">
        <v>9</v>
      </c>
      <c r="Y10" s="26" t="s">
        <v>10</v>
      </c>
      <c r="Z10" s="27" t="s">
        <v>11</v>
      </c>
      <c r="AA10" s="21" t="s">
        <v>19</v>
      </c>
      <c r="AB10" s="26" t="s">
        <v>9</v>
      </c>
      <c r="AC10" s="26" t="s">
        <v>10</v>
      </c>
      <c r="AD10" s="27" t="s">
        <v>11</v>
      </c>
      <c r="AE10" s="21" t="s">
        <v>19</v>
      </c>
      <c r="AF10" s="26" t="s">
        <v>9</v>
      </c>
      <c r="AG10" s="26" t="s">
        <v>10</v>
      </c>
      <c r="AH10" s="27" t="s">
        <v>11</v>
      </c>
      <c r="AI10" s="46" t="s">
        <v>18</v>
      </c>
    </row>
    <row r="11" spans="1:35" ht="19.5" customHeight="1" x14ac:dyDescent="0.2">
      <c r="A11" s="77" t="s">
        <v>278</v>
      </c>
      <c r="B11" s="418" t="s">
        <v>299</v>
      </c>
      <c r="C11" s="278" t="s">
        <v>268</v>
      </c>
      <c r="D11" s="188"/>
      <c r="E11" s="58">
        <v>8</v>
      </c>
      <c r="F11" s="81">
        <v>3</v>
      </c>
      <c r="G11" s="162"/>
      <c r="H11" s="163"/>
      <c r="I11" s="163"/>
      <c r="J11" s="164"/>
      <c r="K11" s="162"/>
      <c r="L11" s="163"/>
      <c r="M11" s="163"/>
      <c r="N11" s="164"/>
      <c r="O11" s="162"/>
      <c r="P11" s="163"/>
      <c r="Q11" s="163"/>
      <c r="R11" s="164"/>
      <c r="S11" s="162">
        <v>4</v>
      </c>
      <c r="T11" s="163">
        <v>4</v>
      </c>
      <c r="U11" s="163" t="s">
        <v>139</v>
      </c>
      <c r="V11" s="164">
        <v>3</v>
      </c>
      <c r="W11" s="162"/>
      <c r="X11" s="163"/>
      <c r="Y11" s="163"/>
      <c r="Z11" s="164"/>
      <c r="AA11" s="162"/>
      <c r="AB11" s="163"/>
      <c r="AC11" s="163"/>
      <c r="AD11" s="164"/>
      <c r="AE11" s="162"/>
      <c r="AF11" s="163"/>
      <c r="AG11" s="163"/>
      <c r="AH11" s="164"/>
      <c r="AI11" s="101"/>
    </row>
    <row r="12" spans="1:35" ht="19.5" customHeight="1" x14ac:dyDescent="0.2">
      <c r="A12" s="273" t="s">
        <v>279</v>
      </c>
      <c r="B12" s="418" t="s">
        <v>300</v>
      </c>
      <c r="C12" s="177" t="s">
        <v>269</v>
      </c>
      <c r="D12" s="277"/>
      <c r="E12" s="58">
        <v>16</v>
      </c>
      <c r="F12" s="81">
        <v>4</v>
      </c>
      <c r="G12" s="274"/>
      <c r="H12" s="275"/>
      <c r="I12" s="275"/>
      <c r="J12" s="276"/>
      <c r="K12" s="274"/>
      <c r="L12" s="275"/>
      <c r="M12" s="275"/>
      <c r="N12" s="276"/>
      <c r="O12" s="274"/>
      <c r="P12" s="275"/>
      <c r="Q12" s="275"/>
      <c r="R12" s="276"/>
      <c r="S12" s="274"/>
      <c r="T12" s="275"/>
      <c r="U12" s="275"/>
      <c r="V12" s="276"/>
      <c r="W12" s="274">
        <v>4</v>
      </c>
      <c r="X12" s="275">
        <v>12</v>
      </c>
      <c r="Y12" s="275" t="s">
        <v>139</v>
      </c>
      <c r="Z12" s="276">
        <v>4</v>
      </c>
      <c r="AA12" s="274"/>
      <c r="AB12" s="275"/>
      <c r="AC12" s="275"/>
      <c r="AD12" s="276"/>
      <c r="AE12" s="274"/>
      <c r="AF12" s="275"/>
      <c r="AG12" s="275"/>
      <c r="AH12" s="276"/>
      <c r="AI12" s="101"/>
    </row>
    <row r="13" spans="1:35" ht="19.5" customHeight="1" x14ac:dyDescent="0.2">
      <c r="A13" s="273" t="s">
        <v>280</v>
      </c>
      <c r="B13" s="418" t="s">
        <v>301</v>
      </c>
      <c r="C13" s="177" t="s">
        <v>270</v>
      </c>
      <c r="D13" s="188"/>
      <c r="E13" s="58">
        <v>8</v>
      </c>
      <c r="F13" s="81">
        <v>3</v>
      </c>
      <c r="G13" s="274"/>
      <c r="H13" s="275"/>
      <c r="I13" s="275"/>
      <c r="J13" s="276"/>
      <c r="K13" s="274"/>
      <c r="L13" s="275"/>
      <c r="M13" s="275"/>
      <c r="N13" s="276"/>
      <c r="O13" s="274"/>
      <c r="P13" s="275"/>
      <c r="Q13" s="275"/>
      <c r="R13" s="276"/>
      <c r="S13" s="274">
        <v>4</v>
      </c>
      <c r="T13" s="275">
        <v>4</v>
      </c>
      <c r="U13" s="275" t="s">
        <v>139</v>
      </c>
      <c r="V13" s="276">
        <v>3</v>
      </c>
      <c r="W13" s="274"/>
      <c r="X13" s="275"/>
      <c r="Y13" s="275"/>
      <c r="Z13" s="276"/>
      <c r="AA13" s="274"/>
      <c r="AB13" s="275"/>
      <c r="AC13" s="275"/>
      <c r="AD13" s="276"/>
      <c r="AE13" s="274"/>
      <c r="AF13" s="275"/>
      <c r="AG13" s="275"/>
      <c r="AH13" s="276"/>
      <c r="AI13" s="101"/>
    </row>
    <row r="14" spans="1:35" ht="19.5" customHeight="1" x14ac:dyDescent="0.2">
      <c r="A14" s="273" t="s">
        <v>281</v>
      </c>
      <c r="B14" s="418" t="s">
        <v>302</v>
      </c>
      <c r="C14" s="150" t="s">
        <v>271</v>
      </c>
      <c r="D14" s="277"/>
      <c r="E14" s="58">
        <v>16</v>
      </c>
      <c r="F14" s="81">
        <v>4</v>
      </c>
      <c r="G14" s="274"/>
      <c r="H14" s="275"/>
      <c r="I14" s="275"/>
      <c r="J14" s="276"/>
      <c r="K14" s="274"/>
      <c r="L14" s="275"/>
      <c r="M14" s="275"/>
      <c r="N14" s="276"/>
      <c r="O14" s="274"/>
      <c r="P14" s="275"/>
      <c r="Q14" s="275"/>
      <c r="R14" s="276"/>
      <c r="S14" s="274"/>
      <c r="T14" s="275"/>
      <c r="U14" s="275"/>
      <c r="V14" s="276"/>
      <c r="W14" s="274">
        <v>4</v>
      </c>
      <c r="X14" s="275">
        <v>12</v>
      </c>
      <c r="Y14" s="275" t="s">
        <v>139</v>
      </c>
      <c r="Z14" s="276">
        <v>4</v>
      </c>
      <c r="AA14" s="274"/>
      <c r="AB14" s="275"/>
      <c r="AC14" s="275"/>
      <c r="AD14" s="276"/>
      <c r="AE14" s="274"/>
      <c r="AF14" s="275"/>
      <c r="AG14" s="275"/>
      <c r="AH14" s="276"/>
      <c r="AI14" s="101"/>
    </row>
    <row r="15" spans="1:35" ht="19.5" customHeight="1" x14ac:dyDescent="0.2">
      <c r="A15" s="110" t="s">
        <v>282</v>
      </c>
      <c r="B15" s="418" t="s">
        <v>290</v>
      </c>
      <c r="C15" s="151" t="s">
        <v>264</v>
      </c>
      <c r="D15" s="189"/>
      <c r="E15" s="58">
        <v>20</v>
      </c>
      <c r="F15" s="81">
        <v>5</v>
      </c>
      <c r="G15" s="165"/>
      <c r="H15" s="82"/>
      <c r="I15" s="82"/>
      <c r="J15" s="166"/>
      <c r="K15" s="165"/>
      <c r="L15" s="82"/>
      <c r="M15" s="82"/>
      <c r="N15" s="166"/>
      <c r="O15" s="165"/>
      <c r="P15" s="82"/>
      <c r="Q15" s="82"/>
      <c r="R15" s="166"/>
      <c r="S15" s="165"/>
      <c r="T15" s="82"/>
      <c r="U15" s="82"/>
      <c r="V15" s="166"/>
      <c r="W15" s="165">
        <v>0</v>
      </c>
      <c r="X15" s="82">
        <v>20</v>
      </c>
      <c r="Y15" s="82" t="s">
        <v>139</v>
      </c>
      <c r="Z15" s="166">
        <v>5</v>
      </c>
      <c r="AA15" s="165"/>
      <c r="AB15" s="82"/>
      <c r="AC15" s="82"/>
      <c r="AD15" s="166"/>
      <c r="AE15" s="165"/>
      <c r="AF15" s="82"/>
      <c r="AG15" s="82"/>
      <c r="AH15" s="166"/>
      <c r="AI15" s="101"/>
    </row>
    <row r="16" spans="1:35" ht="19.5" customHeight="1" x14ac:dyDescent="0.2">
      <c r="A16" s="110" t="s">
        <v>285</v>
      </c>
      <c r="B16" s="418" t="s">
        <v>291</v>
      </c>
      <c r="C16" s="151" t="s">
        <v>265</v>
      </c>
      <c r="D16" s="189"/>
      <c r="E16" s="58">
        <v>20</v>
      </c>
      <c r="F16" s="81">
        <v>5</v>
      </c>
      <c r="G16" s="165"/>
      <c r="H16" s="82"/>
      <c r="I16" s="82"/>
      <c r="J16" s="166"/>
      <c r="K16" s="165"/>
      <c r="L16" s="82"/>
      <c r="M16" s="82"/>
      <c r="N16" s="166"/>
      <c r="O16" s="165"/>
      <c r="P16" s="82"/>
      <c r="Q16" s="82"/>
      <c r="R16" s="166"/>
      <c r="S16" s="165"/>
      <c r="T16" s="82"/>
      <c r="U16" s="82"/>
      <c r="V16" s="166"/>
      <c r="W16" s="4"/>
      <c r="X16" s="4"/>
      <c r="Y16" s="4"/>
      <c r="Z16" s="4"/>
      <c r="AA16" s="165">
        <v>0</v>
      </c>
      <c r="AB16" s="82">
        <v>20</v>
      </c>
      <c r="AC16" s="82" t="s">
        <v>139</v>
      </c>
      <c r="AD16" s="166">
        <v>5</v>
      </c>
      <c r="AE16" s="165"/>
      <c r="AF16" s="82"/>
      <c r="AG16" s="82"/>
      <c r="AH16" s="166"/>
      <c r="AI16" s="101"/>
    </row>
    <row r="17" spans="1:35" ht="19.5" customHeight="1" x14ac:dyDescent="0.2">
      <c r="A17" s="110" t="s">
        <v>283</v>
      </c>
      <c r="B17" s="418" t="s">
        <v>292</v>
      </c>
      <c r="C17" s="151" t="s">
        <v>276</v>
      </c>
      <c r="D17" s="189"/>
      <c r="E17" s="58">
        <v>28</v>
      </c>
      <c r="F17" s="81">
        <v>8</v>
      </c>
      <c r="G17" s="165"/>
      <c r="H17" s="82"/>
      <c r="I17" s="82"/>
      <c r="J17" s="166"/>
      <c r="K17" s="165"/>
      <c r="L17" s="82"/>
      <c r="M17" s="82"/>
      <c r="N17" s="166"/>
      <c r="O17" s="165"/>
      <c r="P17" s="82"/>
      <c r="Q17" s="82"/>
      <c r="R17" s="166"/>
      <c r="S17" s="165"/>
      <c r="T17" s="82"/>
      <c r="U17" s="82"/>
      <c r="V17" s="166"/>
      <c r="W17" s="165"/>
      <c r="X17" s="82"/>
      <c r="Y17" s="82"/>
      <c r="Z17" s="166"/>
      <c r="AA17" s="165">
        <v>0</v>
      </c>
      <c r="AB17" s="82">
        <v>28</v>
      </c>
      <c r="AC17" s="82" t="s">
        <v>139</v>
      </c>
      <c r="AD17" s="166">
        <v>8</v>
      </c>
      <c r="AE17" s="165"/>
      <c r="AF17" s="82"/>
      <c r="AG17" s="82"/>
      <c r="AH17" s="166"/>
      <c r="AI17" s="101"/>
    </row>
    <row r="18" spans="1:35" ht="19.5" customHeight="1" x14ac:dyDescent="0.2">
      <c r="A18" s="110" t="s">
        <v>284</v>
      </c>
      <c r="B18" s="418" t="s">
        <v>294</v>
      </c>
      <c r="C18" s="152" t="s">
        <v>277</v>
      </c>
      <c r="D18" s="190"/>
      <c r="E18" s="58">
        <v>28</v>
      </c>
      <c r="F18" s="81">
        <v>8</v>
      </c>
      <c r="G18" s="165"/>
      <c r="H18" s="82"/>
      <c r="I18" s="82"/>
      <c r="J18" s="166"/>
      <c r="K18" s="165"/>
      <c r="L18" s="82"/>
      <c r="M18" s="82"/>
      <c r="N18" s="166"/>
      <c r="O18" s="165"/>
      <c r="P18" s="82"/>
      <c r="Q18" s="82"/>
      <c r="R18" s="166"/>
      <c r="S18" s="165"/>
      <c r="T18" s="82"/>
      <c r="U18" s="82"/>
      <c r="V18" s="166"/>
      <c r="W18" s="165"/>
      <c r="X18" s="82"/>
      <c r="Y18" s="82"/>
      <c r="Z18" s="166"/>
      <c r="AA18" s="165"/>
      <c r="AB18" s="82"/>
      <c r="AC18" s="82"/>
      <c r="AD18" s="166"/>
      <c r="AE18" s="165">
        <v>0</v>
      </c>
      <c r="AF18" s="82">
        <v>28</v>
      </c>
      <c r="AG18" s="82" t="s">
        <v>139</v>
      </c>
      <c r="AH18" s="166">
        <v>8</v>
      </c>
      <c r="AI18" s="101"/>
    </row>
    <row r="19" spans="1:35" s="37" customFormat="1" ht="20.25" customHeight="1" x14ac:dyDescent="0.2">
      <c r="A19" s="360" t="s">
        <v>112</v>
      </c>
      <c r="B19" s="359"/>
      <c r="C19" s="359"/>
      <c r="D19" s="160" t="s">
        <v>141</v>
      </c>
      <c r="E19" s="34">
        <v>164</v>
      </c>
      <c r="F19" s="35">
        <f>SUM(F11:F18)</f>
        <v>40</v>
      </c>
      <c r="G19" s="34"/>
      <c r="H19" s="36"/>
      <c r="I19" s="36"/>
      <c r="J19" s="38"/>
      <c r="K19" s="34"/>
      <c r="L19" s="36"/>
      <c r="M19" s="36"/>
      <c r="N19" s="38"/>
      <c r="O19" s="34"/>
      <c r="P19" s="36"/>
      <c r="Q19" s="36"/>
      <c r="R19" s="38"/>
      <c r="S19" s="34">
        <v>8</v>
      </c>
      <c r="T19" s="36">
        <v>8</v>
      </c>
      <c r="U19" s="36"/>
      <c r="V19" s="38">
        <v>6</v>
      </c>
      <c r="W19" s="34">
        <v>8</v>
      </c>
      <c r="X19" s="36">
        <v>44</v>
      </c>
      <c r="Y19" s="36"/>
      <c r="Z19" s="38">
        <v>13</v>
      </c>
      <c r="AA19" s="34">
        <v>0</v>
      </c>
      <c r="AB19" s="36">
        <v>48</v>
      </c>
      <c r="AC19" s="36"/>
      <c r="AD19" s="38">
        <v>13</v>
      </c>
      <c r="AE19" s="34">
        <v>0</v>
      </c>
      <c r="AF19" s="36">
        <v>28</v>
      </c>
      <c r="AG19" s="36" t="s">
        <v>139</v>
      </c>
      <c r="AH19" s="38">
        <v>8</v>
      </c>
      <c r="AI19" s="35"/>
    </row>
    <row r="20" spans="1:35" s="24" customFormat="1" ht="20.25" customHeight="1" x14ac:dyDescent="0.2">
      <c r="A20" s="106"/>
      <c r="B20" s="421"/>
      <c r="C20" s="156" t="s">
        <v>12</v>
      </c>
      <c r="D20" s="156"/>
      <c r="E20" s="158"/>
      <c r="F20" s="184"/>
      <c r="G20" s="78"/>
      <c r="H20" s="79"/>
      <c r="I20" s="168"/>
      <c r="J20" s="80"/>
      <c r="K20" s="78"/>
      <c r="L20" s="79"/>
      <c r="M20" s="168"/>
      <c r="N20" s="80"/>
      <c r="O20" s="78"/>
      <c r="P20" s="79"/>
      <c r="Q20" s="168"/>
      <c r="R20" s="80"/>
      <c r="S20" s="78"/>
      <c r="T20" s="79"/>
      <c r="U20" s="168">
        <v>0</v>
      </c>
      <c r="V20" s="80"/>
      <c r="W20" s="78"/>
      <c r="X20" s="79"/>
      <c r="Y20" s="168">
        <v>0</v>
      </c>
      <c r="Z20" s="80"/>
      <c r="AA20" s="78"/>
      <c r="AB20" s="79"/>
      <c r="AC20" s="168">
        <v>0</v>
      </c>
      <c r="AD20" s="80"/>
      <c r="AE20" s="78"/>
      <c r="AF20" s="79"/>
      <c r="AG20" s="168">
        <v>0</v>
      </c>
      <c r="AH20" s="80"/>
      <c r="AI20" s="93"/>
    </row>
    <row r="21" spans="1:35" s="24" customFormat="1" ht="20.25" customHeight="1" thickBot="1" x14ac:dyDescent="0.25">
      <c r="A21" s="107"/>
      <c r="B21" s="422"/>
      <c r="C21" s="157" t="s">
        <v>140</v>
      </c>
      <c r="D21" s="157"/>
      <c r="E21" s="159"/>
      <c r="F21" s="185"/>
      <c r="G21" s="94"/>
      <c r="H21" s="95"/>
      <c r="I21" s="169"/>
      <c r="J21" s="96"/>
      <c r="K21" s="94"/>
      <c r="L21" s="95"/>
      <c r="M21" s="169"/>
      <c r="N21" s="96"/>
      <c r="O21" s="94"/>
      <c r="P21" s="95"/>
      <c r="Q21" s="169"/>
      <c r="R21" s="96"/>
      <c r="S21" s="94"/>
      <c r="T21" s="95"/>
      <c r="U21" s="169">
        <v>2</v>
      </c>
      <c r="V21" s="96"/>
      <c r="W21" s="94"/>
      <c r="X21" s="95"/>
      <c r="Y21" s="169">
        <v>3</v>
      </c>
      <c r="Z21" s="96"/>
      <c r="AA21" s="94"/>
      <c r="AB21" s="95"/>
      <c r="AC21" s="169">
        <v>2</v>
      </c>
      <c r="AD21" s="96"/>
      <c r="AE21" s="94"/>
      <c r="AF21" s="95"/>
      <c r="AG21" s="169">
        <v>2</v>
      </c>
      <c r="AH21" s="96"/>
      <c r="AI21" s="97"/>
    </row>
    <row r="22" spans="1:35" s="24" customFormat="1" ht="15" customHeight="1" x14ac:dyDescent="0.2">
      <c r="A22" s="37"/>
      <c r="B22" s="432"/>
      <c r="C22" s="213"/>
      <c r="D22" s="213"/>
      <c r="I22" s="37"/>
      <c r="J22" s="216"/>
      <c r="M22" s="37"/>
      <c r="N22" s="216"/>
      <c r="Q22" s="37"/>
      <c r="R22" s="216"/>
      <c r="U22" s="37"/>
      <c r="V22" s="216"/>
      <c r="Y22" s="37"/>
      <c r="Z22" s="216"/>
      <c r="AC22" s="37"/>
      <c r="AD22" s="216"/>
      <c r="AG22" s="37"/>
      <c r="AH22" s="216"/>
    </row>
    <row r="23" spans="1:35" ht="15" customHeight="1" x14ac:dyDescent="0.2">
      <c r="A23" s="205"/>
      <c r="B23" s="435"/>
      <c r="C23" s="206"/>
      <c r="D23" s="206"/>
      <c r="E23" s="207"/>
      <c r="F23" s="208"/>
      <c r="G23" s="202"/>
      <c r="H23" s="202"/>
      <c r="I23" s="202"/>
      <c r="J23" s="209"/>
      <c r="K23" s="205"/>
      <c r="L23" s="205"/>
      <c r="M23" s="205"/>
      <c r="N23" s="209"/>
      <c r="O23" s="205"/>
      <c r="P23" s="205"/>
      <c r="Q23" s="205"/>
      <c r="R23" s="209"/>
      <c r="S23" s="205"/>
      <c r="T23" s="205"/>
      <c r="U23" s="205"/>
      <c r="V23" s="209"/>
      <c r="W23" s="205"/>
      <c r="X23" s="205"/>
      <c r="Y23" s="205"/>
      <c r="Z23" s="205"/>
      <c r="AA23" s="202"/>
      <c r="AB23" s="202"/>
      <c r="AC23" s="202"/>
      <c r="AD23" s="210"/>
      <c r="AE23" s="202"/>
      <c r="AF23" s="202"/>
      <c r="AG23" s="202"/>
      <c r="AH23" s="210"/>
      <c r="AI23" s="211"/>
    </row>
    <row r="24" spans="1:35" ht="15" customHeight="1" thickBot="1" x14ac:dyDescent="0.25">
      <c r="A24" s="372" t="s">
        <v>111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9"/>
    </row>
    <row r="25" spans="1:35" s="282" customFormat="1" ht="15" customHeight="1" x14ac:dyDescent="0.2">
      <c r="A25" s="279"/>
      <c r="B25" s="436" t="s">
        <v>18</v>
      </c>
      <c r="C25" s="409" t="s">
        <v>1</v>
      </c>
      <c r="D25" s="280"/>
      <c r="E25" s="281" t="s">
        <v>17</v>
      </c>
      <c r="F25" s="411" t="s">
        <v>21</v>
      </c>
      <c r="G25" s="393" t="s">
        <v>0</v>
      </c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5"/>
      <c r="AF25" s="395"/>
      <c r="AG25" s="395"/>
      <c r="AH25" s="395"/>
      <c r="AI25" s="404" t="s">
        <v>62</v>
      </c>
    </row>
    <row r="26" spans="1:35" s="282" customFormat="1" ht="15" customHeight="1" thickBot="1" x14ac:dyDescent="0.25">
      <c r="A26" s="283"/>
      <c r="B26" s="437"/>
      <c r="C26" s="410"/>
      <c r="D26" s="284"/>
      <c r="E26" s="285" t="s">
        <v>2</v>
      </c>
      <c r="F26" s="412"/>
      <c r="G26" s="406" t="s">
        <v>3</v>
      </c>
      <c r="H26" s="407"/>
      <c r="I26" s="407"/>
      <c r="J26" s="408"/>
      <c r="K26" s="406" t="s">
        <v>4</v>
      </c>
      <c r="L26" s="407"/>
      <c r="M26" s="407"/>
      <c r="N26" s="408"/>
      <c r="O26" s="406" t="s">
        <v>5</v>
      </c>
      <c r="P26" s="407"/>
      <c r="Q26" s="407"/>
      <c r="R26" s="408"/>
      <c r="S26" s="406" t="s">
        <v>6</v>
      </c>
      <c r="T26" s="407"/>
      <c r="U26" s="407"/>
      <c r="V26" s="408"/>
      <c r="W26" s="406" t="s">
        <v>7</v>
      </c>
      <c r="X26" s="407"/>
      <c r="Y26" s="407"/>
      <c r="Z26" s="408"/>
      <c r="AA26" s="406" t="s">
        <v>8</v>
      </c>
      <c r="AB26" s="407"/>
      <c r="AC26" s="407"/>
      <c r="AD26" s="408"/>
      <c r="AE26" s="406" t="s">
        <v>15</v>
      </c>
      <c r="AF26" s="407"/>
      <c r="AG26" s="407"/>
      <c r="AH26" s="407"/>
      <c r="AI26" s="405"/>
    </row>
    <row r="27" spans="1:35" s="282" customFormat="1" ht="15" customHeight="1" x14ac:dyDescent="0.2">
      <c r="A27" s="401" t="s">
        <v>275</v>
      </c>
      <c r="B27" s="402"/>
      <c r="C27" s="402"/>
      <c r="D27" s="403"/>
      <c r="E27" s="286"/>
      <c r="F27" s="287"/>
      <c r="G27" s="288" t="s">
        <v>19</v>
      </c>
      <c r="H27" s="289" t="s">
        <v>9</v>
      </c>
      <c r="I27" s="289" t="s">
        <v>10</v>
      </c>
      <c r="J27" s="290" t="s">
        <v>11</v>
      </c>
      <c r="K27" s="288" t="s">
        <v>19</v>
      </c>
      <c r="L27" s="289" t="s">
        <v>9</v>
      </c>
      <c r="M27" s="289" t="s">
        <v>10</v>
      </c>
      <c r="N27" s="290" t="s">
        <v>11</v>
      </c>
      <c r="O27" s="288" t="s">
        <v>19</v>
      </c>
      <c r="P27" s="289" t="s">
        <v>9</v>
      </c>
      <c r="Q27" s="289" t="s">
        <v>10</v>
      </c>
      <c r="R27" s="290" t="s">
        <v>11</v>
      </c>
      <c r="S27" s="288" t="s">
        <v>19</v>
      </c>
      <c r="T27" s="289" t="s">
        <v>9</v>
      </c>
      <c r="U27" s="289" t="s">
        <v>10</v>
      </c>
      <c r="V27" s="290" t="s">
        <v>11</v>
      </c>
      <c r="W27" s="288" t="s">
        <v>19</v>
      </c>
      <c r="X27" s="289" t="s">
        <v>9</v>
      </c>
      <c r="Y27" s="289" t="s">
        <v>10</v>
      </c>
      <c r="Z27" s="290" t="s">
        <v>11</v>
      </c>
      <c r="AA27" s="288" t="s">
        <v>19</v>
      </c>
      <c r="AB27" s="289" t="s">
        <v>9</v>
      </c>
      <c r="AC27" s="289" t="s">
        <v>10</v>
      </c>
      <c r="AD27" s="290" t="s">
        <v>11</v>
      </c>
      <c r="AE27" s="288" t="s">
        <v>19</v>
      </c>
      <c r="AF27" s="289" t="s">
        <v>9</v>
      </c>
      <c r="AG27" s="289" t="s">
        <v>10</v>
      </c>
      <c r="AH27" s="290" t="s">
        <v>11</v>
      </c>
      <c r="AI27" s="291" t="s">
        <v>18</v>
      </c>
    </row>
    <row r="28" spans="1:35" s="282" customFormat="1" ht="15" customHeight="1" x14ac:dyDescent="0.2">
      <c r="A28" s="292" t="s">
        <v>278</v>
      </c>
      <c r="B28" s="418" t="s">
        <v>296</v>
      </c>
      <c r="C28" s="293" t="s">
        <v>137</v>
      </c>
      <c r="D28" s="294"/>
      <c r="E28" s="295">
        <v>20</v>
      </c>
      <c r="F28" s="296">
        <v>4</v>
      </c>
      <c r="G28" s="297"/>
      <c r="H28" s="298"/>
      <c r="I28" s="298"/>
      <c r="J28" s="299"/>
      <c r="K28" s="297"/>
      <c r="L28" s="298"/>
      <c r="M28" s="298"/>
      <c r="N28" s="299"/>
      <c r="O28" s="297"/>
      <c r="P28" s="298"/>
      <c r="Q28" s="298"/>
      <c r="R28" s="299"/>
      <c r="S28" s="297">
        <v>8</v>
      </c>
      <c r="T28" s="298">
        <v>12</v>
      </c>
      <c r="U28" s="298" t="s">
        <v>139</v>
      </c>
      <c r="V28" s="299">
        <v>4</v>
      </c>
      <c r="W28" s="297"/>
      <c r="X28" s="298"/>
      <c r="Y28" s="298"/>
      <c r="Z28" s="299"/>
      <c r="AA28" s="297"/>
      <c r="AB28" s="298"/>
      <c r="AC28" s="298"/>
      <c r="AD28" s="299"/>
      <c r="AE28" s="297"/>
      <c r="AF28" s="298"/>
      <c r="AG28" s="298"/>
      <c r="AH28" s="299"/>
      <c r="AI28" s="300"/>
    </row>
    <row r="29" spans="1:35" s="282" customFormat="1" ht="15" customHeight="1" x14ac:dyDescent="0.2">
      <c r="A29" s="301" t="s">
        <v>279</v>
      </c>
      <c r="B29" s="418" t="s">
        <v>297</v>
      </c>
      <c r="C29" s="302" t="s">
        <v>272</v>
      </c>
      <c r="D29" s="303"/>
      <c r="E29" s="295">
        <v>20</v>
      </c>
      <c r="F29" s="296">
        <v>4</v>
      </c>
      <c r="G29" s="304"/>
      <c r="H29" s="305"/>
      <c r="I29" s="305"/>
      <c r="J29" s="306"/>
      <c r="K29" s="304"/>
      <c r="L29" s="305"/>
      <c r="M29" s="305"/>
      <c r="N29" s="306"/>
      <c r="O29" s="304"/>
      <c r="P29" s="305"/>
      <c r="Q29" s="305"/>
      <c r="R29" s="306"/>
      <c r="S29" s="304">
        <v>8</v>
      </c>
      <c r="T29" s="305">
        <v>12</v>
      </c>
      <c r="U29" s="305" t="s">
        <v>139</v>
      </c>
      <c r="V29" s="306">
        <v>4</v>
      </c>
      <c r="W29" s="304"/>
      <c r="X29" s="305"/>
      <c r="Y29" s="305"/>
      <c r="Z29" s="306"/>
      <c r="AA29" s="304"/>
      <c r="AB29" s="305"/>
      <c r="AC29" s="305"/>
      <c r="AD29" s="306"/>
      <c r="AE29" s="304"/>
      <c r="AF29" s="305"/>
      <c r="AG29" s="305"/>
      <c r="AH29" s="306"/>
      <c r="AI29" s="300"/>
    </row>
    <row r="30" spans="1:35" s="282" customFormat="1" ht="15" customHeight="1" x14ac:dyDescent="0.2">
      <c r="A30" s="301" t="s">
        <v>280</v>
      </c>
      <c r="B30" s="418" t="s">
        <v>298</v>
      </c>
      <c r="C30" s="302" t="s">
        <v>273</v>
      </c>
      <c r="D30" s="294"/>
      <c r="E30" s="295">
        <v>20</v>
      </c>
      <c r="F30" s="296">
        <v>6</v>
      </c>
      <c r="G30" s="304"/>
      <c r="H30" s="305"/>
      <c r="I30" s="305"/>
      <c r="J30" s="306"/>
      <c r="K30" s="304"/>
      <c r="L30" s="305"/>
      <c r="M30" s="305"/>
      <c r="N30" s="306"/>
      <c r="O30" s="304"/>
      <c r="P30" s="305"/>
      <c r="Q30" s="305"/>
      <c r="R30" s="306"/>
      <c r="S30" s="304"/>
      <c r="T30" s="305"/>
      <c r="U30" s="305"/>
      <c r="V30" s="306"/>
      <c r="W30" s="304">
        <v>20</v>
      </c>
      <c r="X30" s="305">
        <v>0</v>
      </c>
      <c r="Y30" s="305" t="s">
        <v>139</v>
      </c>
      <c r="Z30" s="306">
        <v>6</v>
      </c>
      <c r="AA30" s="304"/>
      <c r="AB30" s="305"/>
      <c r="AC30" s="305"/>
      <c r="AD30" s="306"/>
      <c r="AE30" s="304"/>
      <c r="AF30" s="305"/>
      <c r="AG30" s="305"/>
      <c r="AH30" s="306"/>
      <c r="AI30" s="300"/>
    </row>
    <row r="31" spans="1:35" s="282" customFormat="1" ht="15" customHeight="1" x14ac:dyDescent="0.2">
      <c r="A31" s="307" t="s">
        <v>281</v>
      </c>
      <c r="B31" s="418" t="s">
        <v>290</v>
      </c>
      <c r="C31" s="308" t="s">
        <v>264</v>
      </c>
      <c r="D31" s="309"/>
      <c r="E31" s="295">
        <v>20</v>
      </c>
      <c r="F31" s="296">
        <v>5</v>
      </c>
      <c r="G31" s="310"/>
      <c r="H31" s="311"/>
      <c r="I31" s="311"/>
      <c r="J31" s="312"/>
      <c r="K31" s="310"/>
      <c r="L31" s="311"/>
      <c r="M31" s="311"/>
      <c r="N31" s="312"/>
      <c r="O31" s="310"/>
      <c r="P31" s="311"/>
      <c r="Q31" s="311"/>
      <c r="R31" s="312"/>
      <c r="S31" s="310"/>
      <c r="T31" s="311"/>
      <c r="U31" s="311"/>
      <c r="V31" s="312"/>
      <c r="W31" s="310">
        <v>0</v>
      </c>
      <c r="X31" s="311">
        <v>20</v>
      </c>
      <c r="Y31" s="311" t="s">
        <v>139</v>
      </c>
      <c r="Z31" s="312">
        <v>5</v>
      </c>
      <c r="AA31" s="310"/>
      <c r="AB31" s="311"/>
      <c r="AC31" s="311"/>
      <c r="AD31" s="312"/>
      <c r="AE31" s="310"/>
      <c r="AF31" s="311"/>
      <c r="AG31" s="311"/>
      <c r="AH31" s="312"/>
      <c r="AI31" s="300"/>
    </row>
    <row r="32" spans="1:35" s="282" customFormat="1" ht="15" customHeight="1" x14ac:dyDescent="0.2">
      <c r="A32" s="307" t="s">
        <v>282</v>
      </c>
      <c r="B32" s="418" t="s">
        <v>291</v>
      </c>
      <c r="C32" s="313" t="s">
        <v>265</v>
      </c>
      <c r="D32" s="309"/>
      <c r="E32" s="295">
        <v>20</v>
      </c>
      <c r="F32" s="296">
        <v>5</v>
      </c>
      <c r="G32" s="310"/>
      <c r="H32" s="311"/>
      <c r="I32" s="311"/>
      <c r="J32" s="312"/>
      <c r="K32" s="310"/>
      <c r="L32" s="311"/>
      <c r="M32" s="311"/>
      <c r="N32" s="312"/>
      <c r="O32" s="310"/>
      <c r="P32" s="311"/>
      <c r="Q32" s="311"/>
      <c r="R32" s="312"/>
      <c r="S32" s="310"/>
      <c r="T32" s="311"/>
      <c r="U32" s="311"/>
      <c r="V32" s="312"/>
      <c r="AA32" s="310">
        <v>0</v>
      </c>
      <c r="AB32" s="311">
        <v>20</v>
      </c>
      <c r="AC32" s="311" t="s">
        <v>139</v>
      </c>
      <c r="AD32" s="312">
        <v>5</v>
      </c>
      <c r="AE32" s="310"/>
      <c r="AF32" s="311"/>
      <c r="AG32" s="311"/>
      <c r="AH32" s="312"/>
      <c r="AI32" s="300"/>
    </row>
    <row r="33" spans="1:35" s="282" customFormat="1" ht="15" customHeight="1" x14ac:dyDescent="0.2">
      <c r="A33" s="307" t="s">
        <v>285</v>
      </c>
      <c r="B33" s="418" t="s">
        <v>293</v>
      </c>
      <c r="C33" s="313" t="s">
        <v>276</v>
      </c>
      <c r="D33" s="309"/>
      <c r="E33" s="295">
        <v>28</v>
      </c>
      <c r="F33" s="296">
        <v>8</v>
      </c>
      <c r="G33" s="310"/>
      <c r="H33" s="311"/>
      <c r="I33" s="311"/>
      <c r="J33" s="312"/>
      <c r="K33" s="310"/>
      <c r="L33" s="311"/>
      <c r="M33" s="311"/>
      <c r="N33" s="312"/>
      <c r="O33" s="310"/>
      <c r="P33" s="311"/>
      <c r="Q33" s="311"/>
      <c r="R33" s="312"/>
      <c r="S33" s="310"/>
      <c r="T33" s="311"/>
      <c r="U33" s="311"/>
      <c r="V33" s="312"/>
      <c r="W33" s="310"/>
      <c r="X33" s="311"/>
      <c r="Y33" s="311"/>
      <c r="Z33" s="312"/>
      <c r="AA33" s="310">
        <v>0</v>
      </c>
      <c r="AB33" s="311">
        <v>28</v>
      </c>
      <c r="AC33" s="311" t="s">
        <v>139</v>
      </c>
      <c r="AD33" s="312">
        <v>8</v>
      </c>
      <c r="AE33" s="310"/>
      <c r="AF33" s="311"/>
      <c r="AG33" s="311"/>
      <c r="AH33" s="312"/>
      <c r="AI33" s="300"/>
    </row>
    <row r="34" spans="1:35" s="282" customFormat="1" ht="15" customHeight="1" x14ac:dyDescent="0.2">
      <c r="A34" s="307" t="s">
        <v>283</v>
      </c>
      <c r="B34" s="418" t="s">
        <v>295</v>
      </c>
      <c r="C34" s="314" t="s">
        <v>277</v>
      </c>
      <c r="D34" s="315"/>
      <c r="E34" s="295">
        <v>28</v>
      </c>
      <c r="F34" s="296">
        <v>8</v>
      </c>
      <c r="G34" s="310"/>
      <c r="H34" s="311"/>
      <c r="I34" s="311"/>
      <c r="J34" s="312"/>
      <c r="K34" s="310"/>
      <c r="L34" s="311"/>
      <c r="M34" s="311"/>
      <c r="N34" s="312"/>
      <c r="O34" s="310"/>
      <c r="P34" s="311"/>
      <c r="Q34" s="311"/>
      <c r="R34" s="312"/>
      <c r="S34" s="310"/>
      <c r="T34" s="311"/>
      <c r="U34" s="311"/>
      <c r="V34" s="312"/>
      <c r="W34" s="310"/>
      <c r="X34" s="311"/>
      <c r="Y34" s="311"/>
      <c r="Z34" s="312"/>
      <c r="AA34" s="310"/>
      <c r="AB34" s="311"/>
      <c r="AC34" s="311"/>
      <c r="AD34" s="312"/>
      <c r="AE34" s="310">
        <v>0</v>
      </c>
      <c r="AF34" s="311">
        <v>28</v>
      </c>
      <c r="AG34" s="311" t="s">
        <v>139</v>
      </c>
      <c r="AH34" s="312">
        <v>8</v>
      </c>
      <c r="AI34" s="300"/>
    </row>
    <row r="35" spans="1:35" s="282" customFormat="1" ht="15" customHeight="1" x14ac:dyDescent="0.2">
      <c r="A35" s="396" t="s">
        <v>112</v>
      </c>
      <c r="B35" s="397"/>
      <c r="C35" s="397"/>
      <c r="D35" s="316" t="s">
        <v>141</v>
      </c>
      <c r="E35" s="317">
        <f>SUM(E28:E34)</f>
        <v>156</v>
      </c>
      <c r="F35" s="318">
        <f>SUM(F28:F34)</f>
        <v>40</v>
      </c>
      <c r="G35" s="317"/>
      <c r="H35" s="319"/>
      <c r="I35" s="319"/>
      <c r="J35" s="320"/>
      <c r="K35" s="317"/>
      <c r="L35" s="319"/>
      <c r="M35" s="319"/>
      <c r="N35" s="320"/>
      <c r="O35" s="317"/>
      <c r="P35" s="319"/>
      <c r="Q35" s="319"/>
      <c r="R35" s="320"/>
      <c r="S35" s="317">
        <v>16</v>
      </c>
      <c r="T35" s="319">
        <v>24</v>
      </c>
      <c r="U35" s="319"/>
      <c r="V35" s="320">
        <v>8</v>
      </c>
      <c r="W35" s="317">
        <v>20</v>
      </c>
      <c r="X35" s="319">
        <v>20</v>
      </c>
      <c r="Y35" s="319"/>
      <c r="Z35" s="320">
        <v>11</v>
      </c>
      <c r="AA35" s="317">
        <v>0</v>
      </c>
      <c r="AB35" s="319">
        <v>48</v>
      </c>
      <c r="AC35" s="319"/>
      <c r="AD35" s="320">
        <v>13</v>
      </c>
      <c r="AE35" s="317">
        <v>0</v>
      </c>
      <c r="AF35" s="319">
        <v>28</v>
      </c>
      <c r="AG35" s="319" t="s">
        <v>139</v>
      </c>
      <c r="AH35" s="320">
        <v>8</v>
      </c>
      <c r="AI35" s="318"/>
    </row>
    <row r="36" spans="1:35" s="282" customFormat="1" ht="15" customHeight="1" x14ac:dyDescent="0.2">
      <c r="A36" s="321"/>
      <c r="B36" s="438"/>
      <c r="C36" s="322" t="s">
        <v>12</v>
      </c>
      <c r="D36" s="322"/>
      <c r="E36" s="323"/>
      <c r="F36" s="324"/>
      <c r="G36" s="325"/>
      <c r="H36" s="326"/>
      <c r="I36" s="327"/>
      <c r="J36" s="328"/>
      <c r="K36" s="325"/>
      <c r="L36" s="326"/>
      <c r="M36" s="327"/>
      <c r="N36" s="328"/>
      <c r="O36" s="325"/>
      <c r="P36" s="326"/>
      <c r="Q36" s="327"/>
      <c r="R36" s="328"/>
      <c r="S36" s="325"/>
      <c r="T36" s="326"/>
      <c r="U36" s="327">
        <v>0</v>
      </c>
      <c r="V36" s="328"/>
      <c r="W36" s="325"/>
      <c r="X36" s="326"/>
      <c r="Y36" s="327">
        <v>0</v>
      </c>
      <c r="Z36" s="328"/>
      <c r="AA36" s="325"/>
      <c r="AB36" s="326"/>
      <c r="AC36" s="327">
        <v>0</v>
      </c>
      <c r="AD36" s="328"/>
      <c r="AE36" s="325"/>
      <c r="AF36" s="326"/>
      <c r="AG36" s="327">
        <v>0</v>
      </c>
      <c r="AH36" s="328"/>
      <c r="AI36" s="329"/>
    </row>
    <row r="37" spans="1:35" s="282" customFormat="1" ht="15" customHeight="1" thickBot="1" x14ac:dyDescent="0.25">
      <c r="A37" s="330"/>
      <c r="B37" s="439"/>
      <c r="C37" s="331" t="s">
        <v>140</v>
      </c>
      <c r="D37" s="331"/>
      <c r="E37" s="332"/>
      <c r="F37" s="333"/>
      <c r="G37" s="334"/>
      <c r="H37" s="335"/>
      <c r="I37" s="336"/>
      <c r="J37" s="337"/>
      <c r="K37" s="334"/>
      <c r="L37" s="335"/>
      <c r="M37" s="336"/>
      <c r="N37" s="337"/>
      <c r="O37" s="334"/>
      <c r="P37" s="335"/>
      <c r="Q37" s="336"/>
      <c r="R37" s="337"/>
      <c r="S37" s="334"/>
      <c r="T37" s="335"/>
      <c r="U37" s="336">
        <v>2</v>
      </c>
      <c r="V37" s="337"/>
      <c r="W37" s="334"/>
      <c r="X37" s="335"/>
      <c r="Y37" s="336">
        <v>2</v>
      </c>
      <c r="Z37" s="337"/>
      <c r="AA37" s="334"/>
      <c r="AB37" s="335"/>
      <c r="AC37" s="336">
        <v>2</v>
      </c>
      <c r="AD37" s="337"/>
      <c r="AE37" s="334"/>
      <c r="AF37" s="335"/>
      <c r="AG37" s="336">
        <v>2</v>
      </c>
      <c r="AH37" s="337"/>
      <c r="AI37" s="338"/>
    </row>
    <row r="38" spans="1:35" ht="15" customHeight="1" x14ac:dyDescent="0.2">
      <c r="A38" s="37"/>
      <c r="B38" s="432"/>
      <c r="C38" s="213"/>
      <c r="D38" s="213"/>
      <c r="E38" s="24"/>
      <c r="F38" s="24"/>
      <c r="G38" s="24"/>
      <c r="H38" s="24"/>
      <c r="I38" s="37"/>
      <c r="J38" s="216"/>
      <c r="K38" s="24"/>
      <c r="L38" s="24"/>
      <c r="M38" s="37"/>
      <c r="N38" s="216"/>
      <c r="O38" s="24"/>
      <c r="P38" s="24"/>
      <c r="Q38" s="37"/>
      <c r="R38" s="216"/>
      <c r="S38" s="24"/>
      <c r="T38" s="24"/>
      <c r="U38" s="37"/>
      <c r="V38" s="216"/>
      <c r="W38" s="24"/>
      <c r="X38" s="24"/>
      <c r="Y38" s="37"/>
      <c r="Z38" s="216"/>
      <c r="AA38" s="24"/>
      <c r="AB38" s="24"/>
      <c r="AC38" s="37"/>
      <c r="AD38" s="216"/>
      <c r="AE38" s="24"/>
      <c r="AF38" s="24"/>
      <c r="AG38" s="37"/>
      <c r="AH38" s="216"/>
      <c r="AI38" s="24"/>
    </row>
    <row r="40" spans="1:35" ht="15" customHeight="1" x14ac:dyDescent="0.2">
      <c r="A40" s="213"/>
      <c r="B40" s="429"/>
      <c r="C40" s="215" t="s">
        <v>163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3"/>
      <c r="AD40" s="214"/>
      <c r="AE40" s="214"/>
      <c r="AF40" s="214"/>
      <c r="AG40" s="214"/>
      <c r="AH40" s="214"/>
      <c r="AI40" s="214"/>
    </row>
    <row r="41" spans="1:35" ht="15" customHeight="1" x14ac:dyDescent="0.2">
      <c r="A41" s="213"/>
      <c r="B41" s="430"/>
      <c r="C41" s="215" t="s">
        <v>178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3"/>
      <c r="AD41" s="214"/>
      <c r="AE41" s="214"/>
      <c r="AF41" s="214"/>
      <c r="AG41" s="214"/>
      <c r="AH41" s="214"/>
      <c r="AI41" s="214"/>
    </row>
  </sheetData>
  <mergeCells count="34">
    <mergeCell ref="A35:C35"/>
    <mergeCell ref="A10:D10"/>
    <mergeCell ref="A27:D27"/>
    <mergeCell ref="AI25:AI26"/>
    <mergeCell ref="G26:J26"/>
    <mergeCell ref="K26:N26"/>
    <mergeCell ref="O26:R26"/>
    <mergeCell ref="S26:V26"/>
    <mergeCell ref="W26:Z26"/>
    <mergeCell ref="AA26:AD26"/>
    <mergeCell ref="AE26:AH26"/>
    <mergeCell ref="A19:C19"/>
    <mergeCell ref="A24:AH24"/>
    <mergeCell ref="B25:B26"/>
    <mergeCell ref="C25:C26"/>
    <mergeCell ref="F25:F26"/>
    <mergeCell ref="G25:AH25"/>
    <mergeCell ref="B8:B9"/>
    <mergeCell ref="B6:C6"/>
    <mergeCell ref="A7:AH7"/>
    <mergeCell ref="F8:F9"/>
    <mergeCell ref="AA9:AD9"/>
    <mergeCell ref="AE9:AH9"/>
    <mergeCell ref="G9:J9"/>
    <mergeCell ref="W9:Z9"/>
    <mergeCell ref="K9:N9"/>
    <mergeCell ref="O9:R9"/>
    <mergeCell ref="S9:V9"/>
    <mergeCell ref="C8:C9"/>
    <mergeCell ref="AB3:AI3"/>
    <mergeCell ref="AB5:AI5"/>
    <mergeCell ref="AI8:AI9"/>
    <mergeCell ref="G8:AH8"/>
    <mergeCell ref="I4:V4"/>
  </mergeCells>
  <phoneticPr fontId="0" type="noConversion"/>
  <printOptions horizontalCentered="1"/>
  <pageMargins left="0.15748031496062992" right="0.15748031496062992" top="0.9055118110236221" bottom="0.39370078740157483" header="0.55118110236220474" footer="0.31496062992125984"/>
  <pageSetup paperSize="9" scale="50" orientation="landscape" horizontalDpi="300" verticalDpi="300" r:id="rId1"/>
  <headerFooter alignWithMargins="0">
    <oddFooter>&amp;L&amp;14Nyomtatva:&amp;D&amp;C&amp;12Tanterv - Levelező
&amp;F&amp;R&amp;14 6/9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BSC L KIP Alap</vt:lpstr>
      <vt:lpstr>Nyomda és Média</vt:lpstr>
      <vt:lpstr>Divatterm. tech. </vt:lpstr>
      <vt:lpstr>Szabadonválasztható tárgyak</vt:lpstr>
      <vt:lpstr>'BSC L KIP Alap'!Nyomtatási_terület</vt:lpstr>
      <vt:lpstr>'Divatterm. tech. '!Nyomtatási_terület</vt:lpstr>
      <vt:lpstr>'Nyomda és Média'!Nyomtatási_terület</vt:lpstr>
      <vt:lpstr>'Szabadonválasztható tárgyak'!Nyomtatási_terület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DOLG.1</cp:lastModifiedBy>
  <cp:lastPrinted>2010-09-13T17:17:12Z</cp:lastPrinted>
  <dcterms:created xsi:type="dcterms:W3CDTF">2001-09-27T10:36:13Z</dcterms:created>
  <dcterms:modified xsi:type="dcterms:W3CDTF">2017-10-19T13:25:52Z</dcterms:modified>
</cp:coreProperties>
</file>