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2020 tantervmódostások\"/>
    </mc:Choice>
  </mc:AlternateContent>
  <xr:revisionPtr revIDLastSave="0" documentId="13_ncr:1_{4BF046CE-A656-4884-9AED-AC8E029C06E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ITF ALAP" sheetId="5" r:id="rId1"/>
    <sheet name="ITF SPEC 1" sheetId="6" r:id="rId2"/>
    <sheet name="ITF SPEC 2" sheetId="8" r:id="rId3"/>
    <sheet name="szab. vál." sheetId="9" r:id="rId4"/>
    <sheet name="krit.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8" l="1"/>
  <c r="W24" i="8"/>
  <c r="V24" i="8"/>
  <c r="U24" i="8"/>
  <c r="AD24" i="8"/>
  <c r="AB24" i="8"/>
  <c r="AA24" i="8"/>
  <c r="Z24" i="8"/>
  <c r="AI24" i="8"/>
  <c r="AG24" i="8"/>
  <c r="AF24" i="8"/>
  <c r="AE24" i="8"/>
  <c r="V32" i="8" l="1"/>
  <c r="L32" i="8"/>
  <c r="Q32" i="8"/>
  <c r="E23" i="6"/>
  <c r="D23" i="6"/>
  <c r="D24" i="8"/>
  <c r="E29" i="6"/>
  <c r="AA31" i="6"/>
  <c r="AA30" i="6" s="1"/>
  <c r="AD12" i="6"/>
  <c r="L31" i="6"/>
  <c r="L30" i="6" s="1"/>
  <c r="G31" i="6"/>
  <c r="Y32" i="5"/>
  <c r="P32" i="5"/>
  <c r="O32" i="5"/>
  <c r="J32" i="5"/>
  <c r="H32" i="5"/>
  <c r="F32" i="5"/>
  <c r="F23" i="5"/>
  <c r="J13" i="5"/>
  <c r="H13" i="5"/>
  <c r="G13" i="5"/>
  <c r="F13" i="5"/>
  <c r="E24" i="8"/>
  <c r="G30" i="6" l="1"/>
  <c r="D26" i="5"/>
  <c r="E26" i="5"/>
  <c r="K13" i="5" l="1"/>
  <c r="L13" i="5"/>
  <c r="M13" i="5"/>
  <c r="O13" i="5"/>
  <c r="K23" i="5"/>
  <c r="L23" i="5"/>
  <c r="M23" i="5"/>
  <c r="O23" i="5"/>
  <c r="K32" i="5"/>
  <c r="L32" i="5"/>
  <c r="M32" i="5"/>
  <c r="P13" i="5"/>
  <c r="Q13" i="5"/>
  <c r="R13" i="5"/>
  <c r="T13" i="5"/>
  <c r="P23" i="5"/>
  <c r="Q23" i="5"/>
  <c r="R23" i="5"/>
  <c r="T23" i="5"/>
  <c r="Q32" i="5"/>
  <c r="R32" i="5"/>
  <c r="T32" i="5"/>
  <c r="U13" i="5"/>
  <c r="V13" i="5"/>
  <c r="W13" i="5"/>
  <c r="Y13" i="5"/>
  <c r="U23" i="5"/>
  <c r="V23" i="5"/>
  <c r="W23" i="5"/>
  <c r="Y23" i="5"/>
  <c r="U32" i="5"/>
  <c r="V32" i="5"/>
  <c r="W32" i="5"/>
  <c r="Z13" i="5"/>
  <c r="AA13" i="5"/>
  <c r="AB13" i="5"/>
  <c r="AD13" i="5"/>
  <c r="Z23" i="5"/>
  <c r="AA23" i="5"/>
  <c r="AB23" i="5"/>
  <c r="AD23" i="5"/>
  <c r="Z32" i="5"/>
  <c r="AA32" i="5"/>
  <c r="AB32" i="5"/>
  <c r="AD32" i="5"/>
  <c r="AK32" i="8" l="1"/>
  <c r="AF32" i="8"/>
  <c r="AA32" i="8"/>
  <c r="G32" i="8"/>
  <c r="AK31" i="6"/>
  <c r="AF31" i="6"/>
  <c r="V31" i="6"/>
  <c r="Q31" i="6"/>
  <c r="D31" i="8" l="1"/>
  <c r="D30" i="6"/>
  <c r="AE13" i="5"/>
  <c r="AE23" i="5"/>
  <c r="AE32" i="5"/>
  <c r="AF13" i="5"/>
  <c r="AF23" i="5"/>
  <c r="AF32" i="5"/>
  <c r="AG13" i="5"/>
  <c r="AG23" i="5"/>
  <c r="AG32" i="5"/>
  <c r="G23" i="5"/>
  <c r="G32" i="5"/>
  <c r="H23" i="5"/>
  <c r="AE13" i="8"/>
  <c r="AF13" i="8"/>
  <c r="AG13" i="8"/>
  <c r="Z13" i="8"/>
  <c r="AA13" i="8"/>
  <c r="AB13" i="8"/>
  <c r="U13" i="8"/>
  <c r="V13" i="8"/>
  <c r="W13" i="8"/>
  <c r="P13" i="8"/>
  <c r="Q13" i="8"/>
  <c r="R13" i="8"/>
  <c r="K13" i="8"/>
  <c r="L13" i="8"/>
  <c r="M13" i="8"/>
  <c r="F13" i="8"/>
  <c r="G13" i="8"/>
  <c r="H13" i="8"/>
  <c r="AE12" i="6"/>
  <c r="AF12" i="6"/>
  <c r="AG12" i="6"/>
  <c r="Z12" i="6"/>
  <c r="AA12" i="6"/>
  <c r="AB12" i="6"/>
  <c r="U12" i="6"/>
  <c r="V12" i="6"/>
  <c r="W12" i="6"/>
  <c r="P12" i="6"/>
  <c r="Q12" i="6"/>
  <c r="R12" i="6"/>
  <c r="K12" i="6"/>
  <c r="L12" i="6"/>
  <c r="M12" i="6"/>
  <c r="F12" i="6"/>
  <c r="G12" i="6"/>
  <c r="H12" i="6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E30" i="8"/>
  <c r="AI23" i="6"/>
  <c r="AG23" i="6"/>
  <c r="AF23" i="6"/>
  <c r="AE23" i="6"/>
  <c r="AD23" i="6"/>
  <c r="AB23" i="6"/>
  <c r="AA23" i="6"/>
  <c r="Z23" i="6"/>
  <c r="D14" i="6"/>
  <c r="D15" i="6"/>
  <c r="D16" i="6"/>
  <c r="D17" i="6"/>
  <c r="D18" i="6"/>
  <c r="D19" i="6"/>
  <c r="D20" i="6"/>
  <c r="D21" i="6"/>
  <c r="D22" i="6"/>
  <c r="E47" i="5"/>
  <c r="E46" i="5"/>
  <c r="E57" i="5"/>
  <c r="D57" i="5"/>
  <c r="E52" i="5"/>
  <c r="E45" i="5"/>
  <c r="E41" i="5"/>
  <c r="E37" i="5"/>
  <c r="E31" i="5"/>
  <c r="D31" i="5"/>
  <c r="E27" i="5"/>
  <c r="D27" i="5"/>
  <c r="E25" i="5"/>
  <c r="D25" i="5"/>
  <c r="D21" i="5"/>
  <c r="E18" i="5"/>
  <c r="D18" i="5"/>
  <c r="E21" i="5"/>
  <c r="E17" i="5"/>
  <c r="J23" i="5"/>
  <c r="E30" i="5"/>
  <c r="E51" i="5"/>
  <c r="E56" i="5"/>
  <c r="D59" i="5"/>
  <c r="D16" i="5"/>
  <c r="E16" i="5"/>
  <c r="D20" i="5"/>
  <c r="E20" i="5"/>
  <c r="D29" i="5"/>
  <c r="E29" i="5"/>
  <c r="E35" i="5"/>
  <c r="E39" i="5"/>
  <c r="E43" i="5"/>
  <c r="E50" i="5"/>
  <c r="D55" i="5"/>
  <c r="E55" i="5"/>
  <c r="D58" i="5"/>
  <c r="E58" i="5"/>
  <c r="D17" i="5"/>
  <c r="AL23" i="5"/>
  <c r="D30" i="5"/>
  <c r="E36" i="5"/>
  <c r="E40" i="5"/>
  <c r="E44" i="5"/>
  <c r="D56" i="5"/>
  <c r="E59" i="5"/>
  <c r="D15" i="5"/>
  <c r="E15" i="5"/>
  <c r="D19" i="5"/>
  <c r="E19" i="5"/>
  <c r="D22" i="5"/>
  <c r="E22" i="5"/>
  <c r="E38" i="5"/>
  <c r="E42" i="5"/>
  <c r="D28" i="5"/>
  <c r="E28" i="5"/>
  <c r="AJ23" i="5"/>
  <c r="AN23" i="5"/>
  <c r="AI23" i="5"/>
  <c r="AK23" i="5"/>
  <c r="E49" i="5"/>
  <c r="E54" i="5"/>
  <c r="S61" i="5"/>
  <c r="S62" i="5"/>
  <c r="S35" i="6" s="1"/>
  <c r="AM62" i="5"/>
  <c r="AM61" i="5"/>
  <c r="I61" i="5"/>
  <c r="I62" i="5"/>
  <c r="I36" i="8" s="1"/>
  <c r="AC61" i="5"/>
  <c r="AC35" i="8" s="1"/>
  <c r="AC62" i="5"/>
  <c r="N62" i="5"/>
  <c r="N36" i="8" s="1"/>
  <c r="N61" i="5"/>
  <c r="N35" i="8" s="1"/>
  <c r="X61" i="5"/>
  <c r="X62" i="5"/>
  <c r="AH61" i="5"/>
  <c r="AH62" i="5"/>
  <c r="AH35" i="6" s="1"/>
  <c r="E34" i="5"/>
  <c r="AJ32" i="5"/>
  <c r="AL32" i="5"/>
  <c r="AN32" i="5"/>
  <c r="D54" i="5"/>
  <c r="D53" i="5" s="1"/>
  <c r="AJ13" i="5"/>
  <c r="E14" i="5"/>
  <c r="T60" i="5"/>
  <c r="AL13" i="5"/>
  <c r="AN13" i="5"/>
  <c r="D24" i="5"/>
  <c r="E24" i="5"/>
  <c r="D14" i="5"/>
  <c r="D13" i="5" s="1"/>
  <c r="Y60" i="5"/>
  <c r="AI13" i="5"/>
  <c r="AK13" i="5"/>
  <c r="AI32" i="5"/>
  <c r="AI60" i="5" s="1"/>
  <c r="AK32" i="5"/>
  <c r="Y13" i="8"/>
  <c r="T13" i="8"/>
  <c r="AI13" i="8"/>
  <c r="AN13" i="8"/>
  <c r="AD13" i="8"/>
  <c r="O13" i="8"/>
  <c r="J13" i="8"/>
  <c r="E14" i="8"/>
  <c r="E15" i="8"/>
  <c r="E16" i="8"/>
  <c r="E17" i="8"/>
  <c r="E18" i="8"/>
  <c r="E19" i="8"/>
  <c r="E20" i="8"/>
  <c r="E21" i="8"/>
  <c r="E22" i="8"/>
  <c r="E23" i="8"/>
  <c r="E22" i="6"/>
  <c r="D17" i="8"/>
  <c r="D19" i="8"/>
  <c r="T12" i="6"/>
  <c r="AJ12" i="6"/>
  <c r="AL12" i="6"/>
  <c r="AN12" i="6"/>
  <c r="O12" i="6"/>
  <c r="Y12" i="6"/>
  <c r="AI12" i="6"/>
  <c r="AK12" i="6"/>
  <c r="D21" i="8"/>
  <c r="D23" i="8"/>
  <c r="AJ13" i="8"/>
  <c r="AL13" i="8"/>
  <c r="J12" i="6"/>
  <c r="AK13" i="8"/>
  <c r="D14" i="8"/>
  <c r="D16" i="8"/>
  <c r="D18" i="8"/>
  <c r="D20" i="8"/>
  <c r="D22" i="8"/>
  <c r="D15" i="8"/>
  <c r="E14" i="6"/>
  <c r="E21" i="6"/>
  <c r="E16" i="6"/>
  <c r="E18" i="6"/>
  <c r="E20" i="6"/>
  <c r="D13" i="6"/>
  <c r="E13" i="6"/>
  <c r="E15" i="6"/>
  <c r="E17" i="6"/>
  <c r="E19" i="6"/>
  <c r="D12" i="6" l="1"/>
  <c r="D23" i="5"/>
  <c r="E13" i="5"/>
  <c r="E12" i="6"/>
  <c r="E23" i="5"/>
  <c r="E53" i="5"/>
  <c r="E33" i="5"/>
  <c r="E13" i="8"/>
  <c r="D33" i="5"/>
  <c r="D13" i="8"/>
  <c r="E48" i="5"/>
  <c r="E32" i="5" s="1"/>
  <c r="E60" i="5" s="1"/>
  <c r="D48" i="5"/>
  <c r="I35" i="6"/>
  <c r="I35" i="8"/>
  <c r="AH36" i="8"/>
  <c r="AJ60" i="5"/>
  <c r="AK65" i="5" s="1"/>
  <c r="AM34" i="6"/>
  <c r="S34" i="6"/>
  <c r="S35" i="8"/>
  <c r="X36" i="8"/>
  <c r="X34" i="6"/>
  <c r="S36" i="8"/>
  <c r="N35" i="6"/>
  <c r="I34" i="6"/>
  <c r="AD60" i="5"/>
  <c r="AK60" i="5"/>
  <c r="AC34" i="6"/>
  <c r="AC36" i="8"/>
  <c r="AM35" i="6"/>
  <c r="N34" i="6"/>
  <c r="AM36" i="8"/>
  <c r="X35" i="8"/>
  <c r="J60" i="5"/>
  <c r="O60" i="5"/>
  <c r="O30" i="6" s="1"/>
  <c r="AN60" i="5"/>
  <c r="AC35" i="6"/>
  <c r="AM35" i="8"/>
  <c r="X35" i="6"/>
  <c r="T31" i="8"/>
  <c r="AI31" i="8"/>
  <c r="Y31" i="8"/>
  <c r="Y30" i="6"/>
  <c r="AH34" i="6"/>
  <c r="AL60" i="5"/>
  <c r="AH35" i="8"/>
  <c r="G60" i="5"/>
  <c r="L60" i="5"/>
  <c r="V60" i="5"/>
  <c r="W60" i="5"/>
  <c r="U60" i="5"/>
  <c r="V65" i="5" s="1"/>
  <c r="AG60" i="5"/>
  <c r="AI30" i="6"/>
  <c r="T30" i="6"/>
  <c r="M60" i="5"/>
  <c r="K60" i="5"/>
  <c r="L65" i="5" s="1"/>
  <c r="R60" i="5"/>
  <c r="P60" i="5"/>
  <c r="Q65" i="5" s="1"/>
  <c r="AA60" i="5"/>
  <c r="AF60" i="5"/>
  <c r="H60" i="5"/>
  <c r="F60" i="5"/>
  <c r="Q60" i="5"/>
  <c r="AB60" i="5"/>
  <c r="Z60" i="5"/>
  <c r="AA65" i="5" s="1"/>
  <c r="AE60" i="5"/>
  <c r="AF65" i="5" s="1"/>
  <c r="E31" i="8" l="1"/>
  <c r="E30" i="6"/>
  <c r="D32" i="5"/>
  <c r="D60" i="5" s="1"/>
  <c r="J31" i="8"/>
  <c r="J30" i="6"/>
  <c r="AD31" i="8"/>
  <c r="AD30" i="6"/>
  <c r="AN31" i="8"/>
  <c r="AK64" i="5"/>
  <c r="AK32" i="6" s="1"/>
  <c r="AK63" i="5"/>
  <c r="O31" i="8"/>
  <c r="AN30" i="6"/>
  <c r="G63" i="5"/>
  <c r="G31" i="8" s="1"/>
  <c r="G65" i="5"/>
  <c r="Q64" i="5"/>
  <c r="G64" i="5"/>
  <c r="G32" i="6" s="1"/>
  <c r="AA64" i="5"/>
  <c r="L64" i="5"/>
  <c r="L63" i="5"/>
  <c r="AF64" i="5"/>
  <c r="V64" i="5"/>
  <c r="V63" i="5"/>
  <c r="V30" i="6" s="1"/>
  <c r="Q63" i="5"/>
  <c r="Q30" i="6" s="1"/>
  <c r="AF63" i="5"/>
  <c r="AA63" i="5"/>
  <c r="AA31" i="8" s="1"/>
  <c r="AK31" i="8"/>
  <c r="AK30" i="6"/>
  <c r="AO30" i="6" l="1"/>
  <c r="AO31" i="8"/>
  <c r="AK33" i="8"/>
  <c r="AF33" i="8"/>
  <c r="AA33" i="8"/>
  <c r="V32" i="6"/>
  <c r="V33" i="8"/>
  <c r="L32" i="6"/>
  <c r="AA32" i="6"/>
  <c r="G33" i="8"/>
  <c r="L33" i="8"/>
  <c r="Q32" i="6"/>
  <c r="Q33" i="8"/>
  <c r="L31" i="8"/>
  <c r="AF32" i="6"/>
  <c r="AF31" i="8"/>
  <c r="AF30" i="6"/>
  <c r="V31" i="8"/>
  <c r="Q31" i="8"/>
  <c r="D33" i="8" l="1"/>
  <c r="D32" i="6"/>
  <c r="D34" i="8" l="1"/>
  <c r="D33" i="6" l="1"/>
</calcChain>
</file>

<file path=xl/sharedStrings.xml><?xml version="1.0" encoding="utf-8"?>
<sst xmlns="http://schemas.openxmlformats.org/spreadsheetml/2006/main" count="1006" uniqueCount="393">
  <si>
    <t>Kód</t>
  </si>
  <si>
    <t>Tantárgyak</t>
  </si>
  <si>
    <t>heti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</si>
  <si>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</si>
  <si>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</si>
  <si>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</si>
  <si>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</si>
  <si>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</si>
  <si>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</si>
  <si>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</si>
  <si>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</si>
  <si>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</si>
  <si>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</si>
  <si>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</si>
  <si>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</si>
  <si>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</si>
  <si>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</si>
  <si>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</si>
  <si>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45.</t>
  </si>
  <si>
    <t>v</t>
  </si>
  <si>
    <t>46.</t>
  </si>
  <si>
    <t>47.</t>
  </si>
  <si>
    <t>Integrált terméktervezés I.</t>
  </si>
  <si>
    <t>é</t>
  </si>
  <si>
    <t>48.</t>
  </si>
  <si>
    <t>49.</t>
  </si>
  <si>
    <t>Szakdolgozat</t>
  </si>
  <si>
    <t xml:space="preserve">Összes heti óra </t>
  </si>
  <si>
    <t>Vizsga (v)</t>
  </si>
  <si>
    <t>Évközi jegy (é)</t>
  </si>
  <si>
    <t>Testnevelés I.</t>
  </si>
  <si>
    <t>Testnevelés II.</t>
  </si>
  <si>
    <t>Szakmai gyakorlat</t>
  </si>
  <si>
    <t>6 hét</t>
  </si>
  <si>
    <t>"</t>
  </si>
  <si>
    <t>50.</t>
  </si>
  <si>
    <t>51.</t>
  </si>
  <si>
    <t>52.</t>
  </si>
  <si>
    <r>
      <t>kredi</t>
    </r>
    <r>
      <rPr>
        <b/>
        <sz val="12"/>
        <rFont val="Arial CE"/>
        <family val="2"/>
        <charset val="238"/>
      </rPr>
      <t>t</t>
    </r>
  </si>
  <si>
    <t>Matematika I.</t>
  </si>
  <si>
    <t>Matematika II.</t>
  </si>
  <si>
    <t>Kémia</t>
  </si>
  <si>
    <t>Fizika I.</t>
  </si>
  <si>
    <t>Fizika II.</t>
  </si>
  <si>
    <t>8.</t>
  </si>
  <si>
    <t>9.</t>
  </si>
  <si>
    <t>Elektrotechnika</t>
  </si>
  <si>
    <t>10.</t>
  </si>
  <si>
    <t>Ábrázoló geometria</t>
  </si>
  <si>
    <t>11.</t>
  </si>
  <si>
    <t>12.</t>
  </si>
  <si>
    <t>13.</t>
  </si>
  <si>
    <t>14.</t>
  </si>
  <si>
    <t>15.</t>
  </si>
  <si>
    <t>Makroökonómia</t>
  </si>
  <si>
    <t>Mikroökonómia</t>
  </si>
  <si>
    <t>42.</t>
  </si>
  <si>
    <t>Fogyasztóvédelem</t>
  </si>
  <si>
    <t>17.</t>
  </si>
  <si>
    <t>Mérnöki jogi ismeretek</t>
  </si>
  <si>
    <t>Művészettörténet</t>
  </si>
  <si>
    <t>21.</t>
  </si>
  <si>
    <t>Anyagtudomány I.</t>
  </si>
  <si>
    <t>22.</t>
  </si>
  <si>
    <t>Anyagtudomány II.</t>
  </si>
  <si>
    <t>23.</t>
  </si>
  <si>
    <t>24.</t>
  </si>
  <si>
    <t>25.</t>
  </si>
  <si>
    <t>26.</t>
  </si>
  <si>
    <t>27.</t>
  </si>
  <si>
    <t>28.</t>
  </si>
  <si>
    <t>Informatika II.</t>
  </si>
  <si>
    <t>Színtan és színmérés</t>
  </si>
  <si>
    <t>30.</t>
  </si>
  <si>
    <t xml:space="preserve">CAD/CAM I. </t>
  </si>
  <si>
    <t>31.</t>
  </si>
  <si>
    <t xml:space="preserve">CAD/CAM II. </t>
  </si>
  <si>
    <t>32.</t>
  </si>
  <si>
    <t>41.</t>
  </si>
  <si>
    <t xml:space="preserve">Ergonómia </t>
  </si>
  <si>
    <t>16.</t>
  </si>
  <si>
    <t>18.</t>
  </si>
  <si>
    <t>38.</t>
  </si>
  <si>
    <t>Formatervezés I.</t>
  </si>
  <si>
    <t>Formatervezés II.</t>
  </si>
  <si>
    <t>33.</t>
  </si>
  <si>
    <t>34.</t>
  </si>
  <si>
    <t>43.</t>
  </si>
  <si>
    <t>36.</t>
  </si>
  <si>
    <t>Vizuális kommunikáció</t>
  </si>
  <si>
    <t>35.</t>
  </si>
  <si>
    <t xml:space="preserve">Modellezés </t>
  </si>
  <si>
    <t>19.</t>
  </si>
  <si>
    <t>20.</t>
  </si>
  <si>
    <t>29.</t>
  </si>
  <si>
    <t>44.</t>
  </si>
  <si>
    <t>Marketing és kereskedelem</t>
  </si>
  <si>
    <t>Szabadkézi rajz I.</t>
  </si>
  <si>
    <t>Szabadkézi rajz II.</t>
  </si>
  <si>
    <t>Terméktervezés módszertana</t>
  </si>
  <si>
    <t>Menedzsment alapjai</t>
  </si>
  <si>
    <t>37.</t>
  </si>
  <si>
    <t>40.</t>
  </si>
  <si>
    <t>Óbudai Egyetem</t>
  </si>
  <si>
    <t>Nappali tagozat</t>
  </si>
  <si>
    <t>Ipari termék- és formatervező mérnöki szak</t>
  </si>
  <si>
    <t>Csomagolástervezés specializáció</t>
  </si>
  <si>
    <t>Csomagolástervezés I.</t>
  </si>
  <si>
    <t>Csomagolástervezés II.</t>
  </si>
  <si>
    <t>Megjelenítési technikák</t>
  </si>
  <si>
    <t>Projektmunka</t>
  </si>
  <si>
    <t>Környezetbarát csomagolóanyagok</t>
  </si>
  <si>
    <t>Papír- és csomagolóipari anyagismeret és vizsgálatok</t>
  </si>
  <si>
    <t xml:space="preserve">Rejtő Sándor Könnyűipari és Környezetmérnöki Kar </t>
  </si>
  <si>
    <t xml:space="preserve">BSc(E) Mintatanterv </t>
  </si>
  <si>
    <t>-</t>
  </si>
  <si>
    <t xml:space="preserve">A záróvizsga tárgyai: </t>
  </si>
  <si>
    <t>Szakmai technológia I.</t>
  </si>
  <si>
    <t>Szakmai technológia II.</t>
  </si>
  <si>
    <t>Szakmai technológia III.</t>
  </si>
  <si>
    <t>Csomagolás- és papírtechnológia I.</t>
  </si>
  <si>
    <t>Csomagolás- és papírtechnológia II.</t>
  </si>
  <si>
    <t>Csomagolás- és papírtechnológia III.</t>
  </si>
  <si>
    <t xml:space="preserve">      heti óraszámokkal (ea. tgy. l). ; követelményekkel (k.); kreditekkel (kr.)</t>
  </si>
  <si>
    <t>Szabadon választható tárgyak **                                        összesen:</t>
  </si>
  <si>
    <t>Mindösszesen:</t>
  </si>
  <si>
    <t>Integrált terméktervezés II. (csomagolás)</t>
  </si>
  <si>
    <t>Integrált terméktervezés III. (csomagolás)</t>
  </si>
  <si>
    <t>kredit</t>
  </si>
  <si>
    <t>Választható tárgy I.</t>
  </si>
  <si>
    <t>Választható tárgy II.</t>
  </si>
  <si>
    <t>Választható tárgy III.</t>
  </si>
  <si>
    <t>2. Szakmai technológiai és tervezési ismeretek</t>
  </si>
  <si>
    <t>heti óra</t>
  </si>
  <si>
    <t>Félév</t>
  </si>
  <si>
    <t>Választható tárgy IV.</t>
  </si>
  <si>
    <t>Összesen:</t>
  </si>
  <si>
    <t>Alap összórasz:</t>
  </si>
  <si>
    <t>Gyakorlati órák:</t>
  </si>
  <si>
    <t>Elméleti órák</t>
  </si>
  <si>
    <t>Dékán</t>
  </si>
  <si>
    <t>Természettudományos alapismeretek                  (35-50 kr.)            összesen:</t>
  </si>
  <si>
    <t>Gazdasági és humán ismeretek                   (14-30 kr.)                      összesen:</t>
  </si>
  <si>
    <t>Szakmai törzsanyag                                      (70-105 kr.)                      összesen:</t>
  </si>
  <si>
    <t>Műszaki tervezési imeretek             (50-65 kr)</t>
  </si>
  <si>
    <t>Formatervezési ismeretek              (15-25 kr)</t>
  </si>
  <si>
    <t>53.</t>
  </si>
  <si>
    <t>54.</t>
  </si>
  <si>
    <t>55.</t>
  </si>
  <si>
    <t>Választható tárgy V.</t>
  </si>
  <si>
    <t>a</t>
  </si>
  <si>
    <t>Össszes gyakorlati óra</t>
  </si>
  <si>
    <t>Gyakorlati órák aránya (%)</t>
  </si>
  <si>
    <t>Alap+spec.</t>
  </si>
  <si>
    <t>Kritérium köv.</t>
  </si>
  <si>
    <t xml:space="preserve">kritériumtárgy1 (angol vagy német nyelven) </t>
  </si>
  <si>
    <t xml:space="preserve">kritériumtárgy2 (angol vagy német nyelven) </t>
  </si>
  <si>
    <t>e</t>
  </si>
  <si>
    <t>Specializáció tárgyai        (25-45 kr)</t>
  </si>
  <si>
    <t>Specializáció tárgyai        (25-45kr)</t>
  </si>
  <si>
    <t>–</t>
  </si>
  <si>
    <t>felelőse: Dr. Hottó Éva</t>
  </si>
  <si>
    <t>A kooperatív képzés tanterve</t>
  </si>
  <si>
    <t>Megjegyzés: A kooperatív képzés tantárgyait a Kari Tanács évente fogadja el.</t>
  </si>
  <si>
    <t>1.  Terméktervezés módszertana, design, ergonómia</t>
  </si>
  <si>
    <t>RMXAT1KBNE</t>
  </si>
  <si>
    <t>RMEIN1KBNE</t>
  </si>
  <si>
    <t>Dr. habil Koltai László</t>
  </si>
  <si>
    <t>Anyagismeret és konstrukció</t>
  </si>
  <si>
    <t>Műszaki mechanika</t>
  </si>
  <si>
    <t>39.</t>
  </si>
  <si>
    <t>Terméktervező specializáció (enteriőr-textíl, öltözék-kiegészítők)</t>
  </si>
  <si>
    <t xml:space="preserve">Enteriőr és öltözéktervezés I. </t>
  </si>
  <si>
    <t>szakfelelős: Prof. Dr. habil Kisfaludy Márta DLA</t>
  </si>
  <si>
    <t>felelőse: Dr. habil Koltai László</t>
  </si>
  <si>
    <t>Patronáló tanári óra TTI</t>
  </si>
  <si>
    <t>ai</t>
  </si>
  <si>
    <t>Környezettan (online)</t>
  </si>
  <si>
    <t>Design (online)</t>
  </si>
  <si>
    <t>Ipari technológiák gépei I. (blended)</t>
  </si>
  <si>
    <t>56.</t>
  </si>
  <si>
    <t xml:space="preserve">Enteriőr és öltözéktervezés II. </t>
  </si>
  <si>
    <t>BSc (E)  Mintatanterv</t>
  </si>
  <si>
    <t>Rejtő Sándor Könnyűipari és Környezetmérnöki Kar</t>
  </si>
  <si>
    <t>Szabadon választható tárgyak</t>
  </si>
  <si>
    <r>
      <t>kredi</t>
    </r>
    <r>
      <rPr>
        <b/>
        <sz val="12"/>
        <rFont val="Arial CE"/>
        <charset val="238"/>
      </rPr>
      <t>t</t>
    </r>
  </si>
  <si>
    <t>RMVVI1IBNE</t>
  </si>
  <si>
    <t>Vállalati információs rendszerek (SAP)</t>
  </si>
  <si>
    <t>RMVTR1NBNE</t>
  </si>
  <si>
    <t>Grafikus tervezõ rendszerek</t>
  </si>
  <si>
    <t>RMVPM1PBNE</t>
  </si>
  <si>
    <t>Papírmívesség</t>
  </si>
  <si>
    <t>RMVFN1NBNE</t>
  </si>
  <si>
    <t xml:space="preserve">Korszerû flexográfiai nyomtatás technológiája </t>
  </si>
  <si>
    <t>RMVCM1NBNE</t>
  </si>
  <si>
    <t>Bevezetés a multimédiába</t>
  </si>
  <si>
    <t>RKVMETMBNE</t>
  </si>
  <si>
    <t>Meteorológia a környezetvédelemben</t>
  </si>
  <si>
    <t>RKVKP1MBNE</t>
  </si>
  <si>
    <t>Környezetpedagógia</t>
  </si>
  <si>
    <t>RKVKR1MBNE</t>
  </si>
  <si>
    <t>Kromatográfia</t>
  </si>
  <si>
    <t>Környezetbarát technológiák</t>
  </si>
  <si>
    <t>RKVFI0MBNE</t>
  </si>
  <si>
    <t>Fizikai alapismeretek</t>
  </si>
  <si>
    <t xml:space="preserve">CAD alapismeretek </t>
  </si>
  <si>
    <t>RTVST1MBNE</t>
  </si>
  <si>
    <t>Számítógépes térábrázolás I.</t>
  </si>
  <si>
    <t>RTVST2MBNE</t>
  </si>
  <si>
    <t>Számítógépes térábrázolás II.</t>
  </si>
  <si>
    <t>RTVTS1MBNE</t>
  </si>
  <si>
    <t>A terméktervezés számítógépes eszközei</t>
  </si>
  <si>
    <t xml:space="preserve"> </t>
  </si>
  <si>
    <t>RTVRM1MBNE</t>
  </si>
  <si>
    <t>Beépített rendszerek és mikrovezérlők</t>
  </si>
  <si>
    <t>RTVOT1MBNE</t>
  </si>
  <si>
    <t>Öltözködéstörténet</t>
  </si>
  <si>
    <t>RTVIA1MBNE</t>
  </si>
  <si>
    <t>Intelligens anyagok sajátosságai</t>
  </si>
  <si>
    <t>RTVDE1MBNE</t>
  </si>
  <si>
    <t>Design</t>
  </si>
  <si>
    <t>RTVAS1MBNE</t>
  </si>
  <si>
    <t>Alkamazott számítástechnika I.</t>
  </si>
  <si>
    <t>RTVAS2MBNE</t>
  </si>
  <si>
    <t>Alkalmazott számítástechnika II.</t>
  </si>
  <si>
    <t>RMVSV1MBNE</t>
  </si>
  <si>
    <t>Szervezetfejlesztés</t>
  </si>
  <si>
    <t>RMVFS1MBNE</t>
  </si>
  <si>
    <t>Folyamatok statisztikai elmélete</t>
  </si>
  <si>
    <t>RMVAM1MBNE</t>
  </si>
  <si>
    <t>Anyagvizsgálat és méréstechnika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</si>
  <si>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</si>
  <si>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</si>
  <si>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</si>
  <si>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</si>
  <si>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</si>
  <si>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</si>
  <si>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</si>
  <si>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</si>
  <si>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</si>
  <si>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</si>
  <si>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</si>
  <si>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</si>
  <si>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</si>
  <si>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</si>
  <si>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A tárgyak adott félévi indításáról a hallgatói létszámok és az oktatói terhelések ismeretében a dékán dönt!</t>
  </si>
  <si>
    <t xml:space="preserve"> Ipari termék- és formatervező mérnöki szak</t>
  </si>
  <si>
    <t>Érvényes:</t>
  </si>
  <si>
    <t>Kritérium tárgyak *</t>
  </si>
  <si>
    <t>RMKMD1ABNE</t>
  </si>
  <si>
    <t>Multimedia&amp;digital imaging technologies</t>
  </si>
  <si>
    <t>RMKMC1ABNE</t>
  </si>
  <si>
    <t>Theory&amp;measurement of color</t>
  </si>
  <si>
    <t>Computer Aided Product Design</t>
  </si>
  <si>
    <t>RKKKR1ABNE</t>
  </si>
  <si>
    <t>Chromatography</t>
  </si>
  <si>
    <t>Renewable Energy</t>
  </si>
  <si>
    <t>RMKDT1ABNE</t>
  </si>
  <si>
    <t>Digital Printing Technologies</t>
  </si>
  <si>
    <t>Product Construction and Design in the Clothing Industry</t>
  </si>
  <si>
    <t>RMKLGA1BNE</t>
  </si>
  <si>
    <t>Lean and Green Printing (online)</t>
  </si>
  <si>
    <t>RMKDSA1BNE</t>
  </si>
  <si>
    <t>Decision Supporting Systems</t>
  </si>
  <si>
    <t>RMKFCA1BNE</t>
  </si>
  <si>
    <t>Cellulose and Pulp Fiber Chemistry</t>
  </si>
  <si>
    <t>RKKMB1ABNE</t>
  </si>
  <si>
    <t>Microbiology</t>
  </si>
  <si>
    <t>RMKOA1ABNE</t>
  </si>
  <si>
    <t>Polimer Chemistry</t>
  </si>
  <si>
    <t>RMKFN1ABNE</t>
  </si>
  <si>
    <t xml:space="preserve">Flexographic Printing Technology </t>
  </si>
  <si>
    <t>RMKCA1ABNE</t>
  </si>
  <si>
    <t>CAD – 3D modeling with Solid Edge ST5</t>
  </si>
  <si>
    <t>RMKCV1ABNE</t>
  </si>
  <si>
    <t>Chemical Aspects of Paper Converting</t>
  </si>
  <si>
    <t>RKKMI1ABNE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</si>
  <si>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</si>
  <si>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</si>
  <si>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</si>
  <si>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</si>
  <si>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</si>
  <si>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</si>
  <si>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</si>
  <si>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Dr. habil. Koltai László</t>
  </si>
  <si>
    <t>dékán</t>
  </si>
  <si>
    <t>Érvényes 2019. szeptemberétől</t>
  </si>
  <si>
    <t>Menedzsment és ergonómiai ismeretek      (10-20 kr)</t>
  </si>
  <si>
    <t>Vállalkozás gazdaságtan  (blended)</t>
  </si>
  <si>
    <t>Ipari technológiák gépei II. (blended)</t>
  </si>
  <si>
    <t>Gépszerkezetek (blended)</t>
  </si>
  <si>
    <t>Informatika I. (blended)</t>
  </si>
  <si>
    <t>Szakmai környezetvédelem (blended)</t>
  </si>
  <si>
    <t>Integrált irányítási rendszerek (online)</t>
  </si>
  <si>
    <t>Projektmenedzsment (blended)</t>
  </si>
  <si>
    <t>Integrált terméktervezés II. (enteriőr és öltözék)</t>
  </si>
  <si>
    <t>Integrált terméktervezés III. (enteriőr és öltözék)</t>
  </si>
  <si>
    <t>RTXAG1ABNE</t>
  </si>
  <si>
    <t>RTEDE1HBNE</t>
  </si>
  <si>
    <t>RTXFV1ABNE</t>
  </si>
  <si>
    <t>RTXMJ1ABNE</t>
  </si>
  <si>
    <t>RTXMT1ABNE</t>
  </si>
  <si>
    <t>RTEIT1HBNE</t>
  </si>
  <si>
    <t>RTEIT2HBNE</t>
  </si>
  <si>
    <t>RTXCC1HBNE</t>
  </si>
  <si>
    <t>RTXCC2HBNE</t>
  </si>
  <si>
    <t>RTXTM1HBNE</t>
  </si>
  <si>
    <t>RTXTT1HBNE</t>
  </si>
  <si>
    <t>RTESK1HBNE</t>
  </si>
  <si>
    <t>RTXMK1HBNE</t>
  </si>
  <si>
    <t>RTXVK1HBNE</t>
  </si>
  <si>
    <t>RTWTT2HBNE</t>
  </si>
  <si>
    <t>RTWTT3HBNE</t>
  </si>
  <si>
    <t>RTWEO1HBNE</t>
  </si>
  <si>
    <t>RTWEO2HBNE</t>
  </si>
  <si>
    <t>RTWAK1HBNE</t>
  </si>
  <si>
    <t>RMXAT2KBNE</t>
  </si>
  <si>
    <t>RMXIN2HBNE</t>
  </si>
  <si>
    <t>RTXSZ1ABNE</t>
  </si>
  <si>
    <t>RTXFO1ABNE</t>
  </si>
  <si>
    <t>RTXFO2ABNE</t>
  </si>
  <si>
    <t>RTXRA1ABNE</t>
  </si>
  <si>
    <t>RTXRA2ABNE</t>
  </si>
  <si>
    <t>RTWST1EBNE</t>
  </si>
  <si>
    <t>RTWST2EBNE</t>
  </si>
  <si>
    <t>RTWST3EBNE</t>
  </si>
  <si>
    <t>RTWMT1EBNE</t>
  </si>
  <si>
    <t>RTPPM1EBNE</t>
  </si>
  <si>
    <t>RTWIT2CBNE</t>
  </si>
  <si>
    <t>RMWCT1TBNE</t>
  </si>
  <si>
    <t>RMWCT2TBNE</t>
  </si>
  <si>
    <t>RMWPT1TBNE</t>
  </si>
  <si>
    <t>RMWPT2TBNE</t>
  </si>
  <si>
    <t>RMWPT3TBNE</t>
  </si>
  <si>
    <t>RMWPA1TBNE</t>
  </si>
  <si>
    <t>RMWKC1TBNE</t>
  </si>
  <si>
    <t>RTPPM1CBNE</t>
  </si>
  <si>
    <t>RTDSDIHBNE</t>
  </si>
  <si>
    <t>RTXMO1ABNE</t>
  </si>
  <si>
    <t>NMXAN1HBNE</t>
  </si>
  <si>
    <t>RKXMA2HBNE</t>
  </si>
  <si>
    <t>RKXFI1MBNE</t>
  </si>
  <si>
    <t>RKXFI2MBNE</t>
  </si>
  <si>
    <t>RKXEL1HBNE</t>
  </si>
  <si>
    <t>RKEKT1MBNE</t>
  </si>
  <si>
    <t>RKXMH1HBNE</t>
  </si>
  <si>
    <t>GGXKG1PBNE</t>
  </si>
  <si>
    <t>GGXKG2PBNE</t>
  </si>
  <si>
    <t>GSEVG2RBNE</t>
  </si>
  <si>
    <t>RMEPR1KBNE</t>
  </si>
  <si>
    <t>Műszaki rajz és dokumentáció, CAD (blended)</t>
  </si>
  <si>
    <t>RKEMR1HBNE</t>
  </si>
  <si>
    <t>RKEGS1MBNE</t>
  </si>
  <si>
    <t>RMWIR1HBNE</t>
  </si>
  <si>
    <t>Bevezetés a műszaki matematikába</t>
  </si>
  <si>
    <t>RKVMA0MBNE</t>
  </si>
  <si>
    <t>RKVCA1MBNE</t>
  </si>
  <si>
    <t>Protection of Environmental Elements/Noise &amp; Vibration Protection</t>
  </si>
  <si>
    <t>RKKPN1ABNE</t>
  </si>
  <si>
    <t>RKKRE1ABNE</t>
  </si>
  <si>
    <t>Protection of Environmental Elements/Water Quality Protection</t>
  </si>
  <si>
    <t>RKKPW1ABNE</t>
  </si>
  <si>
    <t>RMVKT1PBNE</t>
  </si>
  <si>
    <t>RMXKE1TBNE</t>
  </si>
  <si>
    <t>NMXAN1HBNE aláírás</t>
  </si>
  <si>
    <t>határozat száma:RKK-KT-LXX/70/2019</t>
  </si>
  <si>
    <t>Elfogadta az RKK tanácsa 2019. június 13.</t>
  </si>
  <si>
    <t>határozat száma: RKK-KT-LXX/70/2019</t>
  </si>
  <si>
    <t>Elfogadta az RKK tanácsa 2019.június 13.</t>
  </si>
  <si>
    <t xml:space="preserve">Érvényes: 2019. szeptember 1-től  </t>
  </si>
  <si>
    <t>2019. szeptemberétől</t>
  </si>
  <si>
    <t>GVXMA1RBNE</t>
  </si>
  <si>
    <t>RTKRKARVNE</t>
  </si>
  <si>
    <t>RTKSTABVNE</t>
  </si>
  <si>
    <t>Dr. habil Koltai László dékán</t>
  </si>
  <si>
    <t>RTXER1ABNE</t>
  </si>
  <si>
    <t>RTWPT3TBNE</t>
  </si>
  <si>
    <t>RTWTC3HBNE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</si>
  <si>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</si>
  <si>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</si>
  <si>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</si>
  <si>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</si>
  <si>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</si>
  <si>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</si>
  <si>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</si>
  <si>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</si>
  <si>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</si>
  <si>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</si>
  <si>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</si>
  <si>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RTVDT1MBNE</t>
  </si>
  <si>
    <t>RKVTALMBNE</t>
  </si>
  <si>
    <t>Talajmechanika az energetikai és környezetmérnöki tudományban</t>
  </si>
  <si>
    <t>A 22-27 és a 38 sorszámú szabadon választható tárgyak 2020/21 tanév második félévétől választhatók.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</si>
</sst>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Wingdings 3"/>
      <family val="1"/>
      <charset val="2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4"/>
      <name val="Arial CE"/>
      <charset val="238"/>
    </font>
    <font>
      <sz val="12"/>
      <color rgb="FFFF0000"/>
      <name val="Arial CE"/>
      <charset val="238"/>
    </font>
    <font>
      <sz val="12"/>
      <name val="Calibri"/>
      <family val="2"/>
      <charset val="238"/>
    </font>
    <font>
      <sz val="12"/>
      <color indexed="10"/>
      <name val="Arial CE"/>
      <family val="2"/>
      <charset val="238"/>
    </font>
    <font>
      <sz val="12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Wingdings 3"/>
      <family val="1"/>
      <charset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86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" fontId="1" fillId="2" borderId="23" xfId="0" applyNumberFormat="1" applyFont="1" applyFill="1" applyBorder="1" applyAlignment="1" applyProtection="1">
      <alignment horizontal="center" vertical="center"/>
    </xf>
    <xf numFmtId="1" fontId="3" fillId="2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Protection="1">
      <protection locked="0"/>
    </xf>
    <xf numFmtId="0" fontId="16" fillId="0" borderId="0" xfId="0" applyFont="1" applyFill="1" applyProtection="1"/>
    <xf numFmtId="0" fontId="12" fillId="0" borderId="0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" fontId="12" fillId="0" borderId="0" xfId="0" applyNumberFormat="1" applyFont="1" applyAlignment="1" applyProtection="1">
      <alignment vertical="center"/>
    </xf>
    <xf numFmtId="0" fontId="23" fillId="0" borderId="36" xfId="1" applyFont="1" applyBorder="1" applyAlignment="1">
      <alignment horizontal="left" wrapText="1"/>
    </xf>
    <xf numFmtId="0" fontId="22" fillId="0" borderId="23" xfId="1" applyFont="1" applyBorder="1" applyAlignment="1">
      <alignment horizontal="center" wrapText="1"/>
    </xf>
    <xf numFmtId="0" fontId="22" fillId="0" borderId="37" xfId="1" applyFont="1" applyFill="1" applyBorder="1" applyAlignment="1">
      <alignment horizontal="center" wrapText="1"/>
    </xf>
    <xf numFmtId="0" fontId="23" fillId="2" borderId="36" xfId="1" applyFont="1" applyFill="1" applyBorder="1" applyAlignment="1">
      <alignment horizontal="left" wrapText="1"/>
    </xf>
    <xf numFmtId="0" fontId="23" fillId="2" borderId="23" xfId="1" applyFont="1" applyFill="1" applyBorder="1" applyAlignment="1">
      <alignment horizontal="left" wrapText="1"/>
    </xf>
    <xf numFmtId="0" fontId="23" fillId="2" borderId="37" xfId="1" applyFont="1" applyFill="1" applyBorder="1" applyAlignment="1">
      <alignment horizontal="left" wrapText="1"/>
    </xf>
    <xf numFmtId="0" fontId="23" fillId="2" borderId="21" xfId="1" applyFont="1" applyFill="1" applyBorder="1" applyAlignment="1">
      <alignment horizontal="left" wrapText="1"/>
    </xf>
    <xf numFmtId="0" fontId="23" fillId="2" borderId="22" xfId="1" applyFont="1" applyFill="1" applyBorder="1" applyAlignment="1">
      <alignment horizontal="center" wrapText="1"/>
    </xf>
    <xf numFmtId="0" fontId="23" fillId="0" borderId="23" xfId="1" applyFont="1" applyBorder="1" applyAlignment="1">
      <alignment horizontal="left" wrapText="1"/>
    </xf>
    <xf numFmtId="0" fontId="23" fillId="0" borderId="37" xfId="1" applyFont="1" applyFill="1" applyBorder="1" applyAlignment="1">
      <alignment horizontal="left" wrapText="1"/>
    </xf>
    <xf numFmtId="0" fontId="23" fillId="0" borderId="21" xfId="1" applyFont="1" applyFill="1" applyBorder="1" applyAlignment="1">
      <alignment horizontal="left" wrapText="1"/>
    </xf>
    <xf numFmtId="0" fontId="23" fillId="0" borderId="22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left" wrapText="1"/>
    </xf>
    <xf numFmtId="0" fontId="23" fillId="0" borderId="42" xfId="1" applyFont="1" applyFill="1" applyBorder="1" applyAlignment="1">
      <alignment horizontal="center" wrapText="1"/>
    </xf>
    <xf numFmtId="0" fontId="23" fillId="0" borderId="41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center" wrapText="1"/>
    </xf>
    <xf numFmtId="0" fontId="23" fillId="0" borderId="43" xfId="1" applyFont="1" applyBorder="1" applyAlignment="1">
      <alignment horizontal="left" wrapText="1"/>
    </xf>
    <xf numFmtId="0" fontId="23" fillId="0" borderId="44" xfId="1" applyFont="1" applyBorder="1" applyAlignment="1">
      <alignment horizontal="left" wrapText="1"/>
    </xf>
    <xf numFmtId="0" fontId="23" fillId="0" borderId="45" xfId="1" applyFont="1" applyFill="1" applyBorder="1" applyAlignment="1">
      <alignment horizontal="left" wrapText="1"/>
    </xf>
    <xf numFmtId="0" fontId="23" fillId="0" borderId="46" xfId="1" applyFont="1" applyFill="1" applyBorder="1" applyAlignment="1">
      <alignment horizontal="left" wrapText="1"/>
    </xf>
    <xf numFmtId="0" fontId="23" fillId="0" borderId="47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left" wrapText="1"/>
    </xf>
    <xf numFmtId="0" fontId="23" fillId="0" borderId="49" xfId="1" applyFont="1" applyFill="1" applyBorder="1" applyAlignment="1">
      <alignment horizontal="center" wrapText="1"/>
    </xf>
    <xf numFmtId="0" fontId="23" fillId="0" borderId="48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center" wrapText="1"/>
    </xf>
    <xf numFmtId="0" fontId="23" fillId="0" borderId="50" xfId="1" applyFont="1" applyBorder="1" applyAlignment="1">
      <alignment horizontal="left" wrapText="1"/>
    </xf>
    <xf numFmtId="0" fontId="23" fillId="0" borderId="51" xfId="1" applyFont="1" applyBorder="1" applyAlignment="1">
      <alignment horizontal="left" wrapText="1"/>
    </xf>
    <xf numFmtId="0" fontId="22" fillId="0" borderId="52" xfId="1" applyFont="1" applyFill="1" applyBorder="1" applyAlignment="1">
      <alignment horizontal="left" wrapText="1"/>
    </xf>
    <xf numFmtId="0" fontId="23" fillId="0" borderId="53" xfId="1" applyFont="1" applyFill="1" applyBorder="1" applyAlignment="1">
      <alignment horizontal="left" wrapText="1"/>
    </xf>
    <xf numFmtId="0" fontId="22" fillId="0" borderId="54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left" wrapText="1"/>
    </xf>
    <xf numFmtId="0" fontId="22" fillId="0" borderId="56" xfId="1" applyFont="1" applyFill="1" applyBorder="1" applyAlignment="1">
      <alignment horizontal="center" wrapText="1"/>
    </xf>
    <xf numFmtId="0" fontId="23" fillId="0" borderId="55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>
      <alignment horizontal="center" wrapText="1"/>
    </xf>
    <xf numFmtId="0" fontId="13" fillId="3" borderId="42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" fontId="26" fillId="0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</xf>
    <xf numFmtId="1" fontId="25" fillId="0" borderId="2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1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right" vertical="center"/>
    </xf>
    <xf numFmtId="0" fontId="11" fillId="0" borderId="62" xfId="0" applyFont="1" applyBorder="1" applyAlignment="1" applyProtection="1">
      <alignment horizontal="center" vertical="center"/>
    </xf>
    <xf numFmtId="49" fontId="12" fillId="0" borderId="62" xfId="0" applyNumberFormat="1" applyFont="1" applyBorder="1" applyAlignment="1" applyProtection="1">
      <alignment horizontal="left" vertical="center"/>
    </xf>
    <xf numFmtId="0" fontId="12" fillId="0" borderId="62" xfId="0" applyFont="1" applyBorder="1" applyAlignment="1" applyProtection="1">
      <alignment vertical="center" wrapText="1"/>
    </xf>
    <xf numFmtId="0" fontId="12" fillId="0" borderId="62" xfId="0" applyFont="1" applyBorder="1" applyAlignment="1" applyProtection="1">
      <alignment vertical="center"/>
    </xf>
    <xf numFmtId="0" fontId="15" fillId="0" borderId="62" xfId="0" applyFont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" fontId="10" fillId="2" borderId="60" xfId="0" applyNumberFormat="1" applyFont="1" applyFill="1" applyBorder="1" applyAlignment="1" applyProtection="1">
      <alignment horizontal="center" vertical="center"/>
    </xf>
    <xf numFmtId="1" fontId="13" fillId="2" borderId="61" xfId="0" applyNumberFormat="1" applyFont="1" applyFill="1" applyBorder="1" applyAlignment="1" applyProtection="1">
      <alignment horizontal="center" vertical="center"/>
    </xf>
    <xf numFmtId="1" fontId="10" fillId="2" borderId="68" xfId="0" applyNumberFormat="1" applyFont="1" applyFill="1" applyBorder="1" applyAlignment="1" applyProtection="1">
      <alignment horizontal="center" vertical="center"/>
    </xf>
    <xf numFmtId="1" fontId="26" fillId="4" borderId="2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1" fontId="10" fillId="0" borderId="7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 applyProtection="1">
      <alignment vertical="center"/>
    </xf>
    <xf numFmtId="1" fontId="8" fillId="0" borderId="23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1" fontId="8" fillId="0" borderId="73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1" fontId="10" fillId="0" borderId="23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vertical="center" wrapText="1"/>
    </xf>
    <xf numFmtId="1" fontId="1" fillId="0" borderId="2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1" fontId="4" fillId="0" borderId="23" xfId="0" applyNumberFormat="1" applyFont="1" applyBorder="1" applyAlignment="1">
      <alignment vertical="center"/>
    </xf>
    <xf numFmtId="0" fontId="1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16" fillId="0" borderId="23" xfId="0" applyFont="1" applyFill="1" applyBorder="1" applyProtection="1"/>
    <xf numFmtId="0" fontId="10" fillId="0" borderId="23" xfId="0" applyFont="1" applyBorder="1" applyAlignment="1">
      <alignment horizontal="left" vertical="center" wrapText="1"/>
    </xf>
    <xf numFmtId="0" fontId="16" fillId="0" borderId="22" xfId="0" applyFont="1" applyFill="1" applyBorder="1" applyProtection="1"/>
    <xf numFmtId="49" fontId="1" fillId="0" borderId="73" xfId="0" applyNumberFormat="1" applyFont="1" applyFill="1" applyBorder="1" applyAlignment="1" applyProtection="1">
      <alignment horizontal="left" vertical="center"/>
    </xf>
    <xf numFmtId="0" fontId="10" fillId="0" borderId="73" xfId="0" applyFont="1" applyFill="1" applyBorder="1" applyAlignment="1" applyProtection="1">
      <alignment horizontal="left" vertical="center" wrapText="1"/>
    </xf>
    <xf numFmtId="0" fontId="4" fillId="0" borderId="73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 applyProtection="1">
      <alignment horizontal="left" vertical="center"/>
    </xf>
    <xf numFmtId="0" fontId="14" fillId="0" borderId="74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0" fontId="10" fillId="4" borderId="71" xfId="0" applyFont="1" applyFill="1" applyBorder="1" applyAlignment="1" applyProtection="1">
      <alignment horizontal="center" vertical="center"/>
    </xf>
    <xf numFmtId="1" fontId="8" fillId="4" borderId="28" xfId="0" applyNumberFormat="1" applyFont="1" applyFill="1" applyBorder="1" applyAlignment="1" applyProtection="1">
      <alignment horizontal="center" vertical="center"/>
    </xf>
    <xf numFmtId="1" fontId="13" fillId="2" borderId="76" xfId="0" applyNumberFormat="1" applyFont="1" applyFill="1" applyBorder="1" applyAlignment="1" applyProtection="1">
      <alignment horizontal="center" vertical="center"/>
    </xf>
    <xf numFmtId="1" fontId="8" fillId="0" borderId="37" xfId="0" applyNumberFormat="1" applyFont="1" applyFill="1" applyBorder="1" applyAlignment="1" applyProtection="1">
      <alignment horizontal="center" vertical="center"/>
    </xf>
    <xf numFmtId="1" fontId="7" fillId="0" borderId="37" xfId="0" applyNumberFormat="1" applyFont="1" applyFill="1" applyBorder="1" applyAlignment="1" applyProtection="1">
      <alignment horizontal="center" vertical="center"/>
    </xf>
    <xf numFmtId="1" fontId="7" fillId="0" borderId="78" xfId="0" applyNumberFormat="1" applyFont="1" applyFill="1" applyBorder="1" applyAlignment="1" applyProtection="1">
      <alignment horizontal="center" vertical="center"/>
    </xf>
    <xf numFmtId="1" fontId="8" fillId="0" borderId="4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vertical="center"/>
    </xf>
    <xf numFmtId="1" fontId="27" fillId="0" borderId="8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1" fontId="3" fillId="2" borderId="37" xfId="0" applyNumberFormat="1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16" fillId="0" borderId="37" xfId="0" applyFont="1" applyFill="1" applyBorder="1" applyProtection="1"/>
    <xf numFmtId="0" fontId="6" fillId="0" borderId="78" xfId="0" applyFont="1" applyFill="1" applyBorder="1" applyAlignment="1" applyProtection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1" fontId="8" fillId="0" borderId="28" xfId="0" applyNumberFormat="1" applyFont="1" applyFill="1" applyBorder="1" applyAlignment="1" applyProtection="1">
      <alignment horizontal="center" vertical="center"/>
    </xf>
    <xf numFmtId="1" fontId="8" fillId="0" borderId="77" xfId="0" applyNumberFormat="1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/>
    </xf>
    <xf numFmtId="1" fontId="13" fillId="0" borderId="22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Protection="1"/>
    <xf numFmtId="0" fontId="4" fillId="0" borderId="72" xfId="0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 locked="0"/>
    </xf>
    <xf numFmtId="2" fontId="1" fillId="0" borderId="23" xfId="0" applyNumberFormat="1" applyFont="1" applyFill="1" applyBorder="1" applyAlignment="1">
      <alignment vertical="center"/>
    </xf>
    <xf numFmtId="1" fontId="10" fillId="0" borderId="41" xfId="0" applyNumberFormat="1" applyFont="1" applyFill="1" applyBorder="1" applyAlignment="1" applyProtection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3" fillId="0" borderId="86" xfId="0" applyFont="1" applyBorder="1" applyAlignment="1">
      <alignment horizontal="right" vertical="center"/>
    </xf>
    <xf numFmtId="0" fontId="10" fillId="0" borderId="91" xfId="0" applyFont="1" applyBorder="1" applyAlignment="1">
      <alignment vertical="center"/>
    </xf>
    <xf numFmtId="0" fontId="13" fillId="0" borderId="91" xfId="0" applyFont="1" applyBorder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28" fillId="2" borderId="93" xfId="0" applyFont="1" applyFill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4" fillId="4" borderId="28" xfId="1" applyFont="1" applyFill="1" applyBorder="1"/>
    <xf numFmtId="0" fontId="4" fillId="4" borderId="77" xfId="1" applyFont="1" applyFill="1" applyBorder="1" applyAlignment="1">
      <alignment wrapText="1"/>
    </xf>
    <xf numFmtId="0" fontId="4" fillId="4" borderId="71" xfId="1" applyFont="1" applyFill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94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4" fillId="0" borderId="94" xfId="1" applyFont="1" applyBorder="1" applyAlignment="1">
      <alignment vertical="center"/>
    </xf>
    <xf numFmtId="0" fontId="10" fillId="0" borderId="71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94" xfId="1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4" fillId="4" borderId="23" xfId="1" applyFont="1" applyFill="1" applyBorder="1"/>
    <xf numFmtId="0" fontId="4" fillId="4" borderId="37" xfId="1" applyFont="1" applyFill="1" applyBorder="1" applyAlignment="1">
      <alignment wrapText="1"/>
    </xf>
    <xf numFmtId="0" fontId="4" fillId="4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4" fillId="4" borderId="37" xfId="1" applyFont="1" applyFill="1" applyBorder="1" applyAlignment="1">
      <alignment horizontal="left" wrapText="1"/>
    </xf>
    <xf numFmtId="0" fontId="4" fillId="4" borderId="96" xfId="1" applyFont="1" applyFill="1" applyBorder="1" applyAlignment="1">
      <alignment horizontal="center" vertical="center" wrapText="1"/>
    </xf>
    <xf numFmtId="0" fontId="7" fillId="0" borderId="97" xfId="1" applyFont="1" applyBorder="1" applyAlignment="1">
      <alignment horizontal="center" vertical="center" wrapText="1"/>
    </xf>
    <xf numFmtId="0" fontId="4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9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vertical="center"/>
    </xf>
    <xf numFmtId="0" fontId="4" fillId="0" borderId="99" xfId="1" applyFont="1" applyBorder="1" applyAlignment="1">
      <alignment vertical="center"/>
    </xf>
    <xf numFmtId="0" fontId="10" fillId="0" borderId="100" xfId="1" applyFont="1" applyBorder="1" applyAlignment="1">
      <alignment vertical="center"/>
    </xf>
    <xf numFmtId="0" fontId="10" fillId="0" borderId="98" xfId="1" applyFont="1" applyBorder="1" applyAlignment="1">
      <alignment vertical="center"/>
    </xf>
    <xf numFmtId="0" fontId="10" fillId="0" borderId="99" xfId="1" applyFont="1" applyBorder="1" applyAlignment="1">
      <alignment vertical="center"/>
    </xf>
    <xf numFmtId="0" fontId="4" fillId="0" borderId="37" xfId="1" applyFont="1" applyBorder="1" applyAlignment="1">
      <alignment wrapText="1"/>
    </xf>
    <xf numFmtId="0" fontId="7" fillId="0" borderId="99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98" xfId="1" applyFont="1" applyBorder="1" applyAlignment="1">
      <alignment horizontal="center" vertical="center"/>
    </xf>
    <xf numFmtId="0" fontId="9" fillId="0" borderId="100" xfId="1" applyFont="1" applyBorder="1" applyAlignment="1">
      <alignment horizontal="center" vertical="center"/>
    </xf>
    <xf numFmtId="0" fontId="7" fillId="0" borderId="100" xfId="1" applyFont="1" applyBorder="1" applyAlignment="1">
      <alignment horizontal="center" vertical="center"/>
    </xf>
    <xf numFmtId="0" fontId="7" fillId="0" borderId="97" xfId="1" applyFont="1" applyBorder="1" applyAlignment="1">
      <alignment horizontal="center" vertical="center"/>
    </xf>
    <xf numFmtId="0" fontId="7" fillId="0" borderId="99" xfId="1" applyFont="1" applyBorder="1" applyAlignment="1">
      <alignment horizontal="right" vertical="center"/>
    </xf>
    <xf numFmtId="0" fontId="13" fillId="0" borderId="99" xfId="1" applyFont="1" applyBorder="1" applyAlignment="1">
      <alignment horizontal="right" vertical="center"/>
    </xf>
    <xf numFmtId="0" fontId="4" fillId="0" borderId="23" xfId="1" applyFont="1" applyBorder="1"/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0" fillId="0" borderId="21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3" fillId="0" borderId="22" xfId="1" applyFont="1" applyFill="1" applyBorder="1" applyAlignment="1">
      <alignment horizontal="right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0" fillId="0" borderId="22" xfId="1" applyFont="1" applyFill="1" applyBorder="1" applyAlignment="1">
      <alignment vertical="center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>
      <alignment horizontal="left" vertical="center"/>
    </xf>
    <xf numFmtId="0" fontId="4" fillId="0" borderId="37" xfId="1" applyFont="1" applyFill="1" applyBorder="1" applyAlignment="1" applyProtection="1">
      <alignment vertical="center" wrapText="1"/>
      <protection locked="0"/>
    </xf>
    <xf numFmtId="0" fontId="7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7" fillId="0" borderId="22" xfId="1" applyFont="1" applyBorder="1" applyAlignment="1">
      <alignment horizontal="right" vertical="center"/>
    </xf>
    <xf numFmtId="0" fontId="32" fillId="0" borderId="21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4" fillId="0" borderId="37" xfId="1" applyFont="1" applyBorder="1" applyAlignment="1" applyProtection="1">
      <alignment vertical="center" wrapText="1"/>
      <protection locked="0"/>
    </xf>
    <xf numFmtId="0" fontId="4" fillId="0" borderId="37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vertical="center"/>
    </xf>
    <xf numFmtId="0" fontId="32" fillId="0" borderId="41" xfId="1" applyFont="1" applyFill="1" applyBorder="1" applyAlignment="1" applyProtection="1">
      <alignment horizontal="center" vertical="center"/>
      <protection locked="0"/>
    </xf>
    <xf numFmtId="0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/>
    <xf numFmtId="0" fontId="4" fillId="0" borderId="37" xfId="1" applyFont="1" applyFill="1" applyBorder="1" applyAlignment="1">
      <alignment wrapText="1"/>
    </xf>
    <xf numFmtId="0" fontId="4" fillId="4" borderId="23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10" fillId="0" borderId="23" xfId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4" fillId="4" borderId="73" xfId="1" applyFont="1" applyFill="1" applyBorder="1" applyAlignment="1">
      <alignment horizontal="left" vertical="center"/>
    </xf>
    <xf numFmtId="0" fontId="4" fillId="0" borderId="78" xfId="1" applyFont="1" applyBorder="1" applyAlignment="1" applyProtection="1">
      <alignment vertical="center" wrapText="1"/>
      <protection locked="0"/>
    </xf>
    <xf numFmtId="0" fontId="4" fillId="0" borderId="7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0" fillId="0" borderId="72" xfId="1" applyFont="1" applyBorder="1" applyAlignment="1">
      <alignment vertical="center"/>
    </xf>
    <xf numFmtId="0" fontId="10" fillId="0" borderId="73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12" fillId="0" borderId="73" xfId="1" applyFont="1" applyBorder="1" applyAlignment="1">
      <alignment vertical="center"/>
    </xf>
    <xf numFmtId="0" fontId="14" fillId="0" borderId="101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33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8" fillId="2" borderId="69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5" fillId="4" borderId="104" xfId="0" applyFont="1" applyFill="1" applyBorder="1" applyAlignment="1">
      <alignment horizontal="center" vertical="center"/>
    </xf>
    <xf numFmtId="0" fontId="35" fillId="0" borderId="104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7" fillId="0" borderId="104" xfId="0" applyFont="1" applyBorder="1" applyAlignment="1">
      <alignment horizontal="right" vertical="center"/>
    </xf>
    <xf numFmtId="0" fontId="4" fillId="0" borderId="104" xfId="0" applyFont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9" fillId="0" borderId="104" xfId="0" applyFont="1" applyBorder="1" applyAlignment="1">
      <alignment vertical="center"/>
    </xf>
    <xf numFmtId="0" fontId="14" fillId="0" borderId="10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7" fillId="0" borderId="73" xfId="0" applyFont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62" xfId="0" applyNumberFormat="1" applyFont="1" applyFill="1" applyBorder="1" applyAlignment="1">
      <alignment horizontal="left" vertical="center"/>
    </xf>
    <xf numFmtId="0" fontId="15" fillId="0" borderId="62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64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right" vertical="center"/>
    </xf>
    <xf numFmtId="0" fontId="8" fillId="0" borderId="108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right" vertical="center"/>
      <protection locked="0"/>
    </xf>
    <xf numFmtId="0" fontId="14" fillId="4" borderId="84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 applyProtection="1">
      <alignment horizontal="center" vertical="center"/>
    </xf>
    <xf numFmtId="1" fontId="7" fillId="0" borderId="94" xfId="0" applyNumberFormat="1" applyFont="1" applyFill="1" applyBorder="1" applyAlignment="1" applyProtection="1">
      <alignment horizontal="center" vertical="center"/>
    </xf>
    <xf numFmtId="1" fontId="8" fillId="0" borderId="72" xfId="0" applyNumberFormat="1" applyFont="1" applyFill="1" applyBorder="1" applyAlignment="1" applyProtection="1">
      <alignment horizontal="center" vertical="center"/>
    </xf>
    <xf numFmtId="1" fontId="7" fillId="0" borderId="47" xfId="0" applyNumberFormat="1" applyFont="1" applyFill="1" applyBorder="1" applyAlignment="1" applyProtection="1">
      <alignment horizontal="center" vertical="center"/>
    </xf>
    <xf numFmtId="1" fontId="8" fillId="4" borderId="71" xfId="0" applyNumberFormat="1" applyFont="1" applyFill="1" applyBorder="1" applyAlignment="1" applyProtection="1">
      <alignment horizontal="center" vertical="center"/>
    </xf>
    <xf numFmtId="1" fontId="7" fillId="4" borderId="94" xfId="0" applyNumberFormat="1" applyFont="1" applyFill="1" applyBorder="1" applyAlignment="1" applyProtection="1">
      <alignment horizontal="center" vertical="center"/>
    </xf>
    <xf numFmtId="1" fontId="31" fillId="0" borderId="22" xfId="0" applyNumberFormat="1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1" fontId="8" fillId="0" borderId="44" xfId="0" applyNumberFormat="1" applyFont="1" applyFill="1" applyBorder="1" applyAlignment="1" applyProtection="1">
      <alignment horizontal="center" vertical="center"/>
    </xf>
    <xf numFmtId="1" fontId="8" fillId="0" borderId="45" xfId="0" applyNumberFormat="1" applyFont="1" applyFill="1" applyBorder="1" applyAlignment="1" applyProtection="1">
      <alignment horizontal="center" vertical="center"/>
    </xf>
    <xf numFmtId="1" fontId="8" fillId="0" borderId="46" xfId="0" applyNumberFormat="1" applyFont="1" applyFill="1" applyBorder="1" applyAlignment="1" applyProtection="1">
      <alignment horizontal="center" vertical="center"/>
    </xf>
    <xf numFmtId="1" fontId="7" fillId="0" borderId="57" xfId="0" applyNumberFormat="1" applyFont="1" applyFill="1" applyBorder="1" applyAlignment="1" applyProtection="1">
      <alignment horizontal="center" vertical="center"/>
    </xf>
    <xf numFmtId="1" fontId="10" fillId="2" borderId="76" xfId="0" applyNumberFormat="1" applyFont="1" applyFill="1" applyBorder="1" applyAlignment="1" applyProtection="1">
      <alignment horizontal="center" vertical="center"/>
    </xf>
    <xf numFmtId="1" fontId="10" fillId="2" borderId="61" xfId="0" applyNumberFormat="1" applyFont="1" applyFill="1" applyBorder="1" applyAlignment="1" applyProtection="1">
      <alignment horizontal="center" vertical="center"/>
    </xf>
    <xf numFmtId="0" fontId="10" fillId="2" borderId="93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  <protection locked="0"/>
    </xf>
    <xf numFmtId="1" fontId="8" fillId="0" borderId="81" xfId="0" applyNumberFormat="1" applyFont="1" applyFill="1" applyBorder="1" applyAlignment="1" applyProtection="1">
      <alignment horizontal="center" vertical="center"/>
    </xf>
    <xf numFmtId="1" fontId="7" fillId="0" borderId="109" xfId="0" applyNumberFormat="1" applyFont="1" applyFill="1" applyBorder="1" applyAlignment="1" applyProtection="1">
      <alignment horizontal="center" vertical="center"/>
    </xf>
    <xf numFmtId="1" fontId="8" fillId="0" borderId="38" xfId="0" applyNumberFormat="1" applyFont="1" applyFill="1" applyBorder="1" applyAlignment="1" applyProtection="1">
      <alignment horizontal="center" vertical="center"/>
    </xf>
    <xf numFmtId="1" fontId="7" fillId="0" borderId="39" xfId="0" applyNumberFormat="1" applyFont="1" applyFill="1" applyBorder="1" applyAlignment="1" applyProtection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right" vertical="center"/>
    </xf>
    <xf numFmtId="1" fontId="10" fillId="3" borderId="68" xfId="0" applyNumberFormat="1" applyFont="1" applyFill="1" applyBorder="1" applyAlignment="1" applyProtection="1">
      <alignment horizontal="center" vertical="center"/>
    </xf>
    <xf numFmtId="1" fontId="10" fillId="3" borderId="76" xfId="0" applyNumberFormat="1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  <protection locked="0"/>
    </xf>
    <xf numFmtId="1" fontId="7" fillId="0" borderId="45" xfId="0" applyNumberFormat="1" applyFont="1" applyFill="1" applyBorder="1" applyAlignment="1" applyProtection="1">
      <alignment horizontal="center" vertical="center"/>
    </xf>
    <xf numFmtId="1" fontId="13" fillId="3" borderId="68" xfId="0" applyNumberFormat="1" applyFont="1" applyFill="1" applyBorder="1" applyAlignment="1" applyProtection="1">
      <alignment horizontal="center" vertical="center"/>
    </xf>
    <xf numFmtId="1" fontId="13" fillId="3" borderId="76" xfId="0" applyNumberFormat="1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</xf>
    <xf numFmtId="1" fontId="8" fillId="0" borderId="109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vertical="center"/>
    </xf>
    <xf numFmtId="0" fontId="16" fillId="0" borderId="62" xfId="0" applyFont="1" applyBorder="1" applyProtection="1"/>
    <xf numFmtId="0" fontId="16" fillId="0" borderId="62" xfId="0" applyFont="1" applyBorder="1" applyProtection="1">
      <protection locked="0"/>
    </xf>
    <xf numFmtId="0" fontId="16" fillId="0" borderId="0" xfId="0" applyFont="1" applyProtection="1"/>
    <xf numFmtId="0" fontId="16" fillId="4" borderId="0" xfId="0" applyFont="1" applyFill="1" applyProtection="1"/>
    <xf numFmtId="0" fontId="16" fillId="0" borderId="0" xfId="0" applyFont="1" applyFill="1" applyAlignment="1" applyProtection="1"/>
    <xf numFmtId="0" fontId="16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1" fontId="8" fillId="0" borderId="22" xfId="0" applyNumberFormat="1" applyFont="1" applyFill="1" applyBorder="1" applyAlignment="1" applyProtection="1">
      <alignment horizontal="center" vertical="center"/>
    </xf>
    <xf numFmtId="1" fontId="13" fillId="0" borderId="37" xfId="0" applyNumberFormat="1" applyFont="1" applyFill="1" applyBorder="1" applyAlignment="1" applyProtection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 applyProtection="1">
      <alignment horizontal="left" vertical="center"/>
    </xf>
    <xf numFmtId="0" fontId="14" fillId="0" borderId="111" xfId="0" applyFont="1" applyFill="1" applyBorder="1" applyAlignment="1">
      <alignment horizontal="left" vertical="center"/>
    </xf>
    <xf numFmtId="1" fontId="10" fillId="0" borderId="112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 applyProtection="1">
      <alignment horizontal="left" vertical="center"/>
    </xf>
    <xf numFmtId="0" fontId="1" fillId="0" borderId="81" xfId="0" applyFont="1" applyFill="1" applyBorder="1" applyAlignment="1" applyProtection="1">
      <alignment vertical="center" wrapText="1"/>
    </xf>
    <xf numFmtId="1" fontId="1" fillId="0" borderId="81" xfId="0" applyNumberFormat="1" applyFont="1" applyFill="1" applyBorder="1" applyAlignment="1">
      <alignment vertical="center"/>
    </xf>
    <xf numFmtId="0" fontId="1" fillId="0" borderId="109" xfId="0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81" xfId="0" applyNumberFormat="1" applyFont="1" applyBorder="1" applyAlignment="1">
      <alignment vertical="center"/>
    </xf>
    <xf numFmtId="1" fontId="1" fillId="0" borderId="81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09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right" vertical="center" wrapText="1"/>
    </xf>
    <xf numFmtId="1" fontId="10" fillId="2" borderId="68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vertical="center"/>
    </xf>
    <xf numFmtId="1" fontId="10" fillId="2" borderId="68" xfId="0" applyNumberFormat="1" applyFont="1" applyFill="1" applyBorder="1" applyAlignment="1">
      <alignment vertical="center"/>
    </xf>
    <xf numFmtId="0" fontId="10" fillId="2" borderId="68" xfId="0" applyFont="1" applyFill="1" applyBorder="1" applyAlignment="1">
      <alignment vertical="center"/>
    </xf>
    <xf numFmtId="1" fontId="13" fillId="2" borderId="6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 wrapText="1"/>
      <protection locked="0"/>
    </xf>
    <xf numFmtId="1" fontId="8" fillId="0" borderId="57" xfId="0" applyNumberFormat="1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49" fontId="5" fillId="0" borderId="81" xfId="0" applyNumberFormat="1" applyFont="1" applyFill="1" applyBorder="1" applyAlignment="1" applyProtection="1">
      <alignment horizontal="left" vertical="center"/>
    </xf>
    <xf numFmtId="0" fontId="4" fillId="0" borderId="81" xfId="0" applyFont="1" applyFill="1" applyBorder="1" applyAlignment="1" applyProtection="1">
      <alignment vertical="center" wrapText="1"/>
      <protection locked="0"/>
    </xf>
    <xf numFmtId="1" fontId="10" fillId="0" borderId="38" xfId="0" applyNumberFormat="1" applyFont="1" applyFill="1" applyBorder="1" applyAlignment="1" applyProtection="1">
      <alignment horizontal="center" vertical="center"/>
    </xf>
    <xf numFmtId="1" fontId="10" fillId="0" borderId="81" xfId="0" applyNumberFormat="1" applyFont="1" applyFill="1" applyBorder="1" applyAlignment="1" applyProtection="1">
      <alignment horizontal="center" vertical="center"/>
    </xf>
    <xf numFmtId="1" fontId="13" fillId="0" borderId="39" xfId="0" applyNumberFormat="1" applyFont="1" applyFill="1" applyBorder="1" applyAlignment="1" applyProtection="1">
      <alignment horizontal="center" vertical="center"/>
    </xf>
    <xf numFmtId="1" fontId="13" fillId="0" borderId="109" xfId="0" applyNumberFormat="1" applyFont="1" applyFill="1" applyBorder="1" applyAlignment="1" applyProtection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5" fillId="0" borderId="113" xfId="0" applyNumberFormat="1" applyFont="1" applyFill="1" applyBorder="1" applyAlignment="1" applyProtection="1">
      <alignment horizontal="left" vertical="center"/>
    </xf>
    <xf numFmtId="1" fontId="1" fillId="2" borderId="68" xfId="0" applyNumberFormat="1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1" fontId="1" fillId="2" borderId="60" xfId="0" applyNumberFormat="1" applyFont="1" applyFill="1" applyBorder="1" applyAlignment="1" applyProtection="1">
      <alignment horizontal="center" vertical="center"/>
    </xf>
    <xf numFmtId="1" fontId="3" fillId="2" borderId="76" xfId="0" applyNumberFormat="1" applyFont="1" applyFill="1" applyBorder="1" applyAlignment="1" applyProtection="1">
      <alignment horizontal="center" vertical="center"/>
    </xf>
    <xf numFmtId="1" fontId="3" fillId="2" borderId="61" xfId="0" applyNumberFormat="1" applyFont="1" applyFill="1" applyBorder="1" applyAlignment="1" applyProtection="1">
      <alignment horizontal="center" vertical="center"/>
    </xf>
    <xf numFmtId="1" fontId="1" fillId="2" borderId="79" xfId="0" applyNumberFormat="1" applyFont="1" applyFill="1" applyBorder="1" applyAlignment="1" applyProtection="1">
      <alignment horizontal="center" vertical="center"/>
    </xf>
    <xf numFmtId="1" fontId="8" fillId="0" borderId="87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" fontId="8" fillId="0" borderId="48" xfId="0" applyNumberFormat="1" applyFont="1" applyFill="1" applyBorder="1" applyAlignment="1" applyProtection="1">
      <alignment horizontal="center" vertical="center"/>
    </xf>
    <xf numFmtId="0" fontId="4" fillId="0" borderId="87" xfId="0" applyFont="1" applyBorder="1" applyAlignment="1">
      <alignment horizontal="center" vertical="center"/>
    </xf>
    <xf numFmtId="49" fontId="5" fillId="0" borderId="110" xfId="0" applyNumberFormat="1" applyFont="1" applyFill="1" applyBorder="1" applyAlignment="1" applyProtection="1">
      <alignment horizontal="left" vertical="center"/>
    </xf>
    <xf numFmtId="0" fontId="1" fillId="2" borderId="79" xfId="0" applyFont="1" applyFill="1" applyBorder="1" applyAlignment="1" applyProtection="1">
      <alignment horizontal="center" vertical="center"/>
    </xf>
    <xf numFmtId="0" fontId="1" fillId="2" borderId="93" xfId="0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1" fontId="10" fillId="2" borderId="61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73" xfId="0" applyFont="1" applyFill="1" applyBorder="1"/>
    <xf numFmtId="0" fontId="13" fillId="2" borderId="16" xfId="0" applyFont="1" applyFill="1" applyBorder="1" applyAlignment="1" applyProtection="1">
      <alignment horizontal="right" vertical="center"/>
      <protection locked="0"/>
    </xf>
    <xf numFmtId="0" fontId="37" fillId="0" borderId="84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85" xfId="0" applyFont="1" applyFill="1" applyBorder="1" applyAlignment="1">
      <alignment horizontal="center"/>
    </xf>
    <xf numFmtId="0" fontId="14" fillId="0" borderId="84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/>
    </xf>
    <xf numFmtId="0" fontId="8" fillId="0" borderId="69" xfId="0" applyFont="1" applyFill="1" applyBorder="1" applyAlignment="1" applyProtection="1">
      <alignment horizontal="center" vertical="center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left" vertical="center"/>
    </xf>
    <xf numFmtId="0" fontId="8" fillId="4" borderId="108" xfId="0" applyFont="1" applyFill="1" applyBorder="1" applyAlignment="1" applyProtection="1">
      <alignment horizontal="center" vertical="center"/>
    </xf>
    <xf numFmtId="0" fontId="13" fillId="4" borderId="93" xfId="0" applyFont="1" applyFill="1" applyBorder="1" applyAlignment="1" applyProtection="1">
      <alignment horizontal="right" vertical="center"/>
      <protection locked="0"/>
    </xf>
    <xf numFmtId="0" fontId="8" fillId="4" borderId="84" xfId="0" applyFont="1" applyFill="1" applyBorder="1" applyAlignment="1" applyProtection="1">
      <alignment horizontal="center" vertical="center"/>
    </xf>
    <xf numFmtId="0" fontId="14" fillId="4" borderId="69" xfId="0" applyFont="1" applyFill="1" applyBorder="1" applyAlignment="1" applyProtection="1">
      <alignment horizontal="center" vertical="center"/>
      <protection locked="0"/>
    </xf>
    <xf numFmtId="0" fontId="8" fillId="4" borderId="69" xfId="0" applyFont="1" applyFill="1" applyBorder="1" applyAlignment="1" applyProtection="1">
      <alignment horizontal="center" vertical="center"/>
    </xf>
    <xf numFmtId="0" fontId="14" fillId="4" borderId="8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5" fillId="4" borderId="62" xfId="0" applyFont="1" applyFill="1" applyBorder="1" applyAlignment="1">
      <alignment vertical="center"/>
    </xf>
    <xf numFmtId="0" fontId="15" fillId="4" borderId="63" xfId="0" applyFont="1" applyFill="1" applyBorder="1" applyAlignment="1">
      <alignment vertical="center"/>
    </xf>
    <xf numFmtId="0" fontId="15" fillId="4" borderId="64" xfId="0" applyFont="1" applyFill="1" applyBorder="1" applyAlignment="1">
      <alignment vertical="center"/>
    </xf>
    <xf numFmtId="0" fontId="16" fillId="4" borderId="0" xfId="0" applyFont="1" applyFill="1" applyProtection="1">
      <protection locked="0"/>
    </xf>
    <xf numFmtId="0" fontId="10" fillId="4" borderId="21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14" fillId="4" borderId="22" xfId="0" applyFont="1" applyFill="1" applyBorder="1" applyAlignment="1">
      <alignment horizontal="center" vertical="center"/>
    </xf>
    <xf numFmtId="0" fontId="0" fillId="4" borderId="0" xfId="0" applyFill="1"/>
    <xf numFmtId="0" fontId="35" fillId="4" borderId="73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/>
    </xf>
    <xf numFmtId="0" fontId="10" fillId="4" borderId="71" xfId="1" applyFont="1" applyFill="1" applyBorder="1" applyAlignment="1">
      <alignment horizontal="center" vertical="center"/>
    </xf>
    <xf numFmtId="0" fontId="4" fillId="4" borderId="94" xfId="1" applyNumberFormat="1" applyFont="1" applyFill="1" applyBorder="1" applyAlignment="1">
      <alignment horizontal="center" vertical="center" wrapText="1"/>
    </xf>
    <xf numFmtId="0" fontId="4" fillId="4" borderId="71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center" vertical="center"/>
    </xf>
    <xf numFmtId="0" fontId="7" fillId="4" borderId="71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9" fillId="4" borderId="71" xfId="1" applyFont="1" applyFill="1" applyBorder="1" applyAlignment="1">
      <alignment horizontal="center" vertical="center"/>
    </xf>
    <xf numFmtId="0" fontId="4" fillId="4" borderId="80" xfId="1" applyFont="1" applyFill="1" applyBorder="1" applyAlignment="1">
      <alignment horizontal="center" vertical="center"/>
    </xf>
    <xf numFmtId="0" fontId="7" fillId="4" borderId="77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right" vertical="center"/>
    </xf>
    <xf numFmtId="0" fontId="10" fillId="4" borderId="80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/>
    </xf>
    <xf numFmtId="0" fontId="13" fillId="4" borderId="94" xfId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right" vertical="center"/>
    </xf>
    <xf numFmtId="0" fontId="10" fillId="4" borderId="23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right" vertical="center"/>
    </xf>
    <xf numFmtId="0" fontId="14" fillId="4" borderId="95" xfId="0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vertical="center"/>
    </xf>
    <xf numFmtId="0" fontId="10" fillId="4" borderId="22" xfId="1" applyFont="1" applyFill="1" applyBorder="1" applyAlignment="1">
      <alignment vertical="center"/>
    </xf>
    <xf numFmtId="0" fontId="10" fillId="4" borderId="21" xfId="1" applyFont="1" applyFill="1" applyBorder="1" applyAlignment="1">
      <alignment vertical="center"/>
    </xf>
    <xf numFmtId="0" fontId="4" fillId="4" borderId="21" xfId="1" applyFont="1" applyFill="1" applyBorder="1" applyAlignment="1" applyProtection="1">
      <alignment horizontal="center" vertical="center"/>
      <protection locked="0"/>
    </xf>
    <xf numFmtId="0" fontId="4" fillId="4" borderId="23" xfId="1" applyFont="1" applyFill="1" applyBorder="1" applyAlignment="1" applyProtection="1">
      <alignment horizontal="center" vertical="center"/>
      <protection locked="0"/>
    </xf>
    <xf numFmtId="0" fontId="7" fillId="4" borderId="22" xfId="1" applyFont="1" applyFill="1" applyBorder="1" applyAlignment="1" applyProtection="1">
      <alignment horizontal="center" vertical="center"/>
      <protection locked="0"/>
    </xf>
    <xf numFmtId="0" fontId="32" fillId="4" borderId="21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horizontal="center" vertical="center"/>
    </xf>
    <xf numFmtId="0" fontId="4" fillId="4" borderId="73" xfId="1" applyFont="1" applyFill="1" applyBorder="1"/>
    <xf numFmtId="0" fontId="4" fillId="4" borderId="78" xfId="1" applyFont="1" applyFill="1" applyBorder="1" applyAlignment="1">
      <alignment wrapText="1"/>
    </xf>
    <xf numFmtId="0" fontId="4" fillId="4" borderId="72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10" fillId="4" borderId="73" xfId="1" applyFont="1" applyFill="1" applyBorder="1" applyAlignment="1">
      <alignment horizontal="center" vertical="center"/>
    </xf>
    <xf numFmtId="0" fontId="10" fillId="4" borderId="73" xfId="1" applyFont="1" applyFill="1" applyBorder="1" applyAlignment="1">
      <alignment vertical="center"/>
    </xf>
    <xf numFmtId="0" fontId="13" fillId="4" borderId="47" xfId="1" applyFont="1" applyFill="1" applyBorder="1" applyAlignment="1">
      <alignment horizontal="right" vertical="center"/>
    </xf>
    <xf numFmtId="0" fontId="7" fillId="4" borderId="72" xfId="1" applyFont="1" applyFill="1" applyBorder="1" applyAlignment="1">
      <alignment horizontal="center" vertical="center"/>
    </xf>
    <xf numFmtId="0" fontId="7" fillId="4" borderId="73" xfId="1" applyFont="1" applyFill="1" applyBorder="1" applyAlignment="1">
      <alignment horizontal="center" vertical="center"/>
    </xf>
    <xf numFmtId="0" fontId="4" fillId="4" borderId="73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9" fillId="4" borderId="72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vertical="center"/>
    </xf>
    <xf numFmtId="0" fontId="10" fillId="4" borderId="47" xfId="1" applyFont="1" applyFill="1" applyBorder="1" applyAlignment="1">
      <alignment vertical="center"/>
    </xf>
    <xf numFmtId="0" fontId="4" fillId="4" borderId="72" xfId="1" applyFont="1" applyFill="1" applyBorder="1" applyAlignment="1" applyProtection="1">
      <alignment horizontal="center" vertical="center"/>
      <protection locked="0"/>
    </xf>
    <xf numFmtId="0" fontId="4" fillId="4" borderId="73" xfId="1" applyFont="1" applyFill="1" applyBorder="1" applyAlignment="1" applyProtection="1">
      <alignment horizontal="center" vertical="center"/>
      <protection locked="0"/>
    </xf>
    <xf numFmtId="0" fontId="7" fillId="4" borderId="47" xfId="1" applyFont="1" applyFill="1" applyBorder="1" applyAlignment="1" applyProtection="1">
      <alignment horizontal="center" vertical="center"/>
      <protection locked="0"/>
    </xf>
    <xf numFmtId="0" fontId="4" fillId="4" borderId="72" xfId="1" applyFont="1" applyFill="1" applyBorder="1" applyAlignment="1">
      <alignment horizontal="center" vertical="center"/>
    </xf>
    <xf numFmtId="0" fontId="14" fillId="4" borderId="10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8" fillId="0" borderId="73" xfId="0" applyFont="1" applyFill="1" applyBorder="1" applyAlignment="1" applyProtection="1">
      <alignment vertical="center"/>
    </xf>
    <xf numFmtId="0" fontId="10" fillId="0" borderId="2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0" xfId="0" applyFill="1"/>
    <xf numFmtId="0" fontId="9" fillId="0" borderId="4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7" fillId="0" borderId="22" xfId="1" applyFont="1" applyFill="1" applyBorder="1" applyAlignment="1">
      <alignment horizontal="right" vertical="center"/>
    </xf>
    <xf numFmtId="0" fontId="4" fillId="0" borderId="37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vertical="center"/>
    </xf>
    <xf numFmtId="0" fontId="4" fillId="0" borderId="21" xfId="1" applyFont="1" applyFill="1" applyBorder="1"/>
    <xf numFmtId="0" fontId="4" fillId="0" borderId="22" xfId="1" applyFont="1" applyFill="1" applyBorder="1"/>
    <xf numFmtId="0" fontId="12" fillId="0" borderId="20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32" fillId="0" borderId="41" xfId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10" fillId="6" borderId="23" xfId="1" applyFont="1" applyFill="1" applyBorder="1" applyAlignment="1">
      <alignment vertical="center"/>
    </xf>
    <xf numFmtId="0" fontId="0" fillId="6" borderId="0" xfId="0" applyFill="1"/>
    <xf numFmtId="0" fontId="10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left" vertical="center"/>
    </xf>
    <xf numFmtId="0" fontId="4" fillId="6" borderId="37" xfId="1" applyFont="1" applyFill="1" applyBorder="1" applyAlignment="1" applyProtection="1">
      <alignment vertical="center" wrapText="1"/>
      <protection locked="0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vertical="center"/>
    </xf>
    <xf numFmtId="0" fontId="10" fillId="6" borderId="22" xfId="1" applyFont="1" applyFill="1" applyBorder="1" applyAlignment="1">
      <alignment vertical="center"/>
    </xf>
    <xf numFmtId="0" fontId="4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vertical="center"/>
    </xf>
    <xf numFmtId="0" fontId="14" fillId="6" borderId="95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23" fillId="0" borderId="0" xfId="1" applyFont="1" applyBorder="1" applyAlignment="1">
      <alignment horizontal="center" wrapText="1"/>
    </xf>
    <xf numFmtId="0" fontId="22" fillId="4" borderId="29" xfId="1" applyFont="1" applyFill="1" applyBorder="1" applyAlignment="1">
      <alignment horizontal="center" vertical="center" wrapText="1"/>
    </xf>
    <xf numFmtId="0" fontId="22" fillId="4" borderId="30" xfId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3" fillId="0" borderId="38" xfId="1" applyFont="1" applyFill="1" applyBorder="1" applyAlignment="1">
      <alignment horizontal="center" vertical="center" wrapText="1"/>
    </xf>
    <xf numFmtId="0" fontId="23" fillId="0" borderId="33" xfId="1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wrapText="1"/>
    </xf>
    <xf numFmtId="0" fontId="22" fillId="0" borderId="19" xfId="1" applyFont="1" applyFill="1" applyBorder="1" applyAlignment="1">
      <alignment horizontal="center" wrapText="1"/>
    </xf>
    <xf numFmtId="0" fontId="22" fillId="0" borderId="20" xfId="1" applyFont="1" applyFill="1" applyBorder="1" applyAlignment="1">
      <alignment horizontal="center" wrapText="1"/>
    </xf>
    <xf numFmtId="0" fontId="22" fillId="0" borderId="40" xfId="1" applyFont="1" applyFill="1" applyBorder="1" applyAlignment="1">
      <alignment horizontal="center" wrapText="1"/>
    </xf>
    <xf numFmtId="0" fontId="15" fillId="0" borderId="63" xfId="0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0" fontId="29" fillId="0" borderId="64" xfId="0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 applyProtection="1">
      <alignment horizontal="left" vertical="center"/>
    </xf>
    <xf numFmtId="49" fontId="10" fillId="2" borderId="59" xfId="0" applyNumberFormat="1" applyFont="1" applyFill="1" applyBorder="1" applyAlignment="1" applyProtection="1">
      <alignment horizontal="left" vertical="center"/>
    </xf>
    <xf numFmtId="49" fontId="10" fillId="2" borderId="67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49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 textRotation="90"/>
    </xf>
    <xf numFmtId="0" fontId="1" fillId="0" borderId="82" xfId="0" applyNumberFormat="1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49" fontId="1" fillId="2" borderId="60" xfId="0" applyNumberFormat="1" applyFont="1" applyFill="1" applyBorder="1" applyAlignment="1" applyProtection="1">
      <alignment horizontal="left" vertical="center"/>
    </xf>
    <xf numFmtId="49" fontId="1" fillId="2" borderId="68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49" fontId="1" fillId="2" borderId="20" xfId="0" applyNumberFormat="1" applyFont="1" applyFill="1" applyBorder="1" applyAlignment="1" applyProtection="1">
      <alignment horizontal="left" vertical="center"/>
    </xf>
    <xf numFmtId="0" fontId="10" fillId="0" borderId="92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" fillId="0" borderId="3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49" fontId="10" fillId="2" borderId="60" xfId="0" applyNumberFormat="1" applyFont="1" applyFill="1" applyBorder="1" applyAlignment="1">
      <alignment horizontal="left" vertical="center"/>
    </xf>
    <xf numFmtId="49" fontId="10" fillId="2" borderId="68" xfId="0" applyNumberFormat="1" applyFont="1" applyFill="1" applyBorder="1" applyAlignment="1">
      <alignment horizontal="left" vertical="center"/>
    </xf>
    <xf numFmtId="49" fontId="10" fillId="2" borderId="7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0" fillId="2" borderId="90" xfId="0" applyNumberFormat="1" applyFont="1" applyFill="1" applyBorder="1" applyAlignment="1">
      <alignment horizontal="left" vertical="center"/>
    </xf>
    <xf numFmtId="49" fontId="10" fillId="2" borderId="91" xfId="0" applyNumberFormat="1" applyFont="1" applyFill="1" applyBorder="1" applyAlignment="1">
      <alignment horizontal="left" vertical="center"/>
    </xf>
    <xf numFmtId="49" fontId="10" fillId="2" borderId="86" xfId="0" applyNumberFormat="1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4" fillId="0" borderId="9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6" borderId="68" xfId="1" applyFont="1" applyFill="1" applyBorder="1" applyAlignment="1">
      <alignment horizontal="center" vertical="center"/>
    </xf>
    <xf numFmtId="0" fontId="8" fillId="6" borderId="68" xfId="1" applyFont="1" applyFill="1" applyBorder="1"/>
    <xf numFmtId="0" fontId="10" fillId="6" borderId="68" xfId="1" applyFont="1" applyFill="1" applyBorder="1" applyAlignment="1">
      <alignment vertical="center"/>
    </xf>
    <xf numFmtId="0" fontId="7" fillId="6" borderId="68" xfId="1" applyFont="1" applyFill="1" applyBorder="1" applyAlignment="1">
      <alignment horizontal="center" vertical="center"/>
    </xf>
    <xf numFmtId="0" fontId="8" fillId="6" borderId="68" xfId="1" applyFont="1" applyFill="1" applyBorder="1" applyAlignment="1">
      <alignment horizontal="center" vertical="center"/>
    </xf>
    <xf numFmtId="0" fontId="38" fillId="6" borderId="60" xfId="1" applyFont="1" applyFill="1" applyBorder="1" applyAlignment="1">
      <alignment horizontal="center" vertical="center"/>
    </xf>
    <xf numFmtId="0" fontId="8" fillId="6" borderId="68" xfId="1" applyFont="1" applyFill="1" applyBorder="1" applyAlignment="1" applyProtection="1">
      <alignment horizontal="center" vertical="center"/>
      <protection locked="0"/>
    </xf>
    <xf numFmtId="0" fontId="8" fillId="6" borderId="76" xfId="1" applyFont="1" applyFill="1" applyBorder="1" applyAlignment="1">
      <alignment wrapText="1"/>
    </xf>
    <xf numFmtId="0" fontId="10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horizontal="center" vertical="center" wrapText="1"/>
    </xf>
    <xf numFmtId="0" fontId="7" fillId="6" borderId="61" xfId="1" applyFont="1" applyFill="1" applyBorder="1" applyAlignment="1">
      <alignment horizontal="center" vertical="center" wrapText="1"/>
    </xf>
    <xf numFmtId="0" fontId="13" fillId="6" borderId="76" xfId="1" applyFont="1" applyFill="1" applyBorder="1" applyAlignment="1">
      <alignment horizontal="right" vertical="center"/>
    </xf>
    <xf numFmtId="0" fontId="9" fillId="6" borderId="79" xfId="1" applyFont="1" applyFill="1" applyBorder="1" applyAlignment="1">
      <alignment horizontal="center" vertical="center"/>
    </xf>
    <xf numFmtId="0" fontId="7" fillId="6" borderId="60" xfId="1" applyFont="1" applyFill="1" applyBorder="1" applyAlignment="1">
      <alignment horizontal="center" vertical="center"/>
    </xf>
    <xf numFmtId="0" fontId="7" fillId="6" borderId="61" xfId="1" applyFont="1" applyFill="1" applyBorder="1" applyAlignment="1">
      <alignment horizontal="center" vertical="center"/>
    </xf>
    <xf numFmtId="0" fontId="10" fillId="6" borderId="76" xfId="1" applyFont="1" applyFill="1" applyBorder="1" applyAlignment="1">
      <alignment vertical="center"/>
    </xf>
    <xf numFmtId="0" fontId="8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 applyProtection="1">
      <alignment horizontal="center" vertical="center"/>
      <protection locked="0"/>
    </xf>
    <xf numFmtId="0" fontId="7" fillId="6" borderId="61" xfId="1" applyFont="1" applyFill="1" applyBorder="1" applyAlignment="1" applyProtection="1">
      <alignment horizontal="center" vertical="center"/>
      <protection locked="0"/>
    </xf>
    <xf numFmtId="0" fontId="7" fillId="6" borderId="76" xfId="1" applyFont="1" applyFill="1" applyBorder="1" applyAlignment="1">
      <alignment horizontal="center" vertical="center"/>
    </xf>
    <xf numFmtId="0" fontId="14" fillId="6" borderId="93" xfId="0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vertical="center"/>
    </xf>
    <xf numFmtId="0" fontId="8" fillId="6" borderId="68" xfId="1" applyFont="1" applyFill="1" applyBorder="1" applyAlignment="1">
      <alignment vertical="center"/>
    </xf>
    <xf numFmtId="0" fontId="8" fillId="6" borderId="68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00"/>
      <color rgb="FF66FFFF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9"/>
  <sheetViews>
    <sheetView showGridLines="0" topLeftCell="A37" zoomScaleNormal="100" zoomScalePageLayoutView="80" workbookViewId="0">
      <selection activeCell="B46" sqref="B46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48.42578125" style="8" bestFit="1" customWidth="1"/>
    <col min="4" max="5" width="7.7109375" style="9" customWidth="1"/>
    <col min="6" max="40" width="4.42578125" style="9" customWidth="1"/>
    <col min="41" max="41" width="26" style="9" customWidth="1"/>
    <col min="42" max="42" width="9.28515625" style="513"/>
    <col min="43" max="16384" width="9.28515625" style="510"/>
  </cols>
  <sheetData>
    <row r="1" spans="1:42" s="508" customFormat="1" ht="18" x14ac:dyDescent="0.25">
      <c r="A1" s="126"/>
      <c r="B1" s="127"/>
      <c r="C1" s="128"/>
      <c r="D1" s="763" t="s">
        <v>105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5"/>
      <c r="AM1" s="129"/>
      <c r="AN1" s="129"/>
      <c r="AO1" s="129"/>
      <c r="AP1" s="509"/>
    </row>
    <row r="2" spans="1:42" s="130" customFormat="1" ht="18" x14ac:dyDescent="0.25">
      <c r="A2" s="132" t="s">
        <v>103</v>
      </c>
      <c r="B2" s="463"/>
      <c r="C2" s="464"/>
      <c r="D2" s="766" t="s">
        <v>114</v>
      </c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8"/>
      <c r="Z2" s="635"/>
      <c r="AA2" s="131"/>
      <c r="AB2" s="131"/>
      <c r="AC2" s="131"/>
      <c r="AD2" s="131"/>
      <c r="AE2" s="131"/>
      <c r="AF2" s="131"/>
      <c r="AG2" s="131"/>
      <c r="AH2" s="620" t="s">
        <v>366</v>
      </c>
      <c r="AI2" s="620"/>
      <c r="AJ2" s="620"/>
      <c r="AK2" s="620"/>
      <c r="AL2" s="620"/>
      <c r="AM2" s="620"/>
      <c r="AN2" s="620"/>
      <c r="AO2" s="620"/>
    </row>
    <row r="3" spans="1:42" s="130" customFormat="1" ht="18" x14ac:dyDescent="0.25">
      <c r="A3" s="132" t="s">
        <v>113</v>
      </c>
      <c r="B3" s="463"/>
      <c r="C3" s="464"/>
      <c r="D3" s="766" t="s">
        <v>104</v>
      </c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8"/>
      <c r="Z3" s="131"/>
      <c r="AA3" s="132"/>
      <c r="AB3" s="132"/>
      <c r="AC3" s="132"/>
      <c r="AD3" s="132"/>
      <c r="AE3" s="132"/>
      <c r="AF3" s="131"/>
      <c r="AG3" s="132"/>
      <c r="AH3" s="621" t="s">
        <v>365</v>
      </c>
      <c r="AI3" s="622"/>
      <c r="AJ3" s="622"/>
      <c r="AK3" s="622"/>
      <c r="AL3" s="622"/>
      <c r="AM3" s="622"/>
      <c r="AN3" s="622"/>
      <c r="AO3" s="622"/>
    </row>
    <row r="4" spans="1:42" s="130" customFormat="1" ht="18" x14ac:dyDescent="0.25">
      <c r="A4" s="465"/>
      <c r="B4" s="466"/>
      <c r="C4" s="466"/>
      <c r="D4" s="466"/>
      <c r="E4" s="466"/>
      <c r="F4" s="466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621" t="s">
        <v>286</v>
      </c>
      <c r="AI4" s="622"/>
      <c r="AJ4" s="622"/>
      <c r="AK4" s="622"/>
      <c r="AL4" s="622"/>
      <c r="AM4" s="622"/>
      <c r="AN4" s="622"/>
      <c r="AO4" s="622"/>
    </row>
    <row r="5" spans="1:42" s="130" customFormat="1" ht="18.75" x14ac:dyDescent="0.25">
      <c r="A5" s="465"/>
      <c r="B5" s="466"/>
      <c r="C5" s="466"/>
      <c r="D5" s="466"/>
      <c r="E5" s="466"/>
      <c r="F5" s="466"/>
      <c r="G5" s="771" t="s">
        <v>173</v>
      </c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7"/>
      <c r="AI5" s="467"/>
      <c r="AJ5" s="467"/>
      <c r="AK5" s="467"/>
      <c r="AL5" s="467"/>
      <c r="AM5" s="467"/>
      <c r="AN5" s="467"/>
      <c r="AO5" s="467"/>
    </row>
    <row r="6" spans="1:42" s="133" customFormat="1" ht="18" x14ac:dyDescent="0.25">
      <c r="A6" s="742"/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  <c r="AN6" s="742"/>
      <c r="AO6" s="742"/>
    </row>
    <row r="7" spans="1:42" s="133" customFormat="1" ht="12.75" customHeight="1" x14ac:dyDescent="0.25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2" s="133" customFormat="1" ht="12.75" customHeight="1" x14ac:dyDescent="0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</row>
    <row r="9" spans="1:42" s="14" customFormat="1" ht="16.5" thickBot="1" x14ac:dyDescent="0.3">
      <c r="A9" s="743" t="s">
        <v>123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</row>
    <row r="10" spans="1:42" ht="15.75" customHeight="1" thickBot="1" x14ac:dyDescent="0.3">
      <c r="A10" s="780"/>
      <c r="B10" s="782" t="s">
        <v>0</v>
      </c>
      <c r="C10" s="744" t="s">
        <v>1</v>
      </c>
      <c r="D10" s="775" t="s">
        <v>133</v>
      </c>
      <c r="E10" s="746" t="s">
        <v>38</v>
      </c>
      <c r="F10" s="777" t="s">
        <v>3</v>
      </c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37" t="s">
        <v>4</v>
      </c>
      <c r="AP10" s="510"/>
    </row>
    <row r="11" spans="1:42" ht="16.5" thickBot="1" x14ac:dyDescent="0.3">
      <c r="A11" s="781"/>
      <c r="B11" s="783"/>
      <c r="C11" s="745"/>
      <c r="D11" s="776"/>
      <c r="E11" s="747"/>
      <c r="F11" s="739" t="s">
        <v>6</v>
      </c>
      <c r="G11" s="740"/>
      <c r="H11" s="740"/>
      <c r="I11" s="740"/>
      <c r="J11" s="741"/>
      <c r="K11" s="739" t="s">
        <v>7</v>
      </c>
      <c r="L11" s="740"/>
      <c r="M11" s="740"/>
      <c r="N11" s="740"/>
      <c r="O11" s="741"/>
      <c r="P11" s="739" t="s">
        <v>8</v>
      </c>
      <c r="Q11" s="740"/>
      <c r="R11" s="740"/>
      <c r="S11" s="740"/>
      <c r="T11" s="741"/>
      <c r="U11" s="739" t="s">
        <v>9</v>
      </c>
      <c r="V11" s="740"/>
      <c r="W11" s="740"/>
      <c r="X11" s="740"/>
      <c r="Y11" s="741"/>
      <c r="Z11" s="739" t="s">
        <v>10</v>
      </c>
      <c r="AA11" s="740"/>
      <c r="AB11" s="740"/>
      <c r="AC11" s="740"/>
      <c r="AD11" s="741"/>
      <c r="AE11" s="739" t="s">
        <v>11</v>
      </c>
      <c r="AF11" s="740"/>
      <c r="AG11" s="740"/>
      <c r="AH11" s="740"/>
      <c r="AI11" s="741"/>
      <c r="AJ11" s="739" t="s">
        <v>12</v>
      </c>
      <c r="AK11" s="740"/>
      <c r="AL11" s="740"/>
      <c r="AM11" s="740"/>
      <c r="AN11" s="741"/>
      <c r="AO11" s="738"/>
      <c r="AP11" s="510"/>
    </row>
    <row r="12" spans="1:42" ht="16.5" thickBot="1" x14ac:dyDescent="0.3">
      <c r="A12" s="777"/>
      <c r="B12" s="778"/>
      <c r="C12" s="779"/>
      <c r="D12" s="457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0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00" t="s">
        <v>13</v>
      </c>
      <c r="AK12" s="101" t="s">
        <v>14</v>
      </c>
      <c r="AL12" s="101" t="s">
        <v>15</v>
      </c>
      <c r="AM12" s="101" t="s">
        <v>16</v>
      </c>
      <c r="AN12" s="102" t="s">
        <v>17</v>
      </c>
      <c r="AO12" s="611" t="s">
        <v>0</v>
      </c>
      <c r="AP12" s="510"/>
    </row>
    <row r="13" spans="1:42" ht="16.5" thickBot="1" x14ac:dyDescent="0.3">
      <c r="A13" s="772" t="s">
        <v>141</v>
      </c>
      <c r="B13" s="773"/>
      <c r="C13" s="774"/>
      <c r="D13" s="136">
        <f>SUM(D14:D22)</f>
        <v>31</v>
      </c>
      <c r="E13" s="189">
        <f>SUM(E14:E22)</f>
        <v>38</v>
      </c>
      <c r="F13" s="136">
        <f>SUM(F14:F22)</f>
        <v>7</v>
      </c>
      <c r="G13" s="138">
        <f>SUM(G14:G22)</f>
        <v>4</v>
      </c>
      <c r="H13" s="138">
        <f>SUM(H14:H22)</f>
        <v>4</v>
      </c>
      <c r="I13" s="138"/>
      <c r="J13" s="137">
        <f>SUM(J14:J22)</f>
        <v>17</v>
      </c>
      <c r="K13" s="136">
        <f>SUM(K14:K22)</f>
        <v>5</v>
      </c>
      <c r="L13" s="138">
        <f>SUM(L14:L22)</f>
        <v>6</v>
      </c>
      <c r="M13" s="138">
        <f>SUM(M14:M22)</f>
        <v>0</v>
      </c>
      <c r="N13" s="138"/>
      <c r="O13" s="137">
        <f>SUM(O14:O22)</f>
        <v>14</v>
      </c>
      <c r="P13" s="136">
        <f>SUM(P14:P22)</f>
        <v>4</v>
      </c>
      <c r="Q13" s="138">
        <f>SUM(Q14:Q22)</f>
        <v>1</v>
      </c>
      <c r="R13" s="138">
        <f>SUM(R14:R22)</f>
        <v>0</v>
      </c>
      <c r="S13" s="138"/>
      <c r="T13" s="137">
        <f>SUM(T14:T22)</f>
        <v>7</v>
      </c>
      <c r="U13" s="136">
        <f>SUM(U14:U22)</f>
        <v>0</v>
      </c>
      <c r="V13" s="138">
        <f>SUM(V14:V22)</f>
        <v>0</v>
      </c>
      <c r="W13" s="138">
        <f>SUM(W14:W22)</f>
        <v>0</v>
      </c>
      <c r="X13" s="138"/>
      <c r="Y13" s="137">
        <f>SUM(Y14:Y22)</f>
        <v>0</v>
      </c>
      <c r="Z13" s="136">
        <f>SUM(Z14:Z22)</f>
        <v>0</v>
      </c>
      <c r="AA13" s="138">
        <f>SUM(AA14:AA22)</f>
        <v>0</v>
      </c>
      <c r="AB13" s="138">
        <f>SUM(AB14:AB22)</f>
        <v>0</v>
      </c>
      <c r="AC13" s="138"/>
      <c r="AD13" s="137">
        <f>SUM(AD14:AD22)</f>
        <v>0</v>
      </c>
      <c r="AE13" s="136">
        <f>SUM(AE14:AE22)</f>
        <v>0</v>
      </c>
      <c r="AF13" s="138">
        <f>SUM(AF14:AF22)</f>
        <v>0</v>
      </c>
      <c r="AG13" s="138">
        <f>SUM(AG14:AG22)</f>
        <v>0</v>
      </c>
      <c r="AH13" s="138"/>
      <c r="AI13" s="137">
        <f>SUM(AI14:AI22)</f>
        <v>0</v>
      </c>
      <c r="AJ13" s="136">
        <f>SUM(AJ14:AJ22)</f>
        <v>0</v>
      </c>
      <c r="AK13" s="138">
        <f>SUM(AK14:AK22)</f>
        <v>0</v>
      </c>
      <c r="AL13" s="138">
        <f>SUM(AL14:AL22)</f>
        <v>0</v>
      </c>
      <c r="AM13" s="138"/>
      <c r="AN13" s="137">
        <f>SUM(AN14:AN22)</f>
        <v>0</v>
      </c>
      <c r="AO13" s="612"/>
      <c r="AP13" s="510"/>
    </row>
    <row r="14" spans="1:42" s="511" customFormat="1" ht="16.5" thickBot="1" x14ac:dyDescent="0.3">
      <c r="A14" s="187" t="s">
        <v>6</v>
      </c>
      <c r="B14" s="146" t="s">
        <v>339</v>
      </c>
      <c r="C14" s="205" t="s">
        <v>39</v>
      </c>
      <c r="D14" s="206">
        <f t="shared" ref="D14:D22" si="0">SUM(F14,G14,H14,K14,L14,M14,P14,Q14,R14,U14,V14,W14,Z14,AA14,AB14,AE14,AF14,AG14,AJ14,AK14,AL14)</f>
        <v>6</v>
      </c>
      <c r="E14" s="207">
        <f t="shared" ref="E14:E22" si="1">SUM(J14,O14,T14,Y14,AD14,AI14,AN14)</f>
        <v>6</v>
      </c>
      <c r="F14" s="475">
        <v>3</v>
      </c>
      <c r="G14" s="206">
        <v>3</v>
      </c>
      <c r="H14" s="206">
        <v>0</v>
      </c>
      <c r="I14" s="206" t="s">
        <v>19</v>
      </c>
      <c r="J14" s="476">
        <v>6</v>
      </c>
      <c r="K14" s="479"/>
      <c r="L14" s="188"/>
      <c r="M14" s="188"/>
      <c r="N14" s="188"/>
      <c r="O14" s="480"/>
      <c r="P14" s="479"/>
      <c r="Q14" s="188"/>
      <c r="R14" s="188"/>
      <c r="S14" s="188"/>
      <c r="T14" s="480"/>
      <c r="U14" s="479"/>
      <c r="V14" s="188"/>
      <c r="W14" s="188"/>
      <c r="X14" s="188"/>
      <c r="Y14" s="480"/>
      <c r="Z14" s="479"/>
      <c r="AA14" s="188"/>
      <c r="AB14" s="188"/>
      <c r="AC14" s="188"/>
      <c r="AD14" s="480"/>
      <c r="AE14" s="479"/>
      <c r="AF14" s="188"/>
      <c r="AG14" s="188"/>
      <c r="AH14" s="188"/>
      <c r="AI14" s="480"/>
      <c r="AJ14" s="479"/>
      <c r="AK14" s="188"/>
      <c r="AL14" s="188"/>
      <c r="AM14" s="188"/>
      <c r="AN14" s="480"/>
      <c r="AO14" s="471" t="s">
        <v>115</v>
      </c>
    </row>
    <row r="15" spans="1:42" s="43" customFormat="1" ht="15.75" x14ac:dyDescent="0.25">
      <c r="A15" s="145" t="s">
        <v>7</v>
      </c>
      <c r="B15" s="146" t="s">
        <v>340</v>
      </c>
      <c r="C15" s="505" t="s">
        <v>40</v>
      </c>
      <c r="D15" s="148">
        <f t="shared" si="0"/>
        <v>5</v>
      </c>
      <c r="E15" s="190">
        <f t="shared" si="1"/>
        <v>6</v>
      </c>
      <c r="F15" s="209"/>
      <c r="G15" s="148"/>
      <c r="H15" s="148"/>
      <c r="I15" s="148"/>
      <c r="J15" s="184"/>
      <c r="K15" s="209">
        <v>2</v>
      </c>
      <c r="L15" s="148">
        <v>3</v>
      </c>
      <c r="M15" s="148">
        <v>0</v>
      </c>
      <c r="N15" s="148" t="s">
        <v>19</v>
      </c>
      <c r="O15" s="184">
        <v>6</v>
      </c>
      <c r="P15" s="209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/>
      <c r="AF15" s="148"/>
      <c r="AG15" s="148"/>
      <c r="AH15" s="148"/>
      <c r="AI15" s="184"/>
      <c r="AJ15" s="209"/>
      <c r="AK15" s="148"/>
      <c r="AL15" s="148"/>
      <c r="AM15" s="148"/>
      <c r="AN15" s="184"/>
      <c r="AO15" s="613" t="s">
        <v>364</v>
      </c>
    </row>
    <row r="16" spans="1:42" s="43" customFormat="1" ht="15.75" x14ac:dyDescent="0.25">
      <c r="A16" s="145" t="s">
        <v>8</v>
      </c>
      <c r="B16" s="146" t="s">
        <v>344</v>
      </c>
      <c r="C16" s="147" t="s">
        <v>177</v>
      </c>
      <c r="D16" s="148">
        <f t="shared" si="0"/>
        <v>2</v>
      </c>
      <c r="E16" s="190">
        <f t="shared" si="1"/>
        <v>3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209">
        <v>2</v>
      </c>
      <c r="Q16" s="148">
        <v>0</v>
      </c>
      <c r="R16" s="148">
        <v>0</v>
      </c>
      <c r="S16" s="148" t="s">
        <v>19</v>
      </c>
      <c r="T16" s="184">
        <v>3</v>
      </c>
      <c r="U16" s="209"/>
      <c r="V16" s="148"/>
      <c r="W16" s="148"/>
      <c r="X16" s="148"/>
      <c r="Y16" s="184"/>
      <c r="Z16" s="209"/>
      <c r="AA16" s="148"/>
      <c r="AB16" s="148"/>
      <c r="AC16" s="148"/>
      <c r="AD16" s="184"/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14" t="s">
        <v>160</v>
      </c>
    </row>
    <row r="17" spans="1:42" s="43" customFormat="1" ht="15.75" x14ac:dyDescent="0.25">
      <c r="A17" s="145" t="s">
        <v>9</v>
      </c>
      <c r="B17" s="610" t="s">
        <v>363</v>
      </c>
      <c r="C17" s="147" t="s">
        <v>41</v>
      </c>
      <c r="D17" s="148">
        <f t="shared" si="0"/>
        <v>4</v>
      </c>
      <c r="E17" s="190">
        <f t="shared" si="1"/>
        <v>5</v>
      </c>
      <c r="F17" s="209">
        <v>2</v>
      </c>
      <c r="G17" s="148">
        <v>0</v>
      </c>
      <c r="H17" s="148">
        <v>2</v>
      </c>
      <c r="I17" s="148" t="s">
        <v>19</v>
      </c>
      <c r="J17" s="184">
        <v>5</v>
      </c>
      <c r="K17" s="209"/>
      <c r="L17" s="148"/>
      <c r="M17" s="148"/>
      <c r="N17" s="148"/>
      <c r="O17" s="184"/>
      <c r="P17" s="209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/>
      <c r="AF17" s="148"/>
      <c r="AG17" s="148"/>
      <c r="AH17" s="148"/>
      <c r="AI17" s="184"/>
      <c r="AJ17" s="209"/>
      <c r="AK17" s="148"/>
      <c r="AL17" s="148"/>
      <c r="AM17" s="148"/>
      <c r="AN17" s="184"/>
      <c r="AO17" s="614" t="s">
        <v>160</v>
      </c>
    </row>
    <row r="18" spans="1:42" s="43" customFormat="1" ht="15.75" x14ac:dyDescent="0.25">
      <c r="A18" s="145" t="s">
        <v>10</v>
      </c>
      <c r="B18" s="146" t="s">
        <v>341</v>
      </c>
      <c r="C18" s="147" t="s">
        <v>42</v>
      </c>
      <c r="D18" s="148">
        <f t="shared" si="0"/>
        <v>2</v>
      </c>
      <c r="E18" s="190">
        <f t="shared" si="1"/>
        <v>3</v>
      </c>
      <c r="F18" s="209">
        <v>1</v>
      </c>
      <c r="G18" s="148">
        <v>1</v>
      </c>
      <c r="H18" s="148">
        <v>0</v>
      </c>
      <c r="I18" s="148" t="s">
        <v>23</v>
      </c>
      <c r="J18" s="184">
        <v>3</v>
      </c>
      <c r="K18" s="209"/>
      <c r="L18" s="148"/>
      <c r="M18" s="148"/>
      <c r="N18" s="148"/>
      <c r="O18" s="184"/>
      <c r="P18" s="209"/>
      <c r="Q18" s="148"/>
      <c r="R18" s="148"/>
      <c r="S18" s="148"/>
      <c r="T18" s="184"/>
      <c r="U18" s="209"/>
      <c r="V18" s="148"/>
      <c r="W18" s="148"/>
      <c r="X18" s="148"/>
      <c r="Y18" s="184"/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14" t="s">
        <v>160</v>
      </c>
    </row>
    <row r="19" spans="1:42" s="43" customFormat="1" ht="15.75" x14ac:dyDescent="0.25">
      <c r="A19" s="145" t="s">
        <v>11</v>
      </c>
      <c r="B19" s="146" t="s">
        <v>342</v>
      </c>
      <c r="C19" s="147" t="s">
        <v>43</v>
      </c>
      <c r="D19" s="148">
        <f t="shared" si="0"/>
        <v>2</v>
      </c>
      <c r="E19" s="190">
        <f t="shared" si="1"/>
        <v>3</v>
      </c>
      <c r="F19" s="209"/>
      <c r="G19" s="148"/>
      <c r="H19" s="148"/>
      <c r="I19" s="148"/>
      <c r="J19" s="184"/>
      <c r="K19" s="209">
        <v>1</v>
      </c>
      <c r="L19" s="148">
        <v>1</v>
      </c>
      <c r="M19" s="148">
        <v>0</v>
      </c>
      <c r="N19" s="148" t="s">
        <v>19</v>
      </c>
      <c r="O19" s="184">
        <v>3</v>
      </c>
      <c r="P19" s="209"/>
      <c r="Q19" s="148"/>
      <c r="R19" s="148"/>
      <c r="S19" s="148"/>
      <c r="T19" s="184"/>
      <c r="U19" s="209"/>
      <c r="V19" s="148"/>
      <c r="W19" s="148"/>
      <c r="X19" s="148"/>
      <c r="Y19" s="184"/>
      <c r="Z19" s="209"/>
      <c r="AA19" s="148"/>
      <c r="AB19" s="148"/>
      <c r="AC19" s="148"/>
      <c r="AD19" s="184"/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15" t="s">
        <v>341</v>
      </c>
    </row>
    <row r="20" spans="1:42" s="43" customFormat="1" ht="15.75" x14ac:dyDescent="0.25">
      <c r="A20" s="145" t="s">
        <v>12</v>
      </c>
      <c r="B20" s="146" t="s">
        <v>345</v>
      </c>
      <c r="C20" s="147" t="s">
        <v>169</v>
      </c>
      <c r="D20" s="148">
        <f t="shared" si="0"/>
        <v>4</v>
      </c>
      <c r="E20" s="190">
        <f t="shared" si="1"/>
        <v>5</v>
      </c>
      <c r="F20" s="209"/>
      <c r="G20" s="148"/>
      <c r="H20" s="148"/>
      <c r="I20" s="148"/>
      <c r="J20" s="184"/>
      <c r="K20" s="209">
        <v>2</v>
      </c>
      <c r="L20" s="148">
        <v>2</v>
      </c>
      <c r="M20" s="148">
        <v>0</v>
      </c>
      <c r="N20" s="148" t="s">
        <v>23</v>
      </c>
      <c r="O20" s="184">
        <v>5</v>
      </c>
      <c r="P20" s="209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/>
      <c r="AF20" s="148"/>
      <c r="AG20" s="148"/>
      <c r="AH20" s="148"/>
      <c r="AI20" s="184"/>
      <c r="AJ20" s="209"/>
      <c r="AK20" s="148"/>
      <c r="AL20" s="148"/>
      <c r="AM20" s="148"/>
      <c r="AN20" s="184"/>
      <c r="AO20" s="614" t="s">
        <v>160</v>
      </c>
    </row>
    <row r="21" spans="1:42" s="43" customFormat="1" ht="15.75" x14ac:dyDescent="0.25">
      <c r="A21" s="145" t="s">
        <v>44</v>
      </c>
      <c r="B21" s="146" t="s">
        <v>343</v>
      </c>
      <c r="C21" s="147" t="s">
        <v>46</v>
      </c>
      <c r="D21" s="148">
        <f t="shared" si="0"/>
        <v>3</v>
      </c>
      <c r="E21" s="190">
        <f t="shared" si="1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209">
        <v>2</v>
      </c>
      <c r="Q21" s="148">
        <v>1</v>
      </c>
      <c r="R21" s="148">
        <v>0</v>
      </c>
      <c r="S21" s="148" t="s">
        <v>23</v>
      </c>
      <c r="T21" s="184">
        <v>4</v>
      </c>
      <c r="U21" s="209"/>
      <c r="V21" s="148"/>
      <c r="W21" s="148"/>
      <c r="X21" s="148"/>
      <c r="Y21" s="184"/>
      <c r="Z21" s="209"/>
      <c r="AA21" s="148"/>
      <c r="AB21" s="148"/>
      <c r="AC21" s="148"/>
      <c r="AD21" s="184"/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14" t="s">
        <v>160</v>
      </c>
    </row>
    <row r="22" spans="1:42" s="43" customFormat="1" ht="16.5" thickBot="1" x14ac:dyDescent="0.3">
      <c r="A22" s="482" t="s">
        <v>45</v>
      </c>
      <c r="B22" s="146" t="s">
        <v>297</v>
      </c>
      <c r="C22" s="695" t="s">
        <v>48</v>
      </c>
      <c r="D22" s="483">
        <f t="shared" si="0"/>
        <v>3</v>
      </c>
      <c r="E22" s="484">
        <f t="shared" si="1"/>
        <v>3</v>
      </c>
      <c r="F22" s="485">
        <v>1</v>
      </c>
      <c r="G22" s="483">
        <v>0</v>
      </c>
      <c r="H22" s="483">
        <v>2</v>
      </c>
      <c r="I22" s="483" t="s">
        <v>23</v>
      </c>
      <c r="J22" s="486">
        <v>3</v>
      </c>
      <c r="K22" s="485"/>
      <c r="L22" s="483"/>
      <c r="M22" s="483"/>
      <c r="N22" s="483"/>
      <c r="O22" s="486"/>
      <c r="P22" s="485"/>
      <c r="Q22" s="483"/>
      <c r="R22" s="483"/>
      <c r="S22" s="483"/>
      <c r="T22" s="486"/>
      <c r="U22" s="485"/>
      <c r="V22" s="483"/>
      <c r="W22" s="483"/>
      <c r="X22" s="483"/>
      <c r="Y22" s="486"/>
      <c r="Z22" s="485"/>
      <c r="AA22" s="483"/>
      <c r="AB22" s="483"/>
      <c r="AC22" s="483"/>
      <c r="AD22" s="486"/>
      <c r="AE22" s="485"/>
      <c r="AF22" s="483"/>
      <c r="AG22" s="483"/>
      <c r="AH22" s="483"/>
      <c r="AI22" s="486"/>
      <c r="AJ22" s="485"/>
      <c r="AK22" s="483"/>
      <c r="AL22" s="483"/>
      <c r="AM22" s="483"/>
      <c r="AN22" s="486"/>
      <c r="AO22" s="616" t="s">
        <v>160</v>
      </c>
    </row>
    <row r="23" spans="1:42" ht="16.5" thickBot="1" x14ac:dyDescent="0.3">
      <c r="A23" s="769" t="s">
        <v>142</v>
      </c>
      <c r="B23" s="770"/>
      <c r="C23" s="770"/>
      <c r="D23" s="138">
        <f>SUM(D24:D31)</f>
        <v>19</v>
      </c>
      <c r="E23" s="487">
        <f>SUM(E24:E31)</f>
        <v>20</v>
      </c>
      <c r="F23" s="136">
        <f>SUM(F24:F31)</f>
        <v>2</v>
      </c>
      <c r="G23" s="138">
        <f>SUM(G24:G31)</f>
        <v>0</v>
      </c>
      <c r="H23" s="138">
        <f>SUM(H24:H31)</f>
        <v>0</v>
      </c>
      <c r="I23" s="138"/>
      <c r="J23" s="488">
        <f>SUM(J24:J31)</f>
        <v>2</v>
      </c>
      <c r="K23" s="136">
        <f>SUM(K24:K31)</f>
        <v>1</v>
      </c>
      <c r="L23" s="138">
        <f>SUM(L24:L31)</f>
        <v>1</v>
      </c>
      <c r="M23" s="138">
        <f>SUM(M24:M31)</f>
        <v>0</v>
      </c>
      <c r="N23" s="138"/>
      <c r="O23" s="488">
        <f>SUM(O24:O31)</f>
        <v>2</v>
      </c>
      <c r="P23" s="136">
        <f>SUM(P24:P31)</f>
        <v>2</v>
      </c>
      <c r="Q23" s="138">
        <f>SUM(Q24:Q31)</f>
        <v>1</v>
      </c>
      <c r="R23" s="138">
        <f>SUM(R24:R31)</f>
        <v>0</v>
      </c>
      <c r="S23" s="138"/>
      <c r="T23" s="488">
        <f>SUM(T24:T31)</f>
        <v>3</v>
      </c>
      <c r="U23" s="136">
        <f>SUM(U24:U31)</f>
        <v>6</v>
      </c>
      <c r="V23" s="138">
        <f>SUM(V24:V31)</f>
        <v>2</v>
      </c>
      <c r="W23" s="138">
        <f>SUM(W24:W31)</f>
        <v>0</v>
      </c>
      <c r="X23" s="138"/>
      <c r="Y23" s="488">
        <f>SUM(Y24:Y31)</f>
        <v>8</v>
      </c>
      <c r="Z23" s="136">
        <f>SUM(Z24:Z31)</f>
        <v>3</v>
      </c>
      <c r="AA23" s="138">
        <f>SUM(AA24:AA31)</f>
        <v>1</v>
      </c>
      <c r="AB23" s="138">
        <f>SUM(AB24:AB31)</f>
        <v>0</v>
      </c>
      <c r="AC23" s="138"/>
      <c r="AD23" s="488">
        <f>SUM(AD24:AD31)</f>
        <v>5</v>
      </c>
      <c r="AE23" s="136">
        <f>SUM(AE24:AE31)</f>
        <v>0</v>
      </c>
      <c r="AF23" s="138">
        <f>SUM(AF24:AF31)</f>
        <v>0</v>
      </c>
      <c r="AG23" s="138">
        <f>SUM(AG24:AG31)</f>
        <v>0</v>
      </c>
      <c r="AH23" s="138"/>
      <c r="AI23" s="488">
        <f>SUM(AI24:AI31)</f>
        <v>0</v>
      </c>
      <c r="AJ23" s="136">
        <f>SUM(AJ24:AJ31)</f>
        <v>0</v>
      </c>
      <c r="AK23" s="138">
        <f>SUM(AK24:AK31)</f>
        <v>0</v>
      </c>
      <c r="AL23" s="138">
        <f>SUM(AL24:AL31)</f>
        <v>0</v>
      </c>
      <c r="AM23" s="138"/>
      <c r="AN23" s="488">
        <f>SUM(AN24:AN31)</f>
        <v>0</v>
      </c>
      <c r="AO23" s="489"/>
      <c r="AP23" s="510"/>
    </row>
    <row r="24" spans="1:42" s="43" customFormat="1" ht="17.25" customHeight="1" x14ac:dyDescent="0.25">
      <c r="A24" s="490" t="s">
        <v>47</v>
      </c>
      <c r="B24" s="146" t="s">
        <v>346</v>
      </c>
      <c r="C24" s="147" t="s">
        <v>54</v>
      </c>
      <c r="D24" s="492">
        <f>SUM(K25,L25,M25,K24,L24,M24,P24,Q24,R24,U24,V24,W24,Z24,AA24,AB24,AE24,AF24,AG24,AJ24,AK24,AL24)</f>
        <v>2</v>
      </c>
      <c r="E24" s="506">
        <f>SUM(O25,O24,T24,Y24,AD24,AI24,AN24)</f>
        <v>2</v>
      </c>
      <c r="F24" s="494">
        <v>2</v>
      </c>
      <c r="G24" s="492">
        <v>0</v>
      </c>
      <c r="H24" s="492">
        <v>0</v>
      </c>
      <c r="I24" s="492" t="s">
        <v>23</v>
      </c>
      <c r="J24" s="495">
        <v>2</v>
      </c>
      <c r="K24" s="494"/>
      <c r="L24" s="492"/>
      <c r="M24" s="492"/>
      <c r="N24" s="492"/>
      <c r="O24" s="495"/>
      <c r="P24" s="494"/>
      <c r="Q24" s="492"/>
      <c r="R24" s="492"/>
      <c r="S24" s="492"/>
      <c r="T24" s="495"/>
      <c r="U24" s="494"/>
      <c r="V24" s="492"/>
      <c r="W24" s="492"/>
      <c r="X24" s="492"/>
      <c r="Y24" s="495"/>
      <c r="Z24" s="494"/>
      <c r="AA24" s="492"/>
      <c r="AB24" s="492"/>
      <c r="AC24" s="492"/>
      <c r="AD24" s="495"/>
      <c r="AE24" s="494"/>
      <c r="AF24" s="492"/>
      <c r="AG24" s="492"/>
      <c r="AH24" s="492"/>
      <c r="AI24" s="495"/>
      <c r="AJ24" s="494"/>
      <c r="AK24" s="492"/>
      <c r="AL24" s="492"/>
      <c r="AM24" s="492"/>
      <c r="AN24" s="495"/>
      <c r="AO24" s="608" t="s">
        <v>160</v>
      </c>
    </row>
    <row r="25" spans="1:42" s="43" customFormat="1" ht="17.25" customHeight="1" x14ac:dyDescent="0.25">
      <c r="A25" s="145" t="s">
        <v>49</v>
      </c>
      <c r="B25" s="146" t="s">
        <v>347</v>
      </c>
      <c r="C25" s="147" t="s">
        <v>55</v>
      </c>
      <c r="D25" s="148">
        <f>SUM(F25,G25,H25,F24,G24,H24,P25,Q25,R25,U25,V25,W25,Z25,AA25,AB25,AE25,AF25,AG25,AJ25,AK25,AL25)</f>
        <v>2</v>
      </c>
      <c r="E25" s="190">
        <f>SUM(J25,J24,T25,Y25,AD25,AI25,AN25)</f>
        <v>2</v>
      </c>
      <c r="F25" s="209"/>
      <c r="G25" s="148"/>
      <c r="H25" s="148"/>
      <c r="I25" s="148"/>
      <c r="J25" s="184"/>
      <c r="K25" s="209">
        <v>1</v>
      </c>
      <c r="L25" s="148">
        <v>1</v>
      </c>
      <c r="M25" s="148">
        <v>0</v>
      </c>
      <c r="N25" s="148" t="s">
        <v>23</v>
      </c>
      <c r="O25" s="184">
        <v>2</v>
      </c>
      <c r="P25" s="209"/>
      <c r="Q25" s="148"/>
      <c r="R25" s="148"/>
      <c r="S25" s="148"/>
      <c r="T25" s="184"/>
      <c r="U25" s="209"/>
      <c r="V25" s="148"/>
      <c r="W25" s="148"/>
      <c r="X25" s="148"/>
      <c r="Y25" s="184"/>
      <c r="Z25" s="209"/>
      <c r="AA25" s="148"/>
      <c r="AB25" s="148"/>
      <c r="AC25" s="148"/>
      <c r="AD25" s="184"/>
      <c r="AE25" s="209"/>
      <c r="AF25" s="148"/>
      <c r="AG25" s="148"/>
      <c r="AH25" s="148"/>
      <c r="AI25" s="184"/>
      <c r="AJ25" s="209"/>
      <c r="AK25" s="148"/>
      <c r="AL25" s="148"/>
      <c r="AM25" s="148"/>
      <c r="AN25" s="184"/>
      <c r="AO25" s="473" t="s">
        <v>115</v>
      </c>
    </row>
    <row r="26" spans="1:42" s="43" customFormat="1" ht="15.75" collapsed="1" x14ac:dyDescent="0.25">
      <c r="A26" s="145" t="s">
        <v>50</v>
      </c>
      <c r="B26" s="146" t="s">
        <v>348</v>
      </c>
      <c r="C26" s="147" t="s">
        <v>288</v>
      </c>
      <c r="D26" s="148">
        <f>SUM(F26,G26,H26,F25,G25,H25,P26,Q26,R26,U26,V26,W26,Z26,AA26,AB26,AE26,AF26,AG26,AJ26,AK26,AL26)</f>
        <v>4</v>
      </c>
      <c r="E26" s="190">
        <f>SUM(J26,J25,T26,Y26,AD26,AI26,AN26)</f>
        <v>4</v>
      </c>
      <c r="F26" s="209"/>
      <c r="G26" s="148"/>
      <c r="H26" s="148"/>
      <c r="I26" s="148"/>
      <c r="J26" s="184"/>
      <c r="K26" s="209"/>
      <c r="L26" s="148"/>
      <c r="M26" s="148"/>
      <c r="N26" s="148"/>
      <c r="O26" s="184"/>
      <c r="P26" s="209"/>
      <c r="Q26" s="148"/>
      <c r="R26" s="148"/>
      <c r="S26" s="148"/>
      <c r="T26" s="184"/>
      <c r="U26" s="209">
        <v>2</v>
      </c>
      <c r="V26" s="148">
        <v>2</v>
      </c>
      <c r="W26" s="148">
        <v>0</v>
      </c>
      <c r="X26" s="148" t="s">
        <v>19</v>
      </c>
      <c r="Y26" s="184">
        <v>4</v>
      </c>
      <c r="Z26" s="209"/>
      <c r="AA26" s="148"/>
      <c r="AB26" s="148"/>
      <c r="AC26" s="148"/>
      <c r="AD26" s="184"/>
      <c r="AE26" s="209"/>
      <c r="AF26" s="148"/>
      <c r="AG26" s="148"/>
      <c r="AH26" s="148"/>
      <c r="AI26" s="184"/>
      <c r="AJ26" s="209"/>
      <c r="AK26" s="148"/>
      <c r="AL26" s="148"/>
      <c r="AM26" s="148"/>
      <c r="AN26" s="184"/>
      <c r="AO26" s="473" t="s">
        <v>160</v>
      </c>
    </row>
    <row r="27" spans="1:42" s="43" customFormat="1" ht="15.75" collapsed="1" x14ac:dyDescent="0.25">
      <c r="A27" s="145" t="s">
        <v>51</v>
      </c>
      <c r="B27" s="146" t="s">
        <v>371</v>
      </c>
      <c r="C27" s="147" t="s">
        <v>100</v>
      </c>
      <c r="D27" s="148">
        <f t="shared" ref="D27:D31" si="2">SUM(F27,G27,H27,K27,L27,M27,P27,Q27,R27,U27,V27,W27,Z27,AA27,AB27,AE27,AF27,AG27,AJ27,AK27,AL27)</f>
        <v>2</v>
      </c>
      <c r="E27" s="190">
        <f t="shared" ref="E27:E31" si="3">SUM(J27,O27,T27,Y27,AD27,AI27,AN27)</f>
        <v>3</v>
      </c>
      <c r="F27" s="209"/>
      <c r="G27" s="148"/>
      <c r="H27" s="148"/>
      <c r="I27" s="148"/>
      <c r="J27" s="184"/>
      <c r="K27" s="209"/>
      <c r="L27" s="148"/>
      <c r="M27" s="148"/>
      <c r="N27" s="148"/>
      <c r="O27" s="184"/>
      <c r="P27" s="209"/>
      <c r="Q27" s="148"/>
      <c r="R27" s="148"/>
      <c r="S27" s="148"/>
      <c r="T27" s="184"/>
      <c r="U27" s="209"/>
      <c r="V27" s="148"/>
      <c r="W27" s="148"/>
      <c r="X27" s="148"/>
      <c r="Y27" s="184"/>
      <c r="Z27" s="209">
        <v>1</v>
      </c>
      <c r="AA27" s="148">
        <v>1</v>
      </c>
      <c r="AB27" s="148">
        <v>0</v>
      </c>
      <c r="AC27" s="148" t="s">
        <v>19</v>
      </c>
      <c r="AD27" s="184">
        <v>3</v>
      </c>
      <c r="AE27" s="209"/>
      <c r="AF27" s="148"/>
      <c r="AG27" s="148"/>
      <c r="AH27" s="148"/>
      <c r="AI27" s="184"/>
      <c r="AJ27" s="209"/>
      <c r="AK27" s="148"/>
      <c r="AL27" s="148"/>
      <c r="AM27" s="148"/>
      <c r="AN27" s="184"/>
      <c r="AO27" s="473" t="s">
        <v>160</v>
      </c>
    </row>
    <row r="28" spans="1:42" s="512" customFormat="1" ht="15.75" collapsed="1" x14ac:dyDescent="0.25">
      <c r="A28" s="507" t="s">
        <v>52</v>
      </c>
      <c r="B28" s="146" t="s">
        <v>298</v>
      </c>
      <c r="C28" s="147" t="s">
        <v>178</v>
      </c>
      <c r="D28" s="148">
        <f t="shared" si="2"/>
        <v>2</v>
      </c>
      <c r="E28" s="190">
        <f t="shared" si="3"/>
        <v>2</v>
      </c>
      <c r="F28" s="209"/>
      <c r="G28" s="148"/>
      <c r="H28" s="148"/>
      <c r="I28" s="148"/>
      <c r="J28" s="184"/>
      <c r="K28" s="209"/>
      <c r="L28" s="148"/>
      <c r="M28" s="148"/>
      <c r="N28" s="148"/>
      <c r="O28" s="184"/>
      <c r="P28" s="209"/>
      <c r="Q28" s="148"/>
      <c r="R28" s="148"/>
      <c r="S28" s="148"/>
      <c r="T28" s="184"/>
      <c r="U28" s="209">
        <v>2</v>
      </c>
      <c r="V28" s="148">
        <v>0</v>
      </c>
      <c r="W28" s="148">
        <v>0</v>
      </c>
      <c r="X28" s="148" t="s">
        <v>23</v>
      </c>
      <c r="Y28" s="184">
        <v>2</v>
      </c>
      <c r="Z28" s="209"/>
      <c r="AA28" s="148"/>
      <c r="AB28" s="148"/>
      <c r="AC28" s="148"/>
      <c r="AD28" s="184"/>
      <c r="AE28" s="209"/>
      <c r="AF28" s="148"/>
      <c r="AG28" s="148"/>
      <c r="AH28" s="148"/>
      <c r="AI28" s="184"/>
      <c r="AJ28" s="209"/>
      <c r="AK28" s="148"/>
      <c r="AL28" s="148"/>
      <c r="AM28" s="148"/>
      <c r="AN28" s="184"/>
      <c r="AO28" s="473" t="s">
        <v>301</v>
      </c>
    </row>
    <row r="29" spans="1:42" s="43" customFormat="1" ht="15.75" x14ac:dyDescent="0.25">
      <c r="A29" s="145" t="s">
        <v>53</v>
      </c>
      <c r="B29" s="146" t="s">
        <v>299</v>
      </c>
      <c r="C29" s="147" t="s">
        <v>57</v>
      </c>
      <c r="D29" s="148">
        <f t="shared" si="2"/>
        <v>2</v>
      </c>
      <c r="E29" s="190">
        <f t="shared" si="3"/>
        <v>2</v>
      </c>
      <c r="F29" s="209"/>
      <c r="G29" s="148"/>
      <c r="H29" s="148"/>
      <c r="I29" s="148"/>
      <c r="J29" s="184"/>
      <c r="K29" s="209"/>
      <c r="L29" s="148"/>
      <c r="M29" s="148"/>
      <c r="N29" s="148"/>
      <c r="O29" s="184"/>
      <c r="P29" s="209"/>
      <c r="Q29" s="148"/>
      <c r="R29" s="148"/>
      <c r="S29" s="148"/>
      <c r="T29" s="184"/>
      <c r="U29" s="209">
        <v>2</v>
      </c>
      <c r="V29" s="148">
        <v>0</v>
      </c>
      <c r="W29" s="148">
        <v>0</v>
      </c>
      <c r="X29" s="148" t="s">
        <v>19</v>
      </c>
      <c r="Y29" s="184">
        <v>2</v>
      </c>
      <c r="Z29" s="209"/>
      <c r="AA29" s="148"/>
      <c r="AB29" s="148"/>
      <c r="AC29" s="148"/>
      <c r="AD29" s="184"/>
      <c r="AE29" s="209"/>
      <c r="AF29" s="148"/>
      <c r="AG29" s="148"/>
      <c r="AH29" s="148"/>
      <c r="AI29" s="184"/>
      <c r="AJ29" s="209"/>
      <c r="AK29" s="148"/>
      <c r="AL29" s="148"/>
      <c r="AM29" s="148"/>
      <c r="AN29" s="184"/>
      <c r="AO29" s="472" t="s">
        <v>160</v>
      </c>
    </row>
    <row r="30" spans="1:42" s="43" customFormat="1" ht="15.75" collapsed="1" x14ac:dyDescent="0.25">
      <c r="A30" s="145" t="s">
        <v>80</v>
      </c>
      <c r="B30" s="146" t="s">
        <v>300</v>
      </c>
      <c r="C30" s="147" t="s">
        <v>59</v>
      </c>
      <c r="D30" s="148">
        <f t="shared" si="2"/>
        <v>2</v>
      </c>
      <c r="E30" s="190">
        <f t="shared" si="3"/>
        <v>2</v>
      </c>
      <c r="F30" s="209"/>
      <c r="G30" s="148"/>
      <c r="H30" s="148"/>
      <c r="I30" s="148"/>
      <c r="J30" s="184"/>
      <c r="K30" s="209"/>
      <c r="L30" s="148"/>
      <c r="M30" s="148"/>
      <c r="N30" s="148"/>
      <c r="O30" s="184"/>
      <c r="P30" s="209"/>
      <c r="Q30" s="148"/>
      <c r="R30" s="148"/>
      <c r="S30" s="148"/>
      <c r="T30" s="184"/>
      <c r="U30" s="209"/>
      <c r="V30" s="148"/>
      <c r="W30" s="148"/>
      <c r="X30" s="148"/>
      <c r="Y30" s="184"/>
      <c r="Z30" s="209">
        <v>2</v>
      </c>
      <c r="AA30" s="148">
        <v>0</v>
      </c>
      <c r="AB30" s="148">
        <v>0</v>
      </c>
      <c r="AC30" s="148" t="s">
        <v>19</v>
      </c>
      <c r="AD30" s="184">
        <v>2</v>
      </c>
      <c r="AE30" s="209"/>
      <c r="AF30" s="148"/>
      <c r="AG30" s="148"/>
      <c r="AH30" s="148"/>
      <c r="AI30" s="184"/>
      <c r="AJ30" s="209"/>
      <c r="AK30" s="148"/>
      <c r="AL30" s="148"/>
      <c r="AM30" s="148"/>
      <c r="AN30" s="184"/>
      <c r="AO30" s="472" t="s">
        <v>160</v>
      </c>
    </row>
    <row r="31" spans="1:42" s="43" customFormat="1" ht="16.5" thickBot="1" x14ac:dyDescent="0.3">
      <c r="A31" s="482" t="s">
        <v>58</v>
      </c>
      <c r="B31" s="146" t="s">
        <v>301</v>
      </c>
      <c r="C31" s="147" t="s">
        <v>60</v>
      </c>
      <c r="D31" s="483">
        <f t="shared" si="2"/>
        <v>3</v>
      </c>
      <c r="E31" s="484">
        <f t="shared" si="3"/>
        <v>3</v>
      </c>
      <c r="F31" s="485"/>
      <c r="G31" s="483"/>
      <c r="H31" s="483"/>
      <c r="I31" s="483"/>
      <c r="J31" s="486"/>
      <c r="K31" s="485"/>
      <c r="L31" s="483"/>
      <c r="M31" s="483"/>
      <c r="N31" s="483"/>
      <c r="O31" s="486"/>
      <c r="P31" s="485">
        <v>2</v>
      </c>
      <c r="Q31" s="483">
        <v>1</v>
      </c>
      <c r="R31" s="483">
        <v>0</v>
      </c>
      <c r="S31" s="483" t="s">
        <v>23</v>
      </c>
      <c r="T31" s="486">
        <v>3</v>
      </c>
      <c r="U31" s="485"/>
      <c r="V31" s="483"/>
      <c r="W31" s="483"/>
      <c r="X31" s="483"/>
      <c r="Y31" s="486"/>
      <c r="Z31" s="485"/>
      <c r="AA31" s="483"/>
      <c r="AB31" s="483"/>
      <c r="AC31" s="483"/>
      <c r="AD31" s="486"/>
      <c r="AE31" s="485"/>
      <c r="AF31" s="483"/>
      <c r="AG31" s="483"/>
      <c r="AH31" s="483"/>
      <c r="AI31" s="486"/>
      <c r="AJ31" s="485"/>
      <c r="AK31" s="483"/>
      <c r="AL31" s="483"/>
      <c r="AM31" s="483"/>
      <c r="AN31" s="486"/>
      <c r="AO31" s="607" t="s">
        <v>160</v>
      </c>
    </row>
    <row r="32" spans="1:42" ht="16.5" thickBot="1" x14ac:dyDescent="0.3">
      <c r="A32" s="769" t="s">
        <v>143</v>
      </c>
      <c r="B32" s="770"/>
      <c r="C32" s="770"/>
      <c r="D32" s="138">
        <f>D33+D48+D53</f>
        <v>69</v>
      </c>
      <c r="E32" s="487">
        <f>E33+E48+E53</f>
        <v>88</v>
      </c>
      <c r="F32" s="136">
        <f>SUM(F34:F59)</f>
        <v>3</v>
      </c>
      <c r="G32" s="138">
        <f>SUM(G34:G59)</f>
        <v>0</v>
      </c>
      <c r="H32" s="138">
        <f>SUM(H34:H59)</f>
        <v>7</v>
      </c>
      <c r="I32" s="138"/>
      <c r="J32" s="488">
        <f>SUM(J34:J59)</f>
        <v>11</v>
      </c>
      <c r="K32" s="136">
        <f>SUM(K34:K59)</f>
        <v>3</v>
      </c>
      <c r="L32" s="138">
        <f>SUM(L34:L59)</f>
        <v>0</v>
      </c>
      <c r="M32" s="138">
        <f>SUM(M34:M59)</f>
        <v>13</v>
      </c>
      <c r="N32" s="138"/>
      <c r="O32" s="488">
        <f>SUM(O34:O59)</f>
        <v>18</v>
      </c>
      <c r="P32" s="136">
        <f>SUM(P34:P59)</f>
        <v>5</v>
      </c>
      <c r="Q32" s="138">
        <f>SUM(Q34:Q59)</f>
        <v>0</v>
      </c>
      <c r="R32" s="138">
        <f>SUM(R34:R59)</f>
        <v>12</v>
      </c>
      <c r="S32" s="138"/>
      <c r="T32" s="488">
        <f>SUM(T34:T59)</f>
        <v>23</v>
      </c>
      <c r="U32" s="136">
        <f>SUM(U34:U59)</f>
        <v>4</v>
      </c>
      <c r="V32" s="138">
        <f>SUM(V34:V59)</f>
        <v>3</v>
      </c>
      <c r="W32" s="138">
        <f>SUM(W34:W59)</f>
        <v>7</v>
      </c>
      <c r="X32" s="138"/>
      <c r="Y32" s="488">
        <f>SUM(Y34:Y59)</f>
        <v>19</v>
      </c>
      <c r="Z32" s="136">
        <f>SUM(Z34:Z59)</f>
        <v>3</v>
      </c>
      <c r="AA32" s="138">
        <f>SUM(AA34:AA59)</f>
        <v>2</v>
      </c>
      <c r="AB32" s="138">
        <f>SUM(AB34:AB59)</f>
        <v>0</v>
      </c>
      <c r="AC32" s="138"/>
      <c r="AD32" s="488">
        <f>SUM(AD34:AD59)</f>
        <v>6</v>
      </c>
      <c r="AE32" s="136">
        <f>SUM(AE34:AE59)</f>
        <v>1</v>
      </c>
      <c r="AF32" s="138">
        <f>SUM(AF34:AF59)</f>
        <v>2</v>
      </c>
      <c r="AG32" s="138">
        <f>SUM(AG34:AG59)</f>
        <v>0</v>
      </c>
      <c r="AH32" s="138"/>
      <c r="AI32" s="488">
        <f>SUM(AI34:AI59)</f>
        <v>4</v>
      </c>
      <c r="AJ32" s="136">
        <f>SUM(AJ34:AJ59)</f>
        <v>1</v>
      </c>
      <c r="AK32" s="138">
        <f>SUM(AK34:AK59)</f>
        <v>1</v>
      </c>
      <c r="AL32" s="138">
        <f>SUM(AL34:AL59)</f>
        <v>2</v>
      </c>
      <c r="AM32" s="138"/>
      <c r="AN32" s="488">
        <f>SUM(AN34:AN59)</f>
        <v>7</v>
      </c>
      <c r="AO32" s="489"/>
      <c r="AP32" s="510"/>
    </row>
    <row r="33" spans="1:42" ht="16.5" thickBot="1" x14ac:dyDescent="0.3">
      <c r="A33" s="496" t="s">
        <v>144</v>
      </c>
      <c r="B33" s="497"/>
      <c r="C33" s="498"/>
      <c r="D33" s="499">
        <f>SUM(D34:D47)</f>
        <v>44</v>
      </c>
      <c r="E33" s="500">
        <f>SUM(E34:E47)</f>
        <v>56</v>
      </c>
      <c r="F33" s="136"/>
      <c r="G33" s="138"/>
      <c r="H33" s="138"/>
      <c r="I33" s="138"/>
      <c r="J33" s="137"/>
      <c r="K33" s="136"/>
      <c r="L33" s="138"/>
      <c r="M33" s="138"/>
      <c r="N33" s="138"/>
      <c r="O33" s="137"/>
      <c r="P33" s="136"/>
      <c r="Q33" s="138"/>
      <c r="R33" s="138"/>
      <c r="S33" s="138"/>
      <c r="T33" s="137"/>
      <c r="U33" s="136"/>
      <c r="V33" s="138"/>
      <c r="W33" s="138"/>
      <c r="X33" s="138"/>
      <c r="Y33" s="137"/>
      <c r="Z33" s="136"/>
      <c r="AA33" s="138"/>
      <c r="AB33" s="138"/>
      <c r="AC33" s="138"/>
      <c r="AD33" s="137"/>
      <c r="AE33" s="136"/>
      <c r="AF33" s="138"/>
      <c r="AG33" s="138"/>
      <c r="AH33" s="138"/>
      <c r="AI33" s="137"/>
      <c r="AJ33" s="136"/>
      <c r="AK33" s="138"/>
      <c r="AL33" s="138"/>
      <c r="AM33" s="138"/>
      <c r="AN33" s="137"/>
      <c r="AO33" s="501"/>
      <c r="AP33" s="510"/>
    </row>
    <row r="34" spans="1:42" s="43" customFormat="1" ht="15.75" x14ac:dyDescent="0.25">
      <c r="A34" s="490" t="s">
        <v>81</v>
      </c>
      <c r="B34" s="146" t="s">
        <v>165</v>
      </c>
      <c r="C34" s="147" t="s">
        <v>62</v>
      </c>
      <c r="D34" s="492">
        <f t="shared" ref="D34:D47" si="4">SUM(F34,G34,H34,K34,L34,M34,P34,Q34,R34,U34,V34,W34,Z34,AA34,AB34,AE34,AF34,AG34,AJ34,AK34,AL34)</f>
        <v>4</v>
      </c>
      <c r="E34" s="493">
        <f t="shared" ref="E34:E47" si="5">SUM(J34,O34,T34,Y34,AD34,AI34,AN34)</f>
        <v>5</v>
      </c>
      <c r="F34" s="494"/>
      <c r="G34" s="492"/>
      <c r="H34" s="492"/>
      <c r="I34" s="492"/>
      <c r="J34" s="495"/>
      <c r="K34" s="494">
        <v>2</v>
      </c>
      <c r="L34" s="492">
        <v>0</v>
      </c>
      <c r="M34" s="492">
        <v>2</v>
      </c>
      <c r="N34" s="492" t="s">
        <v>23</v>
      </c>
      <c r="O34" s="495">
        <v>5</v>
      </c>
      <c r="P34" s="494"/>
      <c r="Q34" s="492"/>
      <c r="R34" s="492"/>
      <c r="S34" s="492"/>
      <c r="T34" s="495"/>
      <c r="U34" s="494"/>
      <c r="V34" s="492"/>
      <c r="W34" s="492"/>
      <c r="X34" s="492"/>
      <c r="Y34" s="495"/>
      <c r="Z34" s="494"/>
      <c r="AA34" s="492"/>
      <c r="AB34" s="492"/>
      <c r="AC34" s="492"/>
      <c r="AD34" s="495"/>
      <c r="AE34" s="494"/>
      <c r="AF34" s="492"/>
      <c r="AG34" s="492"/>
      <c r="AH34" s="492"/>
      <c r="AI34" s="495"/>
      <c r="AJ34" s="494"/>
      <c r="AK34" s="492"/>
      <c r="AL34" s="492"/>
      <c r="AM34" s="492"/>
      <c r="AN34" s="495"/>
      <c r="AO34" s="603" t="s">
        <v>160</v>
      </c>
    </row>
    <row r="35" spans="1:42" s="43" customFormat="1" ht="15.75" x14ac:dyDescent="0.25">
      <c r="A35" s="145" t="s">
        <v>92</v>
      </c>
      <c r="B35" s="146" t="s">
        <v>316</v>
      </c>
      <c r="C35" s="147" t="s">
        <v>64</v>
      </c>
      <c r="D35" s="148">
        <f t="shared" si="4"/>
        <v>4</v>
      </c>
      <c r="E35" s="191">
        <f t="shared" si="5"/>
        <v>5</v>
      </c>
      <c r="F35" s="209"/>
      <c r="G35" s="148"/>
      <c r="H35" s="148"/>
      <c r="I35" s="148"/>
      <c r="J35" s="184"/>
      <c r="K35" s="209"/>
      <c r="L35" s="148"/>
      <c r="M35" s="148"/>
      <c r="N35" s="148"/>
      <c r="O35" s="184"/>
      <c r="P35" s="209">
        <v>2</v>
      </c>
      <c r="Q35" s="148">
        <v>0</v>
      </c>
      <c r="R35" s="148">
        <v>2</v>
      </c>
      <c r="S35" s="148" t="s">
        <v>19</v>
      </c>
      <c r="T35" s="184">
        <v>5</v>
      </c>
      <c r="U35" s="209"/>
      <c r="V35" s="148"/>
      <c r="W35" s="148"/>
      <c r="X35" s="148"/>
      <c r="Y35" s="184"/>
      <c r="Z35" s="209"/>
      <c r="AA35" s="148"/>
      <c r="AB35" s="148"/>
      <c r="AC35" s="148"/>
      <c r="AD35" s="184"/>
      <c r="AE35" s="209"/>
      <c r="AF35" s="148"/>
      <c r="AG35" s="148"/>
      <c r="AH35" s="148"/>
      <c r="AI35" s="184"/>
      <c r="AJ35" s="209"/>
      <c r="AK35" s="148"/>
      <c r="AL35" s="148"/>
      <c r="AM35" s="148"/>
      <c r="AN35" s="184"/>
      <c r="AO35" s="604" t="s">
        <v>165</v>
      </c>
    </row>
    <row r="36" spans="1:42" s="43" customFormat="1" ht="15.75" collapsed="1" x14ac:dyDescent="0.25">
      <c r="A36" s="145" t="s">
        <v>93</v>
      </c>
      <c r="B36" s="146" t="s">
        <v>302</v>
      </c>
      <c r="C36" s="147" t="s">
        <v>179</v>
      </c>
      <c r="D36" s="148">
        <f t="shared" si="4"/>
        <v>2</v>
      </c>
      <c r="E36" s="191">
        <f t="shared" si="5"/>
        <v>3</v>
      </c>
      <c r="F36" s="209"/>
      <c r="G36" s="148"/>
      <c r="H36" s="148"/>
      <c r="I36" s="148"/>
      <c r="J36" s="184"/>
      <c r="K36" s="209"/>
      <c r="L36" s="148"/>
      <c r="M36" s="148"/>
      <c r="N36" s="148"/>
      <c r="O36" s="184"/>
      <c r="P36" s="209">
        <v>1</v>
      </c>
      <c r="Q36" s="148">
        <v>0</v>
      </c>
      <c r="R36" s="148">
        <v>1</v>
      </c>
      <c r="S36" s="148" t="s">
        <v>23</v>
      </c>
      <c r="T36" s="184">
        <v>3</v>
      </c>
      <c r="U36" s="209"/>
      <c r="V36" s="148"/>
      <c r="W36" s="148"/>
      <c r="X36" s="148"/>
      <c r="Y36" s="184"/>
      <c r="Z36" s="209"/>
      <c r="AA36" s="148"/>
      <c r="AB36" s="148"/>
      <c r="AC36" s="148"/>
      <c r="AD36" s="184"/>
      <c r="AE36" s="209"/>
      <c r="AF36" s="148"/>
      <c r="AG36" s="148"/>
      <c r="AH36" s="148"/>
      <c r="AI36" s="184"/>
      <c r="AJ36" s="209"/>
      <c r="AK36" s="148"/>
      <c r="AL36" s="148"/>
      <c r="AM36" s="148"/>
      <c r="AN36" s="184"/>
      <c r="AO36" s="472" t="s">
        <v>160</v>
      </c>
    </row>
    <row r="37" spans="1:42" s="43" customFormat="1" ht="15.75" x14ac:dyDescent="0.25">
      <c r="A37" s="145" t="s">
        <v>61</v>
      </c>
      <c r="B37" s="146" t="s">
        <v>303</v>
      </c>
      <c r="C37" s="147" t="s">
        <v>289</v>
      </c>
      <c r="D37" s="148">
        <f t="shared" si="4"/>
        <v>2</v>
      </c>
      <c r="E37" s="191">
        <f t="shared" si="5"/>
        <v>3</v>
      </c>
      <c r="F37" s="209"/>
      <c r="G37" s="148"/>
      <c r="H37" s="148"/>
      <c r="I37" s="148"/>
      <c r="J37" s="184"/>
      <c r="K37" s="209"/>
      <c r="L37" s="148"/>
      <c r="M37" s="148"/>
      <c r="N37" s="148"/>
      <c r="O37" s="184"/>
      <c r="P37" s="209"/>
      <c r="Q37" s="148"/>
      <c r="R37" s="148"/>
      <c r="S37" s="148"/>
      <c r="T37" s="184"/>
      <c r="U37" s="209">
        <v>1</v>
      </c>
      <c r="V37" s="148">
        <v>0</v>
      </c>
      <c r="W37" s="148">
        <v>1</v>
      </c>
      <c r="X37" s="148" t="s">
        <v>19</v>
      </c>
      <c r="Y37" s="184">
        <v>3</v>
      </c>
      <c r="Z37" s="209"/>
      <c r="AA37" s="148"/>
      <c r="AB37" s="148"/>
      <c r="AC37" s="148"/>
      <c r="AD37" s="184"/>
      <c r="AE37" s="209"/>
      <c r="AF37" s="148"/>
      <c r="AG37" s="148"/>
      <c r="AH37" s="148"/>
      <c r="AI37" s="184"/>
      <c r="AJ37" s="209"/>
      <c r="AK37" s="148"/>
      <c r="AL37" s="148"/>
      <c r="AM37" s="148"/>
      <c r="AN37" s="184"/>
      <c r="AO37" s="605" t="s">
        <v>302</v>
      </c>
    </row>
    <row r="38" spans="1:42" s="43" customFormat="1" ht="15.75" collapsed="1" x14ac:dyDescent="0.25">
      <c r="A38" s="145" t="s">
        <v>63</v>
      </c>
      <c r="B38" s="146" t="s">
        <v>351</v>
      </c>
      <c r="C38" s="147" t="s">
        <v>350</v>
      </c>
      <c r="D38" s="148">
        <f t="shared" si="4"/>
        <v>3</v>
      </c>
      <c r="E38" s="191">
        <f t="shared" si="5"/>
        <v>4</v>
      </c>
      <c r="F38" s="209">
        <v>1</v>
      </c>
      <c r="G38" s="148">
        <v>0</v>
      </c>
      <c r="H38" s="148">
        <v>2</v>
      </c>
      <c r="I38" s="148" t="s">
        <v>23</v>
      </c>
      <c r="J38" s="184">
        <v>4</v>
      </c>
      <c r="K38" s="209"/>
      <c r="L38" s="148"/>
      <c r="M38" s="148"/>
      <c r="N38" s="148"/>
      <c r="O38" s="184"/>
      <c r="P38" s="209"/>
      <c r="Q38" s="148"/>
      <c r="R38" s="148"/>
      <c r="S38" s="148"/>
      <c r="T38" s="184"/>
      <c r="U38" s="209"/>
      <c r="V38" s="148"/>
      <c r="W38" s="148"/>
      <c r="X38" s="148"/>
      <c r="Y38" s="184"/>
      <c r="Z38" s="209"/>
      <c r="AA38" s="148"/>
      <c r="AB38" s="148"/>
      <c r="AC38" s="148"/>
      <c r="AD38" s="184"/>
      <c r="AE38" s="209"/>
      <c r="AF38" s="148"/>
      <c r="AG38" s="148"/>
      <c r="AH38" s="148"/>
      <c r="AI38" s="184"/>
      <c r="AJ38" s="209"/>
      <c r="AK38" s="148"/>
      <c r="AL38" s="148"/>
      <c r="AM38" s="148"/>
      <c r="AN38" s="184"/>
      <c r="AO38" s="472" t="s">
        <v>160</v>
      </c>
    </row>
    <row r="39" spans="1:42" s="43" customFormat="1" ht="15.75" x14ac:dyDescent="0.25">
      <c r="A39" s="145" t="s">
        <v>65</v>
      </c>
      <c r="B39" s="146" t="s">
        <v>352</v>
      </c>
      <c r="C39" s="147" t="s">
        <v>290</v>
      </c>
      <c r="D39" s="148">
        <f t="shared" si="4"/>
        <v>3</v>
      </c>
      <c r="E39" s="191">
        <f t="shared" si="5"/>
        <v>4</v>
      </c>
      <c r="F39" s="209"/>
      <c r="G39" s="148"/>
      <c r="H39" s="148"/>
      <c r="I39" s="148"/>
      <c r="J39" s="184"/>
      <c r="K39" s="209"/>
      <c r="L39" s="148"/>
      <c r="M39" s="148"/>
      <c r="N39" s="148"/>
      <c r="O39" s="184"/>
      <c r="P39" s="209"/>
      <c r="Q39" s="148"/>
      <c r="R39" s="148"/>
      <c r="S39" s="148"/>
      <c r="T39" s="184"/>
      <c r="U39" s="209">
        <v>1</v>
      </c>
      <c r="V39" s="148">
        <v>2</v>
      </c>
      <c r="W39" s="148">
        <v>0</v>
      </c>
      <c r="X39" s="148" t="s">
        <v>23</v>
      </c>
      <c r="Y39" s="184">
        <v>4</v>
      </c>
      <c r="Z39" s="209"/>
      <c r="AA39" s="148"/>
      <c r="AB39" s="148"/>
      <c r="AC39" s="148"/>
      <c r="AD39" s="184"/>
      <c r="AE39" s="209"/>
      <c r="AF39" s="148"/>
      <c r="AG39" s="148"/>
      <c r="AH39" s="148"/>
      <c r="AI39" s="184"/>
      <c r="AJ39" s="209"/>
      <c r="AK39" s="148"/>
      <c r="AL39" s="148"/>
      <c r="AM39" s="148"/>
      <c r="AN39" s="184"/>
      <c r="AO39" s="604" t="s">
        <v>351</v>
      </c>
    </row>
    <row r="40" spans="1:42" s="43" customFormat="1" ht="15.75" collapsed="1" x14ac:dyDescent="0.25">
      <c r="A40" s="145" t="s">
        <v>66</v>
      </c>
      <c r="B40" s="146" t="s">
        <v>166</v>
      </c>
      <c r="C40" s="147" t="s">
        <v>291</v>
      </c>
      <c r="D40" s="148">
        <f t="shared" si="4"/>
        <v>4</v>
      </c>
      <c r="E40" s="191">
        <f t="shared" si="5"/>
        <v>4</v>
      </c>
      <c r="F40" s="209"/>
      <c r="G40" s="148"/>
      <c r="H40" s="148"/>
      <c r="I40" s="148"/>
      <c r="J40" s="184"/>
      <c r="K40" s="209">
        <v>1</v>
      </c>
      <c r="L40" s="148">
        <v>0</v>
      </c>
      <c r="M40" s="148">
        <v>3</v>
      </c>
      <c r="N40" s="148" t="s">
        <v>23</v>
      </c>
      <c r="O40" s="184">
        <v>4</v>
      </c>
      <c r="P40" s="209"/>
      <c r="Q40" s="148"/>
      <c r="R40" s="148"/>
      <c r="S40" s="148"/>
      <c r="T40" s="184"/>
      <c r="U40" s="209"/>
      <c r="V40" s="148"/>
      <c r="W40" s="148"/>
      <c r="X40" s="148"/>
      <c r="Y40" s="184"/>
      <c r="Z40" s="209"/>
      <c r="AA40" s="148"/>
      <c r="AB40" s="148"/>
      <c r="AC40" s="148"/>
      <c r="AD40" s="184"/>
      <c r="AE40" s="209"/>
      <c r="AF40" s="148"/>
      <c r="AG40" s="148"/>
      <c r="AH40" s="148"/>
      <c r="AI40" s="184"/>
      <c r="AJ40" s="209"/>
      <c r="AK40" s="148"/>
      <c r="AL40" s="148"/>
      <c r="AM40" s="148"/>
      <c r="AN40" s="184"/>
      <c r="AO40" s="472" t="s">
        <v>160</v>
      </c>
    </row>
    <row r="41" spans="1:42" s="43" customFormat="1" ht="15.75" x14ac:dyDescent="0.25">
      <c r="A41" s="145" t="s">
        <v>67</v>
      </c>
      <c r="B41" s="146" t="s">
        <v>317</v>
      </c>
      <c r="C41" s="147" t="s">
        <v>71</v>
      </c>
      <c r="D41" s="148">
        <f t="shared" si="4"/>
        <v>3</v>
      </c>
      <c r="E41" s="191">
        <f t="shared" si="5"/>
        <v>4</v>
      </c>
      <c r="F41" s="209"/>
      <c r="G41" s="148"/>
      <c r="H41" s="148"/>
      <c r="I41" s="148"/>
      <c r="J41" s="184"/>
      <c r="K41" s="209"/>
      <c r="L41" s="148"/>
      <c r="M41" s="148"/>
      <c r="N41" s="148"/>
      <c r="O41" s="184"/>
      <c r="P41" s="209">
        <v>0</v>
      </c>
      <c r="Q41" s="148">
        <v>0</v>
      </c>
      <c r="R41" s="148">
        <v>3</v>
      </c>
      <c r="S41" s="148" t="s">
        <v>23</v>
      </c>
      <c r="T41" s="184">
        <v>4</v>
      </c>
      <c r="U41" s="209"/>
      <c r="V41" s="148"/>
      <c r="W41" s="148"/>
      <c r="X41" s="148"/>
      <c r="Y41" s="184"/>
      <c r="Z41" s="209"/>
      <c r="AA41" s="148"/>
      <c r="AB41" s="148"/>
      <c r="AC41" s="148"/>
      <c r="AD41" s="184"/>
      <c r="AE41" s="209"/>
      <c r="AF41" s="148"/>
      <c r="AG41" s="148"/>
      <c r="AH41" s="148"/>
      <c r="AI41" s="184"/>
      <c r="AJ41" s="209"/>
      <c r="AK41" s="148"/>
      <c r="AL41" s="148"/>
      <c r="AM41" s="148"/>
      <c r="AN41" s="184"/>
      <c r="AO41" s="604" t="s">
        <v>166</v>
      </c>
    </row>
    <row r="42" spans="1:42" s="43" customFormat="1" ht="15.75" collapsed="1" x14ac:dyDescent="0.25">
      <c r="A42" s="145" t="s">
        <v>68</v>
      </c>
      <c r="B42" s="146" t="s">
        <v>318</v>
      </c>
      <c r="C42" s="147" t="s">
        <v>72</v>
      </c>
      <c r="D42" s="148">
        <f t="shared" si="4"/>
        <v>4</v>
      </c>
      <c r="E42" s="191">
        <f t="shared" si="5"/>
        <v>4</v>
      </c>
      <c r="F42" s="209">
        <v>2</v>
      </c>
      <c r="G42" s="148">
        <v>0</v>
      </c>
      <c r="H42" s="148">
        <v>2</v>
      </c>
      <c r="I42" s="148" t="s">
        <v>23</v>
      </c>
      <c r="J42" s="184">
        <v>4</v>
      </c>
      <c r="K42" s="209"/>
      <c r="L42" s="148"/>
      <c r="M42" s="148"/>
      <c r="N42" s="148"/>
      <c r="O42" s="184"/>
      <c r="P42" s="209"/>
      <c r="Q42" s="148"/>
      <c r="R42" s="148"/>
      <c r="S42" s="148"/>
      <c r="T42" s="184"/>
      <c r="U42" s="209"/>
      <c r="V42" s="148"/>
      <c r="W42" s="148"/>
      <c r="X42" s="148"/>
      <c r="Y42" s="184"/>
      <c r="Z42" s="209"/>
      <c r="AA42" s="148"/>
      <c r="AB42" s="148"/>
      <c r="AC42" s="148"/>
      <c r="AD42" s="184"/>
      <c r="AE42" s="209"/>
      <c r="AF42" s="148"/>
      <c r="AG42" s="148"/>
      <c r="AH42" s="148"/>
      <c r="AI42" s="184"/>
      <c r="AJ42" s="209"/>
      <c r="AK42" s="148"/>
      <c r="AL42" s="148"/>
      <c r="AM42" s="148"/>
      <c r="AN42" s="184"/>
      <c r="AO42" s="472" t="s">
        <v>160</v>
      </c>
    </row>
    <row r="43" spans="1:42" s="43" customFormat="1" ht="15.75" collapsed="1" x14ac:dyDescent="0.25">
      <c r="A43" s="145" t="s">
        <v>69</v>
      </c>
      <c r="B43" s="146" t="s">
        <v>304</v>
      </c>
      <c r="C43" s="147" t="s">
        <v>74</v>
      </c>
      <c r="D43" s="148">
        <f>SUM(F43,G43,H43,K43,L43,M43,P43,Q43,R43,U43,V43,W43,Z43,AA43,AB43,AE43,AF43,AG43,AJ43,AK43,AL43)</f>
        <v>3</v>
      </c>
      <c r="E43" s="191">
        <f>SUM(J43,O43,T43,Y43,AD43,AI43,AN43)</f>
        <v>4</v>
      </c>
      <c r="F43" s="209"/>
      <c r="G43" s="148"/>
      <c r="H43" s="148"/>
      <c r="I43" s="148"/>
      <c r="J43" s="184"/>
      <c r="K43" s="209"/>
      <c r="L43" s="148"/>
      <c r="M43" s="148"/>
      <c r="N43" s="148"/>
      <c r="O43" s="184"/>
      <c r="P43" s="209">
        <v>0</v>
      </c>
      <c r="Q43" s="148">
        <v>0</v>
      </c>
      <c r="R43" s="148">
        <v>3</v>
      </c>
      <c r="S43" s="148" t="s">
        <v>23</v>
      </c>
      <c r="T43" s="481">
        <v>4</v>
      </c>
      <c r="U43" s="209"/>
      <c r="V43" s="148"/>
      <c r="W43" s="148"/>
      <c r="X43" s="148"/>
      <c r="Y43" s="481"/>
      <c r="Z43" s="209"/>
      <c r="AA43" s="148"/>
      <c r="AB43" s="148"/>
      <c r="AC43" s="148"/>
      <c r="AD43" s="184"/>
      <c r="AE43" s="209"/>
      <c r="AF43" s="148"/>
      <c r="AG43" s="148"/>
      <c r="AH43" s="148"/>
      <c r="AI43" s="184"/>
      <c r="AJ43" s="209"/>
      <c r="AK43" s="148"/>
      <c r="AL43" s="148"/>
      <c r="AM43" s="148"/>
      <c r="AN43" s="184"/>
      <c r="AO43" s="606" t="s">
        <v>166</v>
      </c>
    </row>
    <row r="44" spans="1:42" s="43" customFormat="1" ht="15.75" x14ac:dyDescent="0.25">
      <c r="A44" s="145" t="s">
        <v>70</v>
      </c>
      <c r="B44" s="146" t="s">
        <v>305</v>
      </c>
      <c r="C44" s="147" t="s">
        <v>76</v>
      </c>
      <c r="D44" s="148">
        <f>SUM(F44,G44,H44,K44,L44,M44,P44,Q44,R44,U44,V44,W44,Z44,AA44,AB44,AE44,AF44,AG44,AJ44,AK44,AL44)</f>
        <v>3</v>
      </c>
      <c r="E44" s="191">
        <f>SUM(J44,O44,T44,Y44,AD44,AI44,AN44)</f>
        <v>4</v>
      </c>
      <c r="F44" s="209"/>
      <c r="G44" s="148"/>
      <c r="H44" s="148"/>
      <c r="I44" s="148"/>
      <c r="J44" s="184"/>
      <c r="K44" s="209"/>
      <c r="L44" s="148"/>
      <c r="M44" s="148"/>
      <c r="N44" s="148"/>
      <c r="O44" s="184"/>
      <c r="P44" s="209"/>
      <c r="Q44" s="148"/>
      <c r="R44" s="148"/>
      <c r="S44" s="148"/>
      <c r="T44" s="184"/>
      <c r="U44" s="209">
        <v>0</v>
      </c>
      <c r="V44" s="148">
        <v>0</v>
      </c>
      <c r="W44" s="148">
        <v>3</v>
      </c>
      <c r="X44" s="148" t="s">
        <v>23</v>
      </c>
      <c r="Y44" s="481">
        <v>4</v>
      </c>
      <c r="Z44" s="209"/>
      <c r="AA44" s="148"/>
      <c r="AB44" s="148"/>
      <c r="AC44" s="148"/>
      <c r="AD44" s="481"/>
      <c r="AE44" s="209"/>
      <c r="AF44" s="148"/>
      <c r="AG44" s="148"/>
      <c r="AH44" s="148"/>
      <c r="AI44" s="184"/>
      <c r="AJ44" s="209"/>
      <c r="AK44" s="148"/>
      <c r="AL44" s="148"/>
      <c r="AM44" s="148"/>
      <c r="AN44" s="184"/>
      <c r="AO44" s="601" t="s">
        <v>304</v>
      </c>
    </row>
    <row r="45" spans="1:42" s="43" customFormat="1" ht="15.75" collapsed="1" x14ac:dyDescent="0.25">
      <c r="A45" s="145" t="s">
        <v>94</v>
      </c>
      <c r="B45" s="146" t="s">
        <v>306</v>
      </c>
      <c r="C45" s="147" t="s">
        <v>99</v>
      </c>
      <c r="D45" s="148">
        <f t="shared" si="4"/>
        <v>2</v>
      </c>
      <c r="E45" s="191">
        <f t="shared" si="5"/>
        <v>3</v>
      </c>
      <c r="F45" s="209"/>
      <c r="G45" s="148"/>
      <c r="H45" s="148"/>
      <c r="I45" s="148"/>
      <c r="J45" s="184"/>
      <c r="K45" s="209"/>
      <c r="L45" s="148"/>
      <c r="M45" s="148"/>
      <c r="N45" s="148"/>
      <c r="O45" s="184"/>
      <c r="P45" s="209">
        <v>2</v>
      </c>
      <c r="Q45" s="148">
        <v>0</v>
      </c>
      <c r="R45" s="148">
        <v>0</v>
      </c>
      <c r="S45" s="148" t="s">
        <v>23</v>
      </c>
      <c r="T45" s="184">
        <v>3</v>
      </c>
      <c r="U45" s="209"/>
      <c r="V45" s="148"/>
      <c r="W45" s="148"/>
      <c r="X45" s="148"/>
      <c r="Y45" s="184"/>
      <c r="Z45" s="209"/>
      <c r="AA45" s="148"/>
      <c r="AB45" s="148"/>
      <c r="AC45" s="148"/>
      <c r="AD45" s="184"/>
      <c r="AE45" s="209"/>
      <c r="AF45" s="148"/>
      <c r="AG45" s="148"/>
      <c r="AH45" s="148"/>
      <c r="AI45" s="184"/>
      <c r="AJ45" s="209"/>
      <c r="AK45" s="148"/>
      <c r="AL45" s="148"/>
      <c r="AM45" s="148"/>
      <c r="AN45" s="184"/>
      <c r="AO45" s="473" t="s">
        <v>319</v>
      </c>
    </row>
    <row r="46" spans="1:42" s="43" customFormat="1" ht="15.75" collapsed="1" x14ac:dyDescent="0.25">
      <c r="A46" s="145" t="s">
        <v>73</v>
      </c>
      <c r="B46" s="146" t="s">
        <v>307</v>
      </c>
      <c r="C46" s="147" t="s">
        <v>22</v>
      </c>
      <c r="D46" s="148">
        <f t="shared" si="4"/>
        <v>4</v>
      </c>
      <c r="E46" s="191">
        <f t="shared" si="5"/>
        <v>5</v>
      </c>
      <c r="F46" s="209"/>
      <c r="G46" s="148"/>
      <c r="H46" s="148"/>
      <c r="I46" s="148"/>
      <c r="J46" s="184"/>
      <c r="K46" s="209"/>
      <c r="L46" s="148"/>
      <c r="M46" s="148"/>
      <c r="N46" s="148"/>
      <c r="O46" s="184"/>
      <c r="P46" s="209"/>
      <c r="Q46" s="148"/>
      <c r="R46" s="148"/>
      <c r="S46" s="148"/>
      <c r="T46" s="184"/>
      <c r="U46" s="209">
        <v>1</v>
      </c>
      <c r="V46" s="148">
        <v>0</v>
      </c>
      <c r="W46" s="148">
        <v>3</v>
      </c>
      <c r="X46" s="148" t="s">
        <v>23</v>
      </c>
      <c r="Y46" s="184">
        <v>5</v>
      </c>
      <c r="Z46" s="209"/>
      <c r="AA46" s="148"/>
      <c r="AB46" s="148"/>
      <c r="AC46" s="148"/>
      <c r="AD46" s="184"/>
      <c r="AE46" s="209"/>
      <c r="AF46" s="148"/>
      <c r="AG46" s="148"/>
      <c r="AH46" s="148"/>
      <c r="AI46" s="184"/>
      <c r="AJ46" s="209"/>
      <c r="AK46" s="148"/>
      <c r="AL46" s="148"/>
      <c r="AM46" s="148"/>
      <c r="AN46" s="184"/>
      <c r="AO46" s="473" t="s">
        <v>319</v>
      </c>
    </row>
    <row r="47" spans="1:42" s="43" customFormat="1" ht="16.5" thickBot="1" x14ac:dyDescent="0.3">
      <c r="A47" s="482" t="s">
        <v>75</v>
      </c>
      <c r="B47" s="598" t="s">
        <v>308</v>
      </c>
      <c r="C47" s="147" t="s">
        <v>292</v>
      </c>
      <c r="D47" s="483">
        <f t="shared" si="4"/>
        <v>3</v>
      </c>
      <c r="E47" s="502">
        <f t="shared" si="5"/>
        <v>4</v>
      </c>
      <c r="F47" s="485"/>
      <c r="G47" s="483"/>
      <c r="H47" s="483"/>
      <c r="I47" s="483"/>
      <c r="J47" s="486"/>
      <c r="K47" s="485"/>
      <c r="L47" s="483"/>
      <c r="M47" s="483"/>
      <c r="N47" s="483"/>
      <c r="O47" s="486"/>
      <c r="P47" s="485"/>
      <c r="Q47" s="483"/>
      <c r="R47" s="483"/>
      <c r="S47" s="483"/>
      <c r="T47" s="486"/>
      <c r="U47" s="485"/>
      <c r="V47" s="483"/>
      <c r="W47" s="483"/>
      <c r="X47" s="483"/>
      <c r="Y47" s="486"/>
      <c r="Z47" s="485"/>
      <c r="AA47" s="483"/>
      <c r="AB47" s="483"/>
      <c r="AC47" s="483"/>
      <c r="AD47" s="486"/>
      <c r="AE47" s="485">
        <v>1</v>
      </c>
      <c r="AF47" s="483">
        <v>2</v>
      </c>
      <c r="AG47" s="483">
        <v>0</v>
      </c>
      <c r="AH47" s="483" t="s">
        <v>23</v>
      </c>
      <c r="AI47" s="486">
        <v>4</v>
      </c>
      <c r="AJ47" s="485"/>
      <c r="AK47" s="483"/>
      <c r="AL47" s="483"/>
      <c r="AM47" s="483"/>
      <c r="AN47" s="486"/>
      <c r="AO47" s="474" t="s">
        <v>160</v>
      </c>
    </row>
    <row r="48" spans="1:42" ht="16.5" thickBot="1" x14ac:dyDescent="0.3">
      <c r="A48" s="496" t="s">
        <v>287</v>
      </c>
      <c r="B48" s="497"/>
      <c r="C48" s="498"/>
      <c r="D48" s="503">
        <f>SUM(D49:D52)</f>
        <v>9</v>
      </c>
      <c r="E48" s="504">
        <f>SUM(E49:E52)</f>
        <v>12</v>
      </c>
      <c r="F48" s="136"/>
      <c r="G48" s="138"/>
      <c r="H48" s="138"/>
      <c r="I48" s="138"/>
      <c r="J48" s="137"/>
      <c r="K48" s="136"/>
      <c r="L48" s="138"/>
      <c r="M48" s="138"/>
      <c r="N48" s="138"/>
      <c r="O48" s="137"/>
      <c r="P48" s="136"/>
      <c r="Q48" s="138"/>
      <c r="R48" s="138"/>
      <c r="S48" s="138"/>
      <c r="T48" s="137"/>
      <c r="U48" s="136"/>
      <c r="V48" s="138"/>
      <c r="W48" s="138"/>
      <c r="X48" s="138"/>
      <c r="Y48" s="137"/>
      <c r="Z48" s="136"/>
      <c r="AA48" s="138"/>
      <c r="AB48" s="138"/>
      <c r="AC48" s="138"/>
      <c r="AD48" s="137"/>
      <c r="AE48" s="136"/>
      <c r="AF48" s="138"/>
      <c r="AG48" s="138"/>
      <c r="AH48" s="138"/>
      <c r="AI48" s="137"/>
      <c r="AJ48" s="136"/>
      <c r="AK48" s="138"/>
      <c r="AL48" s="138"/>
      <c r="AM48" s="138"/>
      <c r="AN48" s="137"/>
      <c r="AO48" s="501"/>
      <c r="AP48" s="510"/>
    </row>
    <row r="49" spans="1:42" s="43" customFormat="1" ht="15.75" collapsed="1" x14ac:dyDescent="0.25">
      <c r="A49" s="490" t="s">
        <v>77</v>
      </c>
      <c r="B49" s="146" t="s">
        <v>375</v>
      </c>
      <c r="C49" s="147" t="s">
        <v>79</v>
      </c>
      <c r="D49" s="492">
        <f>SUM(F49,G49,H49,K49,L49,M49,P49,Q49,R49,U49,V49,W49,Z49,AA49,AB49,AE49,AF49,AG49,AJ49,AK49,AL49)</f>
        <v>2</v>
      </c>
      <c r="E49" s="493">
        <f>SUM(J49,O49,T49,Y49,AD49,AI49,AN49)</f>
        <v>3</v>
      </c>
      <c r="F49" s="494"/>
      <c r="G49" s="492"/>
      <c r="H49" s="492"/>
      <c r="I49" s="492"/>
      <c r="J49" s="495"/>
      <c r="K49" s="494"/>
      <c r="L49" s="492"/>
      <c r="M49" s="492"/>
      <c r="N49" s="492"/>
      <c r="O49" s="495"/>
      <c r="P49" s="494"/>
      <c r="Q49" s="492"/>
      <c r="R49" s="492"/>
      <c r="S49" s="492"/>
      <c r="T49" s="495"/>
      <c r="U49" s="494">
        <v>1</v>
      </c>
      <c r="V49" s="492">
        <v>1</v>
      </c>
      <c r="W49" s="492">
        <v>0</v>
      </c>
      <c r="X49" s="492" t="s">
        <v>23</v>
      </c>
      <c r="Y49" s="495">
        <v>3</v>
      </c>
      <c r="Z49" s="494"/>
      <c r="AA49" s="492"/>
      <c r="AB49" s="492"/>
      <c r="AC49" s="492"/>
      <c r="AD49" s="495"/>
      <c r="AE49" s="494"/>
      <c r="AF49" s="492"/>
      <c r="AG49" s="492"/>
      <c r="AH49" s="492"/>
      <c r="AI49" s="495"/>
      <c r="AJ49" s="494"/>
      <c r="AK49" s="492"/>
      <c r="AL49" s="492"/>
      <c r="AM49" s="492"/>
      <c r="AN49" s="495"/>
      <c r="AO49" s="608" t="s">
        <v>319</v>
      </c>
    </row>
    <row r="50" spans="1:42" s="43" customFormat="1" ht="15.75" x14ac:dyDescent="0.25">
      <c r="A50" s="145" t="s">
        <v>85</v>
      </c>
      <c r="B50" s="146" t="s">
        <v>309</v>
      </c>
      <c r="C50" s="147" t="s">
        <v>96</v>
      </c>
      <c r="D50" s="148">
        <f t="shared" ref="D50:D52" si="6">SUM(F50,G50,H50,K50,L50,M50,P50,Q50,R50,U50,V50,W50,Z50,AA50,AB50,AE50,AF50,AG50,AJ50,AK50,AL50)</f>
        <v>3</v>
      </c>
      <c r="E50" s="191">
        <f t="shared" ref="E50:E52" si="7">SUM(J50,O50,T50,Y50,AD50,AI50,AN50)</f>
        <v>3</v>
      </c>
      <c r="F50" s="209"/>
      <c r="G50" s="148"/>
      <c r="H50" s="148"/>
      <c r="I50" s="148"/>
      <c r="J50" s="184"/>
      <c r="K50" s="209"/>
      <c r="L50" s="148"/>
      <c r="M50" s="148"/>
      <c r="N50" s="148"/>
      <c r="O50" s="184"/>
      <c r="P50" s="209"/>
      <c r="Q50" s="148"/>
      <c r="R50" s="148"/>
      <c r="S50" s="148"/>
      <c r="T50" s="184"/>
      <c r="U50" s="209"/>
      <c r="V50" s="148"/>
      <c r="W50" s="148"/>
      <c r="X50" s="148"/>
      <c r="Y50" s="184"/>
      <c r="Z50" s="209">
        <v>1</v>
      </c>
      <c r="AA50" s="148">
        <v>2</v>
      </c>
      <c r="AB50" s="148">
        <v>0</v>
      </c>
      <c r="AC50" s="148" t="s">
        <v>23</v>
      </c>
      <c r="AD50" s="184">
        <v>3</v>
      </c>
      <c r="AE50" s="209"/>
      <c r="AF50" s="148"/>
      <c r="AG50" s="148"/>
      <c r="AH50" s="148"/>
      <c r="AI50" s="184"/>
      <c r="AJ50" s="209"/>
      <c r="AK50" s="148"/>
      <c r="AL50" s="148"/>
      <c r="AM50" s="148"/>
      <c r="AN50" s="184"/>
      <c r="AO50" s="472" t="s">
        <v>160</v>
      </c>
    </row>
    <row r="51" spans="1:42" s="43" customFormat="1" ht="15.75" collapsed="1" x14ac:dyDescent="0.25">
      <c r="A51" s="145" t="s">
        <v>86</v>
      </c>
      <c r="B51" s="146" t="s">
        <v>353</v>
      </c>
      <c r="C51" s="147" t="s">
        <v>293</v>
      </c>
      <c r="D51" s="148">
        <f t="shared" si="6"/>
        <v>2</v>
      </c>
      <c r="E51" s="191">
        <f t="shared" si="7"/>
        <v>3</v>
      </c>
      <c r="F51" s="209"/>
      <c r="G51" s="148"/>
      <c r="H51" s="148"/>
      <c r="I51" s="148"/>
      <c r="J51" s="184"/>
      <c r="K51" s="209"/>
      <c r="L51" s="148"/>
      <c r="M51" s="148"/>
      <c r="N51" s="148"/>
      <c r="O51" s="184"/>
      <c r="P51" s="209"/>
      <c r="Q51" s="148"/>
      <c r="R51" s="148"/>
      <c r="S51" s="148"/>
      <c r="T51" s="184"/>
      <c r="U51" s="209"/>
      <c r="V51" s="148"/>
      <c r="W51" s="148"/>
      <c r="X51" s="148"/>
      <c r="Y51" s="184"/>
      <c r="Z51" s="209">
        <v>2</v>
      </c>
      <c r="AA51" s="148">
        <v>0</v>
      </c>
      <c r="AB51" s="148">
        <v>0</v>
      </c>
      <c r="AC51" s="148" t="s">
        <v>23</v>
      </c>
      <c r="AD51" s="184">
        <v>3</v>
      </c>
      <c r="AE51" s="209"/>
      <c r="AF51" s="148"/>
      <c r="AG51" s="148"/>
      <c r="AH51" s="148"/>
      <c r="AI51" s="184"/>
      <c r="AJ51" s="209"/>
      <c r="AK51" s="148"/>
      <c r="AL51" s="148"/>
      <c r="AM51" s="148"/>
      <c r="AN51" s="184"/>
      <c r="AO51" s="472" t="s">
        <v>160</v>
      </c>
    </row>
    <row r="52" spans="1:42" s="43" customFormat="1" ht="16.5" thickBot="1" x14ac:dyDescent="0.3">
      <c r="A52" s="482" t="s">
        <v>90</v>
      </c>
      <c r="B52" s="146" t="s">
        <v>349</v>
      </c>
      <c r="C52" s="147" t="s">
        <v>294</v>
      </c>
      <c r="D52" s="483">
        <f t="shared" si="6"/>
        <v>2</v>
      </c>
      <c r="E52" s="502">
        <f t="shared" si="7"/>
        <v>3</v>
      </c>
      <c r="F52" s="485"/>
      <c r="G52" s="483"/>
      <c r="H52" s="483"/>
      <c r="I52" s="483"/>
      <c r="J52" s="486"/>
      <c r="K52" s="485"/>
      <c r="L52" s="483"/>
      <c r="M52" s="483"/>
      <c r="N52" s="483"/>
      <c r="O52" s="486"/>
      <c r="P52" s="485"/>
      <c r="Q52" s="483"/>
      <c r="R52" s="483"/>
      <c r="S52" s="483"/>
      <c r="T52" s="486"/>
      <c r="U52" s="485"/>
      <c r="V52" s="483"/>
      <c r="W52" s="483"/>
      <c r="X52" s="483"/>
      <c r="Y52" s="486"/>
      <c r="Z52" s="485"/>
      <c r="AA52" s="483"/>
      <c r="AB52" s="483"/>
      <c r="AC52" s="483"/>
      <c r="AD52" s="486"/>
      <c r="AE52" s="485"/>
      <c r="AF52" s="483"/>
      <c r="AG52" s="483"/>
      <c r="AH52" s="483"/>
      <c r="AI52" s="486"/>
      <c r="AJ52" s="485">
        <v>1</v>
      </c>
      <c r="AK52" s="483">
        <v>1</v>
      </c>
      <c r="AL52" s="483">
        <v>0</v>
      </c>
      <c r="AM52" s="483" t="s">
        <v>19</v>
      </c>
      <c r="AN52" s="486">
        <v>3</v>
      </c>
      <c r="AO52" s="607" t="s">
        <v>160</v>
      </c>
    </row>
    <row r="53" spans="1:42" ht="16.5" thickBot="1" x14ac:dyDescent="0.3">
      <c r="A53" s="496" t="s">
        <v>145</v>
      </c>
      <c r="B53" s="497"/>
      <c r="C53" s="498"/>
      <c r="D53" s="499">
        <f>SUM(D54:D59)</f>
        <v>16</v>
      </c>
      <c r="E53" s="500">
        <f>SUM(E54:E59)</f>
        <v>20</v>
      </c>
      <c r="F53" s="136"/>
      <c r="G53" s="138"/>
      <c r="H53" s="138"/>
      <c r="I53" s="138"/>
      <c r="J53" s="137"/>
      <c r="K53" s="136"/>
      <c r="L53" s="138"/>
      <c r="M53" s="138"/>
      <c r="N53" s="138"/>
      <c r="O53" s="137"/>
      <c r="P53" s="136"/>
      <c r="Q53" s="138"/>
      <c r="R53" s="138"/>
      <c r="S53" s="138"/>
      <c r="T53" s="137"/>
      <c r="U53" s="136"/>
      <c r="V53" s="138"/>
      <c r="W53" s="138"/>
      <c r="X53" s="138"/>
      <c r="Y53" s="137"/>
      <c r="Z53" s="136"/>
      <c r="AA53" s="138"/>
      <c r="AB53" s="138"/>
      <c r="AC53" s="138"/>
      <c r="AD53" s="137"/>
      <c r="AE53" s="136"/>
      <c r="AF53" s="138"/>
      <c r="AG53" s="138"/>
      <c r="AH53" s="138"/>
      <c r="AI53" s="137"/>
      <c r="AJ53" s="136"/>
      <c r="AK53" s="138"/>
      <c r="AL53" s="138"/>
      <c r="AM53" s="138"/>
      <c r="AN53" s="137"/>
      <c r="AO53" s="501"/>
      <c r="AP53" s="510"/>
    </row>
    <row r="54" spans="1:42" s="43" customFormat="1" ht="15.75" collapsed="1" x14ac:dyDescent="0.25">
      <c r="A54" s="490" t="s">
        <v>88</v>
      </c>
      <c r="B54" s="146" t="s">
        <v>319</v>
      </c>
      <c r="C54" s="147" t="s">
        <v>83</v>
      </c>
      <c r="D54" s="492">
        <f t="shared" ref="D54:D59" si="8">SUM(F54,G54,H54,K54,L54,M54,P54,Q54,R54,U54,V54,W54,Z54,AA54,AB54,AE54,AF54,AG54,AJ54,AK54,AL54)</f>
        <v>3</v>
      </c>
      <c r="E54" s="493">
        <f t="shared" ref="E54:E59" si="9">SUM(J54,O54,T54,Y54,AD54,AI54,AN54)</f>
        <v>3</v>
      </c>
      <c r="F54" s="494"/>
      <c r="G54" s="492"/>
      <c r="H54" s="492"/>
      <c r="I54" s="492"/>
      <c r="J54" s="495"/>
      <c r="K54" s="494">
        <v>0</v>
      </c>
      <c r="L54" s="492">
        <v>0</v>
      </c>
      <c r="M54" s="492">
        <v>3</v>
      </c>
      <c r="N54" s="492" t="s">
        <v>23</v>
      </c>
      <c r="O54" s="495">
        <v>3</v>
      </c>
      <c r="P54" s="494"/>
      <c r="Q54" s="492"/>
      <c r="R54" s="492"/>
      <c r="S54" s="492"/>
      <c r="T54" s="495"/>
      <c r="U54" s="494"/>
      <c r="V54" s="492"/>
      <c r="W54" s="492"/>
      <c r="X54" s="492"/>
      <c r="Y54" s="495"/>
      <c r="Z54" s="494"/>
      <c r="AA54" s="492"/>
      <c r="AB54" s="492"/>
      <c r="AC54" s="492"/>
      <c r="AD54" s="495"/>
      <c r="AE54" s="494"/>
      <c r="AF54" s="492"/>
      <c r="AG54" s="492"/>
      <c r="AH54" s="492"/>
      <c r="AI54" s="495"/>
      <c r="AJ54" s="494"/>
      <c r="AK54" s="492"/>
      <c r="AL54" s="492"/>
      <c r="AM54" s="492"/>
      <c r="AN54" s="495"/>
      <c r="AO54" s="608" t="s">
        <v>321</v>
      </c>
    </row>
    <row r="55" spans="1:42" s="43" customFormat="1" ht="15.75" x14ac:dyDescent="0.25">
      <c r="A55" s="145" t="s">
        <v>101</v>
      </c>
      <c r="B55" s="146" t="s">
        <v>320</v>
      </c>
      <c r="C55" s="147" t="s">
        <v>84</v>
      </c>
      <c r="D55" s="148">
        <f t="shared" si="8"/>
        <v>3</v>
      </c>
      <c r="E55" s="191">
        <f t="shared" si="9"/>
        <v>4</v>
      </c>
      <c r="F55" s="209"/>
      <c r="G55" s="148"/>
      <c r="H55" s="148"/>
      <c r="I55" s="148"/>
      <c r="J55" s="184"/>
      <c r="K55" s="209"/>
      <c r="L55" s="148"/>
      <c r="M55" s="148"/>
      <c r="N55" s="148"/>
      <c r="O55" s="184"/>
      <c r="P55" s="209">
        <v>0</v>
      </c>
      <c r="Q55" s="148">
        <v>0</v>
      </c>
      <c r="R55" s="148">
        <v>3</v>
      </c>
      <c r="S55" s="148" t="s">
        <v>23</v>
      </c>
      <c r="T55" s="184">
        <v>4</v>
      </c>
      <c r="U55" s="209"/>
      <c r="V55" s="148"/>
      <c r="W55" s="148"/>
      <c r="X55" s="148"/>
      <c r="Y55" s="184"/>
      <c r="Z55" s="209"/>
      <c r="AA55" s="148"/>
      <c r="AB55" s="148"/>
      <c r="AC55" s="148"/>
      <c r="AD55" s="184"/>
      <c r="AE55" s="209"/>
      <c r="AF55" s="148"/>
      <c r="AG55" s="148"/>
      <c r="AH55" s="148"/>
      <c r="AI55" s="184"/>
      <c r="AJ55" s="209"/>
      <c r="AK55" s="148"/>
      <c r="AL55" s="148"/>
      <c r="AM55" s="148"/>
      <c r="AN55" s="184"/>
      <c r="AO55" s="473" t="s">
        <v>319</v>
      </c>
    </row>
    <row r="56" spans="1:42" s="43" customFormat="1" ht="15.75" collapsed="1" x14ac:dyDescent="0.25">
      <c r="A56" s="145" t="s">
        <v>82</v>
      </c>
      <c r="B56" s="146" t="s">
        <v>321</v>
      </c>
      <c r="C56" s="147" t="s">
        <v>97</v>
      </c>
      <c r="D56" s="148">
        <f t="shared" si="8"/>
        <v>3</v>
      </c>
      <c r="E56" s="191">
        <f t="shared" si="9"/>
        <v>3</v>
      </c>
      <c r="F56" s="209">
        <v>0</v>
      </c>
      <c r="G56" s="148">
        <v>0</v>
      </c>
      <c r="H56" s="148">
        <v>3</v>
      </c>
      <c r="I56" s="148" t="s">
        <v>23</v>
      </c>
      <c r="J56" s="184">
        <v>3</v>
      </c>
      <c r="K56" s="209"/>
      <c r="L56" s="148"/>
      <c r="M56" s="148"/>
      <c r="N56" s="148"/>
      <c r="O56" s="184"/>
      <c r="P56" s="209"/>
      <c r="Q56" s="148"/>
      <c r="R56" s="148"/>
      <c r="S56" s="148"/>
      <c r="T56" s="184"/>
      <c r="U56" s="209"/>
      <c r="V56" s="148"/>
      <c r="W56" s="148"/>
      <c r="X56" s="148"/>
      <c r="Y56" s="184"/>
      <c r="Z56" s="209"/>
      <c r="AA56" s="148"/>
      <c r="AB56" s="148"/>
      <c r="AC56" s="148"/>
      <c r="AD56" s="184"/>
      <c r="AE56" s="209"/>
      <c r="AF56" s="148"/>
      <c r="AG56" s="148"/>
      <c r="AH56" s="148"/>
      <c r="AI56" s="184"/>
      <c r="AJ56" s="209"/>
      <c r="AK56" s="148"/>
      <c r="AL56" s="148"/>
      <c r="AM56" s="148"/>
      <c r="AN56" s="184"/>
      <c r="AO56" s="472" t="s">
        <v>160</v>
      </c>
    </row>
    <row r="57" spans="1:42" s="43" customFormat="1" ht="15.75" x14ac:dyDescent="0.25">
      <c r="A57" s="145" t="s">
        <v>170</v>
      </c>
      <c r="B57" s="146" t="s">
        <v>322</v>
      </c>
      <c r="C57" s="147" t="s">
        <v>98</v>
      </c>
      <c r="D57" s="148">
        <f t="shared" si="8"/>
        <v>3</v>
      </c>
      <c r="E57" s="191">
        <f t="shared" si="9"/>
        <v>3</v>
      </c>
      <c r="F57" s="209"/>
      <c r="G57" s="148"/>
      <c r="H57" s="148"/>
      <c r="I57" s="148"/>
      <c r="J57" s="184"/>
      <c r="K57" s="209">
        <v>0</v>
      </c>
      <c r="L57" s="148">
        <v>0</v>
      </c>
      <c r="M57" s="148">
        <v>3</v>
      </c>
      <c r="N57" s="148" t="s">
        <v>23</v>
      </c>
      <c r="O57" s="184">
        <v>3</v>
      </c>
      <c r="P57" s="209"/>
      <c r="Q57" s="148"/>
      <c r="R57" s="148"/>
      <c r="S57" s="148"/>
      <c r="T57" s="184"/>
      <c r="U57" s="209"/>
      <c r="V57" s="148"/>
      <c r="W57" s="148"/>
      <c r="X57" s="148"/>
      <c r="Y57" s="184"/>
      <c r="Z57" s="209"/>
      <c r="AA57" s="148"/>
      <c r="AB57" s="148"/>
      <c r="AC57" s="148"/>
      <c r="AD57" s="184"/>
      <c r="AE57" s="209"/>
      <c r="AF57" s="148"/>
      <c r="AG57" s="148"/>
      <c r="AH57" s="148"/>
      <c r="AI57" s="184"/>
      <c r="AJ57" s="209"/>
      <c r="AK57" s="148"/>
      <c r="AL57" s="148"/>
      <c r="AM57" s="148"/>
      <c r="AN57" s="184"/>
      <c r="AO57" s="473" t="s">
        <v>321</v>
      </c>
    </row>
    <row r="58" spans="1:42" s="43" customFormat="1" ht="15.75" x14ac:dyDescent="0.25">
      <c r="A58" s="145" t="s">
        <v>102</v>
      </c>
      <c r="B58" s="146" t="s">
        <v>310</v>
      </c>
      <c r="C58" s="147" t="s">
        <v>89</v>
      </c>
      <c r="D58" s="148">
        <f t="shared" si="8"/>
        <v>2</v>
      </c>
      <c r="E58" s="191">
        <f t="shared" si="9"/>
        <v>4</v>
      </c>
      <c r="F58" s="209"/>
      <c r="G58" s="148"/>
      <c r="H58" s="148"/>
      <c r="I58" s="148"/>
      <c r="J58" s="184"/>
      <c r="K58" s="209"/>
      <c r="L58" s="148"/>
      <c r="M58" s="148"/>
      <c r="N58" s="148"/>
      <c r="O58" s="184"/>
      <c r="P58" s="209"/>
      <c r="Q58" s="148"/>
      <c r="R58" s="148"/>
      <c r="S58" s="148"/>
      <c r="T58" s="184"/>
      <c r="U58" s="209"/>
      <c r="V58" s="148"/>
      <c r="W58" s="148"/>
      <c r="X58" s="148"/>
      <c r="Y58" s="184"/>
      <c r="Z58" s="209"/>
      <c r="AA58" s="148"/>
      <c r="AB58" s="148"/>
      <c r="AC58" s="148"/>
      <c r="AD58" s="184"/>
      <c r="AE58" s="209"/>
      <c r="AF58" s="148"/>
      <c r="AG58" s="148"/>
      <c r="AH58" s="148"/>
      <c r="AI58" s="184"/>
      <c r="AJ58" s="209"/>
      <c r="AK58" s="148">
        <v>0</v>
      </c>
      <c r="AL58" s="148">
        <v>2</v>
      </c>
      <c r="AM58" s="148" t="s">
        <v>23</v>
      </c>
      <c r="AN58" s="184">
        <v>4</v>
      </c>
      <c r="AO58" s="473" t="s">
        <v>319</v>
      </c>
    </row>
    <row r="59" spans="1:42" s="43" customFormat="1" ht="16.5" thickBot="1" x14ac:dyDescent="0.3">
      <c r="A59" s="145" t="s">
        <v>78</v>
      </c>
      <c r="B59" s="146" t="s">
        <v>338</v>
      </c>
      <c r="C59" s="147" t="s">
        <v>91</v>
      </c>
      <c r="D59" s="151">
        <f t="shared" si="8"/>
        <v>2</v>
      </c>
      <c r="E59" s="192">
        <f t="shared" si="9"/>
        <v>3</v>
      </c>
      <c r="F59" s="477"/>
      <c r="G59" s="151"/>
      <c r="H59" s="151"/>
      <c r="I59" s="151"/>
      <c r="J59" s="478"/>
      <c r="K59" s="477">
        <v>0</v>
      </c>
      <c r="L59" s="151">
        <v>0</v>
      </c>
      <c r="M59" s="151">
        <v>2</v>
      </c>
      <c r="N59" s="151" t="s">
        <v>23</v>
      </c>
      <c r="O59" s="478">
        <v>3</v>
      </c>
      <c r="P59" s="477"/>
      <c r="Q59" s="151"/>
      <c r="R59" s="151"/>
      <c r="S59" s="151"/>
      <c r="T59" s="478"/>
      <c r="U59" s="477"/>
      <c r="V59" s="151"/>
      <c r="W59" s="151"/>
      <c r="X59" s="151"/>
      <c r="Y59" s="478"/>
      <c r="Z59" s="477"/>
      <c r="AA59" s="151"/>
      <c r="AB59" s="151"/>
      <c r="AC59" s="151"/>
      <c r="AD59" s="478"/>
      <c r="AE59" s="477"/>
      <c r="AF59" s="151"/>
      <c r="AG59" s="151"/>
      <c r="AH59" s="151"/>
      <c r="AI59" s="478"/>
      <c r="AJ59" s="477"/>
      <c r="AK59" s="151"/>
      <c r="AL59" s="151"/>
      <c r="AM59" s="151"/>
      <c r="AN59" s="478"/>
      <c r="AO59" s="474" t="s">
        <v>321</v>
      </c>
    </row>
    <row r="60" spans="1:42" s="38" customFormat="1" ht="18" customHeight="1" x14ac:dyDescent="0.25">
      <c r="A60" s="35"/>
      <c r="B60" s="36"/>
      <c r="C60" s="37"/>
      <c r="D60" s="139">
        <f>D32+D23+D13</f>
        <v>119</v>
      </c>
      <c r="E60" s="109">
        <f>E32+E23+E13</f>
        <v>146</v>
      </c>
      <c r="F60" s="194">
        <f>F13+F23+F32</f>
        <v>12</v>
      </c>
      <c r="G60" s="194">
        <f>G13+G23+G32</f>
        <v>4</v>
      </c>
      <c r="H60" s="194">
        <f>H13+H23+H32</f>
        <v>11</v>
      </c>
      <c r="I60" s="195"/>
      <c r="J60" s="196">
        <f>J13+J23+J32</f>
        <v>30</v>
      </c>
      <c r="K60" s="194">
        <f>K13+K23+K32</f>
        <v>9</v>
      </c>
      <c r="L60" s="194">
        <f>L13+L23+L32</f>
        <v>7</v>
      </c>
      <c r="M60" s="194">
        <f>M13+M23+M32</f>
        <v>13</v>
      </c>
      <c r="N60" s="195"/>
      <c r="O60" s="196">
        <f>O13+O23+O32</f>
        <v>34</v>
      </c>
      <c r="P60" s="194">
        <f>P13+P23+P32</f>
        <v>11</v>
      </c>
      <c r="Q60" s="194">
        <f>Q13+Q23+Q32</f>
        <v>2</v>
      </c>
      <c r="R60" s="194">
        <f>R13+R23+R32</f>
        <v>12</v>
      </c>
      <c r="S60" s="195"/>
      <c r="T60" s="196">
        <f>T13+T23+T32</f>
        <v>33</v>
      </c>
      <c r="U60" s="194">
        <f>U13+U23+U32</f>
        <v>10</v>
      </c>
      <c r="V60" s="194">
        <f>V13+V23+V32</f>
        <v>5</v>
      </c>
      <c r="W60" s="194">
        <f>W13+W23+W32</f>
        <v>7</v>
      </c>
      <c r="X60" s="195"/>
      <c r="Y60" s="196">
        <f>Y13+Y23+Y32</f>
        <v>27</v>
      </c>
      <c r="Z60" s="194">
        <f>Z13+Z23+Z32</f>
        <v>6</v>
      </c>
      <c r="AA60" s="194">
        <f>AA13+AA23+AA32</f>
        <v>3</v>
      </c>
      <c r="AB60" s="194">
        <f>AB13+AB23+AB32</f>
        <v>0</v>
      </c>
      <c r="AC60" s="195"/>
      <c r="AD60" s="196">
        <f>AD13+AD23+AD32</f>
        <v>11</v>
      </c>
      <c r="AE60" s="194">
        <f>AE13+AE23+AE32</f>
        <v>1</v>
      </c>
      <c r="AF60" s="194">
        <f>AF13+AF23+AF32</f>
        <v>2</v>
      </c>
      <c r="AG60" s="194">
        <f>AG13+AG23+AG32</f>
        <v>0</v>
      </c>
      <c r="AH60" s="195"/>
      <c r="AI60" s="196">
        <f>AI13+AI23+AI32</f>
        <v>4</v>
      </c>
      <c r="AJ60" s="194">
        <f>AJ13+AJ23+AJ32</f>
        <v>1</v>
      </c>
      <c r="AK60" s="194">
        <f>AK13+AK23+AK32</f>
        <v>1</v>
      </c>
      <c r="AL60" s="194">
        <f>AL13+AL23+AL32</f>
        <v>2</v>
      </c>
      <c r="AM60" s="195"/>
      <c r="AN60" s="196">
        <f>AN13+AN23+AN32</f>
        <v>7</v>
      </c>
      <c r="AO60" s="110"/>
      <c r="AP60" s="34"/>
    </row>
    <row r="61" spans="1:42" s="38" customFormat="1" ht="18" customHeight="1" x14ac:dyDescent="0.25">
      <c r="A61" s="39"/>
      <c r="B61" s="40"/>
      <c r="D61" s="106"/>
      <c r="E61" s="107" t="s">
        <v>28</v>
      </c>
      <c r="F61" s="111"/>
      <c r="G61" s="111"/>
      <c r="H61" s="111"/>
      <c r="I61" s="112">
        <f>COUNTIF(I14:I59,"v")</f>
        <v>2</v>
      </c>
      <c r="J61" s="113"/>
      <c r="K61" s="111"/>
      <c r="L61" s="111"/>
      <c r="M61" s="111"/>
      <c r="N61" s="112">
        <f>COUNTIF(N14:N59,"v")</f>
        <v>2</v>
      </c>
      <c r="O61" s="113"/>
      <c r="P61" s="111"/>
      <c r="Q61" s="111"/>
      <c r="R61" s="111"/>
      <c r="S61" s="112">
        <f>COUNTIF(S14:S59,"v")</f>
        <v>2</v>
      </c>
      <c r="T61" s="113"/>
      <c r="U61" s="111"/>
      <c r="V61" s="111"/>
      <c r="W61" s="111"/>
      <c r="X61" s="112">
        <f>COUNTIF(X14:X59,"v")</f>
        <v>3</v>
      </c>
      <c r="Y61" s="113"/>
      <c r="Z61" s="111"/>
      <c r="AA61" s="111"/>
      <c r="AB61" s="111"/>
      <c r="AC61" s="112">
        <f>COUNTIF(AC14:AC59,"v")</f>
        <v>2</v>
      </c>
      <c r="AD61" s="113"/>
      <c r="AE61" s="111"/>
      <c r="AF61" s="111"/>
      <c r="AG61" s="111"/>
      <c r="AH61" s="112">
        <f>COUNTIF(AH14:AH59,"v")</f>
        <v>0</v>
      </c>
      <c r="AI61" s="113"/>
      <c r="AJ61" s="111"/>
      <c r="AK61" s="111"/>
      <c r="AL61" s="111"/>
      <c r="AM61" s="112">
        <f>COUNTIF(AM14:AM59,"v")</f>
        <v>1</v>
      </c>
      <c r="AN61" s="113"/>
      <c r="AO61" s="34"/>
      <c r="AP61" s="34"/>
    </row>
    <row r="62" spans="1:42" s="38" customFormat="1" ht="18" customHeight="1" x14ac:dyDescent="0.25">
      <c r="A62" s="39"/>
      <c r="B62" s="40"/>
      <c r="D62" s="106"/>
      <c r="E62" s="108" t="s">
        <v>29</v>
      </c>
      <c r="F62" s="111"/>
      <c r="G62" s="111"/>
      <c r="H62" s="111"/>
      <c r="I62" s="112">
        <f>COUNTIF(I14:I59,"é")</f>
        <v>6</v>
      </c>
      <c r="J62" s="113"/>
      <c r="K62" s="111"/>
      <c r="L62" s="111"/>
      <c r="M62" s="111"/>
      <c r="N62" s="112">
        <f>COUNTIF(N14:N59,"é")</f>
        <v>7</v>
      </c>
      <c r="O62" s="113"/>
      <c r="P62" s="111"/>
      <c r="Q62" s="111"/>
      <c r="R62" s="111"/>
      <c r="S62" s="112">
        <f>COUNTIF(S14:S59,"é")</f>
        <v>7</v>
      </c>
      <c r="T62" s="113"/>
      <c r="U62" s="111"/>
      <c r="V62" s="111"/>
      <c r="W62" s="111"/>
      <c r="X62" s="112">
        <f>COUNTIF(X14:X59,"é")</f>
        <v>5</v>
      </c>
      <c r="Y62" s="113"/>
      <c r="Z62" s="111"/>
      <c r="AA62" s="111"/>
      <c r="AB62" s="111"/>
      <c r="AC62" s="112">
        <f>COUNTIF(AC14:AC59,"é")</f>
        <v>2</v>
      </c>
      <c r="AD62" s="113"/>
      <c r="AE62" s="111"/>
      <c r="AF62" s="111"/>
      <c r="AG62" s="111"/>
      <c r="AH62" s="112">
        <f>COUNTIF(AH14:AH59,"é")</f>
        <v>1</v>
      </c>
      <c r="AI62" s="113"/>
      <c r="AJ62" s="111"/>
      <c r="AK62" s="111"/>
      <c r="AL62" s="111"/>
      <c r="AM62" s="112">
        <f>COUNTIF(AM14:AM59,"é")</f>
        <v>1</v>
      </c>
      <c r="AN62" s="113"/>
      <c r="AO62" s="34"/>
      <c r="AP62" s="34"/>
    </row>
    <row r="63" spans="1:42" ht="15.75" x14ac:dyDescent="0.25">
      <c r="A63" s="39"/>
      <c r="B63" s="40"/>
      <c r="C63" s="38"/>
      <c r="E63" s="41" t="s">
        <v>137</v>
      </c>
      <c r="F63" s="114"/>
      <c r="G63" s="114">
        <f>SUM(F60:H60)</f>
        <v>27</v>
      </c>
      <c r="H63" s="115"/>
      <c r="I63" s="115"/>
      <c r="J63" s="116"/>
      <c r="K63" s="114"/>
      <c r="L63" s="114">
        <f>SUM(K60:M60)</f>
        <v>29</v>
      </c>
      <c r="M63" s="115"/>
      <c r="N63" s="115"/>
      <c r="O63" s="116"/>
      <c r="P63" s="114"/>
      <c r="Q63" s="114">
        <f>SUM(P60:R60)</f>
        <v>25</v>
      </c>
      <c r="R63" s="115"/>
      <c r="S63" s="115"/>
      <c r="T63" s="116"/>
      <c r="U63" s="114"/>
      <c r="V63" s="114">
        <f>SUM(U60:W60)</f>
        <v>22</v>
      </c>
      <c r="W63" s="115"/>
      <c r="X63" s="115"/>
      <c r="Y63" s="116"/>
      <c r="Z63" s="114"/>
      <c r="AA63" s="114">
        <f>SUM(Z60:AB60)</f>
        <v>9</v>
      </c>
      <c r="AB63" s="115"/>
      <c r="AC63" s="115"/>
      <c r="AD63" s="116"/>
      <c r="AE63" s="114"/>
      <c r="AF63" s="114">
        <f>SUM(AE60:AG60)</f>
        <v>3</v>
      </c>
      <c r="AG63" s="115"/>
      <c r="AH63" s="115"/>
      <c r="AI63" s="116"/>
      <c r="AJ63" s="114"/>
      <c r="AK63" s="114">
        <f>SUM(AJ60:AL60)</f>
        <v>4</v>
      </c>
      <c r="AL63" s="115"/>
      <c r="AM63" s="115"/>
      <c r="AN63" s="116"/>
    </row>
    <row r="64" spans="1:42" ht="15.75" x14ac:dyDescent="0.25">
      <c r="A64" s="39"/>
      <c r="B64" s="40"/>
      <c r="C64" s="38"/>
      <c r="E64" s="41" t="s">
        <v>138</v>
      </c>
      <c r="F64" s="116"/>
      <c r="G64" s="117">
        <f>G60+H60</f>
        <v>15</v>
      </c>
      <c r="H64" s="116"/>
      <c r="I64" s="116"/>
      <c r="J64" s="116"/>
      <c r="K64" s="116"/>
      <c r="L64" s="117">
        <f>L60+M60</f>
        <v>20</v>
      </c>
      <c r="M64" s="116"/>
      <c r="N64" s="116"/>
      <c r="O64" s="116"/>
      <c r="P64" s="116"/>
      <c r="Q64" s="117">
        <f>Q60+R60</f>
        <v>14</v>
      </c>
      <c r="R64" s="116"/>
      <c r="S64" s="116"/>
      <c r="T64" s="116"/>
      <c r="U64" s="116"/>
      <c r="V64" s="117">
        <f>V60+W60</f>
        <v>12</v>
      </c>
      <c r="W64" s="116"/>
      <c r="X64" s="116"/>
      <c r="Y64" s="116"/>
      <c r="Z64" s="116"/>
      <c r="AA64" s="117">
        <f>AA60+AB60</f>
        <v>3</v>
      </c>
      <c r="AB64" s="116"/>
      <c r="AC64" s="116"/>
      <c r="AD64" s="116"/>
      <c r="AE64" s="116"/>
      <c r="AF64" s="117">
        <f>AF60+AG60</f>
        <v>2</v>
      </c>
      <c r="AG64" s="116"/>
      <c r="AH64" s="116"/>
      <c r="AI64" s="116"/>
      <c r="AJ64" s="116"/>
      <c r="AK64" s="117">
        <f>AK60+AL60</f>
        <v>3</v>
      </c>
      <c r="AL64" s="116"/>
      <c r="AM64" s="116"/>
      <c r="AN64" s="116"/>
    </row>
    <row r="65" spans="1:41" ht="15.75" x14ac:dyDescent="0.25">
      <c r="A65" s="39"/>
      <c r="B65" s="40"/>
      <c r="C65" s="38"/>
      <c r="E65" s="41" t="s">
        <v>139</v>
      </c>
      <c r="F65" s="118"/>
      <c r="G65" s="119">
        <f>F60</f>
        <v>12</v>
      </c>
      <c r="H65" s="118"/>
      <c r="I65" s="118"/>
      <c r="J65" s="118"/>
      <c r="K65" s="118"/>
      <c r="L65" s="119">
        <f>K60</f>
        <v>9</v>
      </c>
      <c r="M65" s="118"/>
      <c r="N65" s="118"/>
      <c r="O65" s="118"/>
      <c r="P65" s="118"/>
      <c r="Q65" s="119">
        <f>P60</f>
        <v>11</v>
      </c>
      <c r="R65" s="118"/>
      <c r="S65" s="118"/>
      <c r="T65" s="118"/>
      <c r="U65" s="118"/>
      <c r="V65" s="119">
        <f>U60</f>
        <v>10</v>
      </c>
      <c r="W65" s="118"/>
      <c r="X65" s="118"/>
      <c r="Y65" s="118"/>
      <c r="Z65" s="118"/>
      <c r="AA65" s="119">
        <f>Z60</f>
        <v>6</v>
      </c>
      <c r="AB65" s="118"/>
      <c r="AC65" s="118"/>
      <c r="AD65" s="118"/>
      <c r="AE65" s="118"/>
      <c r="AF65" s="119">
        <f>AE60</f>
        <v>1</v>
      </c>
      <c r="AG65" s="118"/>
      <c r="AH65" s="118"/>
      <c r="AI65" s="118"/>
      <c r="AJ65" s="118"/>
      <c r="AK65" s="119">
        <f>AJ60</f>
        <v>1</v>
      </c>
      <c r="AL65" s="118"/>
      <c r="AM65" s="118"/>
      <c r="AN65" s="118"/>
    </row>
    <row r="66" spans="1:41" x14ac:dyDescent="0.25">
      <c r="E66" s="41"/>
    </row>
    <row r="67" spans="1:41" ht="15.75" thickBot="1" x14ac:dyDescent="0.3"/>
    <row r="68" spans="1:41" ht="31.5" customHeight="1" thickTop="1" x14ac:dyDescent="0.25">
      <c r="A68" s="749" t="s">
        <v>162</v>
      </c>
      <c r="B68" s="750"/>
      <c r="C68" s="751"/>
      <c r="D68" s="755" t="s">
        <v>133</v>
      </c>
      <c r="E68" s="757" t="s">
        <v>128</v>
      </c>
      <c r="F68" s="752" t="s">
        <v>134</v>
      </c>
      <c r="G68" s="753"/>
      <c r="H68" s="753"/>
      <c r="I68" s="753"/>
      <c r="J68" s="753"/>
      <c r="K68" s="753"/>
      <c r="L68" s="753"/>
      <c r="M68" s="753"/>
      <c r="N68" s="753"/>
      <c r="O68" s="754"/>
    </row>
    <row r="69" spans="1:41" ht="15.75" x14ac:dyDescent="0.25">
      <c r="A69" s="48"/>
      <c r="B69" s="49" t="s">
        <v>0</v>
      </c>
      <c r="C69" s="50" t="s">
        <v>1</v>
      </c>
      <c r="D69" s="756"/>
      <c r="E69" s="758"/>
      <c r="F69" s="759" t="s">
        <v>44</v>
      </c>
      <c r="G69" s="760"/>
      <c r="H69" s="760"/>
      <c r="I69" s="760"/>
      <c r="J69" s="761"/>
      <c r="K69" s="760" t="s">
        <v>45</v>
      </c>
      <c r="L69" s="760"/>
      <c r="M69" s="760"/>
      <c r="N69" s="760"/>
      <c r="O69" s="762"/>
    </row>
    <row r="70" spans="1:41" ht="15.75" x14ac:dyDescent="0.25">
      <c r="A70" s="51"/>
      <c r="B70" s="52"/>
      <c r="C70" s="53"/>
      <c r="D70" s="54"/>
      <c r="E70" s="55"/>
      <c r="F70" s="89" t="s">
        <v>13</v>
      </c>
      <c r="G70" s="90" t="s">
        <v>14</v>
      </c>
      <c r="H70" s="90" t="s">
        <v>15</v>
      </c>
      <c r="I70" s="90" t="s">
        <v>16</v>
      </c>
      <c r="J70" s="91" t="s">
        <v>17</v>
      </c>
      <c r="K70" s="92" t="s">
        <v>13</v>
      </c>
      <c r="L70" s="90" t="s">
        <v>14</v>
      </c>
      <c r="M70" s="90" t="s">
        <v>15</v>
      </c>
      <c r="N70" s="90" t="s">
        <v>16</v>
      </c>
      <c r="O70" s="94" t="s">
        <v>17</v>
      </c>
    </row>
    <row r="71" spans="1:41" ht="15.75" x14ac:dyDescent="0.25">
      <c r="A71" s="48"/>
      <c r="B71" s="56"/>
      <c r="C71" s="57" t="s">
        <v>32</v>
      </c>
      <c r="D71" s="58"/>
      <c r="E71" s="59"/>
      <c r="F71" s="58"/>
      <c r="G71" s="60"/>
      <c r="H71" s="60"/>
      <c r="I71" s="60"/>
      <c r="J71" s="59">
        <v>20</v>
      </c>
      <c r="K71" s="62"/>
      <c r="L71" s="63"/>
      <c r="M71" s="63"/>
      <c r="N71" s="63"/>
      <c r="O71" s="61">
        <v>20</v>
      </c>
    </row>
    <row r="72" spans="1:41" ht="15.75" x14ac:dyDescent="0.25">
      <c r="A72" s="48"/>
      <c r="B72" s="56"/>
      <c r="C72" s="57" t="s">
        <v>129</v>
      </c>
      <c r="D72" s="58"/>
      <c r="E72" s="59"/>
      <c r="F72" s="58"/>
      <c r="G72" s="60"/>
      <c r="H72" s="60"/>
      <c r="I72" s="60"/>
      <c r="J72" s="59">
        <v>3</v>
      </c>
      <c r="K72" s="62"/>
      <c r="L72" s="63"/>
      <c r="M72" s="63"/>
      <c r="N72" s="63"/>
      <c r="O72" s="61">
        <v>3</v>
      </c>
      <c r="AO72" s="120" t="s">
        <v>167</v>
      </c>
    </row>
    <row r="73" spans="1:41" ht="15.75" x14ac:dyDescent="0.25">
      <c r="A73" s="48"/>
      <c r="B73" s="56"/>
      <c r="C73" s="57" t="s">
        <v>130</v>
      </c>
      <c r="D73" s="58"/>
      <c r="E73" s="59"/>
      <c r="F73" s="58"/>
      <c r="G73" s="60"/>
      <c r="H73" s="60"/>
      <c r="I73" s="60"/>
      <c r="J73" s="59">
        <v>3</v>
      </c>
      <c r="K73" s="62"/>
      <c r="L73" s="63"/>
      <c r="M73" s="63"/>
      <c r="N73" s="63"/>
      <c r="O73" s="61">
        <v>3</v>
      </c>
      <c r="AO73" s="120" t="s">
        <v>140</v>
      </c>
    </row>
    <row r="74" spans="1:41" ht="15.75" x14ac:dyDescent="0.25">
      <c r="A74" s="48"/>
      <c r="B74" s="56"/>
      <c r="C74" s="57" t="s">
        <v>131</v>
      </c>
      <c r="D74" s="58"/>
      <c r="E74" s="59"/>
      <c r="F74" s="58"/>
      <c r="G74" s="60"/>
      <c r="H74" s="60"/>
      <c r="I74" s="60"/>
      <c r="J74" s="59">
        <v>2</v>
      </c>
      <c r="K74" s="62"/>
      <c r="L74" s="63"/>
      <c r="M74" s="63"/>
      <c r="N74" s="63"/>
      <c r="O74" s="61">
        <v>2</v>
      </c>
    </row>
    <row r="75" spans="1:41" ht="16.5" thickBot="1" x14ac:dyDescent="0.3">
      <c r="A75" s="64"/>
      <c r="B75" s="65"/>
      <c r="C75" s="66" t="s">
        <v>135</v>
      </c>
      <c r="D75" s="67"/>
      <c r="E75" s="68"/>
      <c r="F75" s="67"/>
      <c r="G75" s="69"/>
      <c r="H75" s="69"/>
      <c r="I75" s="69"/>
      <c r="J75" s="93">
        <v>2</v>
      </c>
      <c r="K75" s="71"/>
      <c r="L75" s="72"/>
      <c r="M75" s="72"/>
      <c r="N75" s="72"/>
      <c r="O75" s="70">
        <v>2</v>
      </c>
    </row>
    <row r="76" spans="1:41" ht="16.5" thickBot="1" x14ac:dyDescent="0.3">
      <c r="A76" s="73"/>
      <c r="B76" s="74"/>
      <c r="C76" s="75" t="s">
        <v>136</v>
      </c>
      <c r="D76" s="76"/>
      <c r="E76" s="77"/>
      <c r="F76" s="76"/>
      <c r="G76" s="78"/>
      <c r="H76" s="78"/>
      <c r="I76" s="78"/>
      <c r="J76" s="77">
        <v>30</v>
      </c>
      <c r="K76" s="80"/>
      <c r="L76" s="81"/>
      <c r="M76" s="81"/>
      <c r="N76" s="81"/>
      <c r="O76" s="79">
        <v>30</v>
      </c>
    </row>
    <row r="77" spans="1:41" ht="16.5" thickTop="1" x14ac:dyDescent="0.25">
      <c r="A77" s="82"/>
      <c r="B77" s="83"/>
      <c r="C77" s="84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41" ht="16.5" customHeight="1" x14ac:dyDescent="0.25">
      <c r="A78" s="748" t="s">
        <v>163</v>
      </c>
      <c r="B78" s="748"/>
      <c r="C78" s="748"/>
    </row>
    <row r="79" spans="1:41" x14ac:dyDescent="0.25">
      <c r="A79" s="86"/>
      <c r="B79" s="87"/>
      <c r="C79" s="88"/>
    </row>
  </sheetData>
  <mergeCells count="32">
    <mergeCell ref="D1:Y1"/>
    <mergeCell ref="D2:Y2"/>
    <mergeCell ref="D3:Y3"/>
    <mergeCell ref="A32:C32"/>
    <mergeCell ref="U11:Y11"/>
    <mergeCell ref="G4:U4"/>
    <mergeCell ref="G5:U5"/>
    <mergeCell ref="A13:C13"/>
    <mergeCell ref="A23:C23"/>
    <mergeCell ref="D10:D11"/>
    <mergeCell ref="F10:AN10"/>
    <mergeCell ref="A12:C12"/>
    <mergeCell ref="K11:O11"/>
    <mergeCell ref="P11:T11"/>
    <mergeCell ref="A10:A11"/>
    <mergeCell ref="B10:B11"/>
    <mergeCell ref="A78:C78"/>
    <mergeCell ref="A68:C68"/>
    <mergeCell ref="F68:O68"/>
    <mergeCell ref="D68:D69"/>
    <mergeCell ref="E68:E69"/>
    <mergeCell ref="F69:J69"/>
    <mergeCell ref="K69:O69"/>
    <mergeCell ref="AO10:AO11"/>
    <mergeCell ref="AJ11:AN11"/>
    <mergeCell ref="F11:J11"/>
    <mergeCell ref="A6:AO6"/>
    <mergeCell ref="A9:AO9"/>
    <mergeCell ref="Z11:AD11"/>
    <mergeCell ref="AE11:AI11"/>
    <mergeCell ref="C10:C11"/>
    <mergeCell ref="E10:E11"/>
  </mergeCells>
  <pageMargins left="0.27" right="0.2" top="0.28000000000000003" bottom="0.26" header="0.17" footer="0.16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51"/>
  <sheetViews>
    <sheetView showGridLines="0" topLeftCell="A4" zoomScale="80" zoomScaleNormal="80" zoomScaleSheetLayoutView="100" zoomScalePageLayoutView="80" workbookViewId="0">
      <selection activeCell="A20" sqref="A20:XFD20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2.42578125" style="8" customWidth="1"/>
    <col min="4" max="5" width="7.7109375" style="9" customWidth="1"/>
    <col min="6" max="40" width="4.28515625" style="9" customWidth="1"/>
    <col min="41" max="41" width="19.28515625" style="9" customWidth="1"/>
    <col min="42" max="42" width="9.28515625" style="513"/>
    <col min="43" max="16384" width="9.28515625" style="510"/>
  </cols>
  <sheetData>
    <row r="1" spans="1:42" ht="18" x14ac:dyDescent="0.25">
      <c r="D1" s="784" t="s">
        <v>105</v>
      </c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510"/>
      <c r="AA1" s="510"/>
      <c r="AB1" s="510"/>
      <c r="AC1" s="510"/>
      <c r="AD1" s="510"/>
      <c r="AE1" s="510"/>
      <c r="AF1" s="510"/>
      <c r="AG1" s="510"/>
      <c r="AH1" s="620" t="s">
        <v>368</v>
      </c>
      <c r="AI1" s="620"/>
      <c r="AJ1" s="620"/>
      <c r="AK1" s="620"/>
      <c r="AL1" s="620"/>
      <c r="AM1" s="620"/>
      <c r="AN1" s="620"/>
      <c r="AO1" s="620"/>
      <c r="AP1" s="623"/>
    </row>
    <row r="2" spans="1:42" s="15" customFormat="1" ht="18" x14ac:dyDescent="0.25">
      <c r="A2" s="462" t="s">
        <v>103</v>
      </c>
      <c r="B2" s="18"/>
      <c r="C2" s="19"/>
      <c r="D2" s="799" t="s">
        <v>114</v>
      </c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AA2" s="16"/>
      <c r="AB2" s="16"/>
      <c r="AC2" s="16"/>
      <c r="AD2" s="16"/>
      <c r="AE2" s="16"/>
      <c r="AG2" s="16"/>
      <c r="AH2" s="621" t="s">
        <v>367</v>
      </c>
      <c r="AI2" s="622"/>
      <c r="AJ2" s="622"/>
      <c r="AK2" s="622"/>
      <c r="AL2" s="622"/>
      <c r="AM2" s="622"/>
      <c r="AN2" s="622"/>
      <c r="AO2" s="622"/>
      <c r="AP2" s="618"/>
    </row>
    <row r="3" spans="1:42" s="15" customFormat="1" ht="18" x14ac:dyDescent="0.25">
      <c r="A3" s="462" t="s">
        <v>113</v>
      </c>
      <c r="B3" s="18"/>
      <c r="C3" s="19"/>
      <c r="D3" s="799" t="s">
        <v>104</v>
      </c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AA3" s="13"/>
      <c r="AB3" s="13"/>
      <c r="AC3" s="13"/>
      <c r="AD3" s="13"/>
      <c r="AE3" s="13"/>
      <c r="AG3" s="13"/>
      <c r="AH3" s="621" t="s">
        <v>286</v>
      </c>
      <c r="AI3" s="622"/>
      <c r="AJ3" s="622"/>
      <c r="AK3" s="622"/>
      <c r="AL3" s="622"/>
      <c r="AM3" s="622"/>
      <c r="AN3" s="622"/>
      <c r="AO3" s="622"/>
      <c r="AP3" s="618"/>
    </row>
    <row r="4" spans="1:42" s="14" customFormat="1" ht="18" x14ac:dyDescent="0.25">
      <c r="A4" s="785" t="s">
        <v>171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</row>
    <row r="5" spans="1:42" s="20" customFormat="1" ht="18.75" x14ac:dyDescent="0.2">
      <c r="A5" s="459"/>
      <c r="B5" s="597"/>
      <c r="C5" s="459"/>
      <c r="D5" s="459"/>
      <c r="E5" s="459"/>
      <c r="F5" s="459"/>
      <c r="G5" s="459"/>
      <c r="H5" s="786" t="s">
        <v>161</v>
      </c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</row>
    <row r="6" spans="1:42" s="20" customFormat="1" ht="12.75" customHeight="1" x14ac:dyDescent="0.2">
      <c r="A6" s="459"/>
      <c r="B6" s="597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</row>
    <row r="7" spans="1:42" s="20" customFormat="1" ht="12.7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2" s="14" customFormat="1" ht="16.5" thickBot="1" x14ac:dyDescent="0.3">
      <c r="A8" s="743" t="s">
        <v>123</v>
      </c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</row>
    <row r="9" spans="1:42" s="43" customFormat="1" ht="15.75" customHeight="1" thickBot="1" x14ac:dyDescent="0.3">
      <c r="A9" s="780"/>
      <c r="B9" s="782" t="s">
        <v>0</v>
      </c>
      <c r="C9" s="744" t="s">
        <v>1</v>
      </c>
      <c r="D9" s="95" t="s">
        <v>2</v>
      </c>
      <c r="E9" s="737" t="s">
        <v>128</v>
      </c>
      <c r="F9" s="777" t="s">
        <v>3</v>
      </c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103"/>
      <c r="AK9" s="103"/>
      <c r="AL9" s="103"/>
      <c r="AM9" s="104"/>
      <c r="AN9" s="104"/>
      <c r="AO9" s="737" t="s">
        <v>4</v>
      </c>
    </row>
    <row r="10" spans="1:42" s="43" customFormat="1" ht="16.5" thickBot="1" x14ac:dyDescent="0.3">
      <c r="A10" s="781"/>
      <c r="B10" s="783"/>
      <c r="C10" s="745"/>
      <c r="D10" s="96" t="s">
        <v>5</v>
      </c>
      <c r="E10" s="802"/>
      <c r="F10" s="739" t="s">
        <v>6</v>
      </c>
      <c r="G10" s="740"/>
      <c r="H10" s="740"/>
      <c r="I10" s="740"/>
      <c r="J10" s="741"/>
      <c r="K10" s="739" t="s">
        <v>7</v>
      </c>
      <c r="L10" s="740"/>
      <c r="M10" s="740"/>
      <c r="N10" s="740"/>
      <c r="O10" s="740"/>
      <c r="P10" s="739" t="s">
        <v>8</v>
      </c>
      <c r="Q10" s="740"/>
      <c r="R10" s="740"/>
      <c r="S10" s="740"/>
      <c r="T10" s="741"/>
      <c r="U10" s="739" t="s">
        <v>9</v>
      </c>
      <c r="V10" s="740"/>
      <c r="W10" s="740"/>
      <c r="X10" s="740"/>
      <c r="Y10" s="741"/>
      <c r="Z10" s="739" t="s">
        <v>10</v>
      </c>
      <c r="AA10" s="740"/>
      <c r="AB10" s="740"/>
      <c r="AC10" s="740"/>
      <c r="AD10" s="741"/>
      <c r="AE10" s="739" t="s">
        <v>11</v>
      </c>
      <c r="AF10" s="740"/>
      <c r="AG10" s="740"/>
      <c r="AH10" s="740"/>
      <c r="AI10" s="741"/>
      <c r="AJ10" s="739" t="s">
        <v>12</v>
      </c>
      <c r="AK10" s="740"/>
      <c r="AL10" s="740"/>
      <c r="AM10" s="740"/>
      <c r="AN10" s="741"/>
      <c r="AO10" s="798"/>
    </row>
    <row r="11" spans="1:42" s="43" customFormat="1" ht="15.75" x14ac:dyDescent="0.25">
      <c r="A11" s="97"/>
      <c r="B11" s="98"/>
      <c r="C11" s="99"/>
      <c r="D11" s="97"/>
      <c r="E11" s="197"/>
      <c r="F11" s="123" t="s">
        <v>13</v>
      </c>
      <c r="G11" s="124" t="s">
        <v>14</v>
      </c>
      <c r="H11" s="124" t="s">
        <v>15</v>
      </c>
      <c r="I11" s="124" t="s">
        <v>16</v>
      </c>
      <c r="J11" s="125" t="s">
        <v>17</v>
      </c>
      <c r="K11" s="100" t="s">
        <v>13</v>
      </c>
      <c r="L11" s="101" t="s">
        <v>14</v>
      </c>
      <c r="M11" s="101" t="s">
        <v>15</v>
      </c>
      <c r="N11" s="101" t="s">
        <v>16</v>
      </c>
      <c r="O11" s="468" t="s">
        <v>17</v>
      </c>
      <c r="P11" s="100" t="s">
        <v>13</v>
      </c>
      <c r="Q11" s="101" t="s">
        <v>14</v>
      </c>
      <c r="R11" s="101" t="s">
        <v>15</v>
      </c>
      <c r="S11" s="101" t="s">
        <v>16</v>
      </c>
      <c r="T11" s="102" t="s">
        <v>17</v>
      </c>
      <c r="U11" s="100" t="s">
        <v>13</v>
      </c>
      <c r="V11" s="101" t="s">
        <v>14</v>
      </c>
      <c r="W11" s="101" t="s">
        <v>15</v>
      </c>
      <c r="X11" s="101" t="s">
        <v>16</v>
      </c>
      <c r="Y11" s="102" t="s">
        <v>17</v>
      </c>
      <c r="Z11" s="100" t="s">
        <v>13</v>
      </c>
      <c r="AA11" s="101" t="s">
        <v>14</v>
      </c>
      <c r="AB11" s="101" t="s">
        <v>15</v>
      </c>
      <c r="AC11" s="101" t="s">
        <v>16</v>
      </c>
      <c r="AD11" s="102" t="s">
        <v>17</v>
      </c>
      <c r="AE11" s="100" t="s">
        <v>13</v>
      </c>
      <c r="AF11" s="101" t="s">
        <v>14</v>
      </c>
      <c r="AG11" s="101" t="s">
        <v>15</v>
      </c>
      <c r="AH11" s="101" t="s">
        <v>16</v>
      </c>
      <c r="AI11" s="102" t="s">
        <v>17</v>
      </c>
      <c r="AJ11" s="123" t="s">
        <v>13</v>
      </c>
      <c r="AK11" s="124" t="s">
        <v>14</v>
      </c>
      <c r="AL11" s="124" t="s">
        <v>15</v>
      </c>
      <c r="AM11" s="124" t="s">
        <v>16</v>
      </c>
      <c r="AN11" s="125" t="s">
        <v>17</v>
      </c>
      <c r="AO11" s="526" t="s">
        <v>0</v>
      </c>
    </row>
    <row r="12" spans="1:42" ht="16.5" thickBot="1" x14ac:dyDescent="0.3">
      <c r="A12" s="795" t="s">
        <v>158</v>
      </c>
      <c r="B12" s="796"/>
      <c r="C12" s="797"/>
      <c r="D12" s="4">
        <f>SUM(D13:D22)</f>
        <v>34</v>
      </c>
      <c r="E12" s="198">
        <f>SUM(E13:E22)</f>
        <v>39</v>
      </c>
      <c r="F12" s="4">
        <f>SUM(F13:F22)</f>
        <v>0</v>
      </c>
      <c r="G12" s="5">
        <f>SUM(G13:G22)</f>
        <v>0</v>
      </c>
      <c r="H12" s="5">
        <f>SUM(H13:H22)</f>
        <v>0</v>
      </c>
      <c r="I12" s="3"/>
      <c r="J12" s="6">
        <f>SUM(J13:J22)</f>
        <v>0</v>
      </c>
      <c r="K12" s="4">
        <f>SUM(K13:K22)</f>
        <v>0</v>
      </c>
      <c r="L12" s="5">
        <f>SUM(L13:L22)</f>
        <v>0</v>
      </c>
      <c r="M12" s="5">
        <f>SUM(M13:M22)</f>
        <v>0</v>
      </c>
      <c r="N12" s="3"/>
      <c r="O12" s="198">
        <f>SUM(O13:O22)</f>
        <v>0</v>
      </c>
      <c r="P12" s="4">
        <f>SUM(P13:P22)</f>
        <v>0</v>
      </c>
      <c r="Q12" s="5">
        <f>SUM(Q13:Q22)</f>
        <v>0</v>
      </c>
      <c r="R12" s="5">
        <f>SUM(R13:R22)</f>
        <v>0</v>
      </c>
      <c r="S12" s="3"/>
      <c r="T12" s="6">
        <f>SUM(T13:T22)</f>
        <v>0</v>
      </c>
      <c r="U12" s="4">
        <f>SUM(U13:U22)</f>
        <v>0</v>
      </c>
      <c r="V12" s="5">
        <f>SUM(V13:V22)</f>
        <v>0</v>
      </c>
      <c r="W12" s="5">
        <f>SUM(W13:W22)</f>
        <v>2</v>
      </c>
      <c r="X12" s="3"/>
      <c r="Y12" s="6">
        <f>SUM(Y13:Y22)</f>
        <v>2</v>
      </c>
      <c r="Z12" s="4">
        <f>SUM(Z13:Z22)</f>
        <v>3</v>
      </c>
      <c r="AA12" s="5">
        <f>SUM(AA13:AA22)</f>
        <v>0</v>
      </c>
      <c r="AB12" s="5">
        <f>SUM(AB13:AB22)</f>
        <v>9</v>
      </c>
      <c r="AC12" s="3"/>
      <c r="AD12" s="6">
        <f>SUM(AD13:AD22)</f>
        <v>13</v>
      </c>
      <c r="AE12" s="4">
        <f>SUM(AE13:AE22)</f>
        <v>5</v>
      </c>
      <c r="AF12" s="5">
        <f>SUM(AF13:AF22)</f>
        <v>0</v>
      </c>
      <c r="AG12" s="5">
        <f>SUM(AG13:AG22)</f>
        <v>11</v>
      </c>
      <c r="AH12" s="3"/>
      <c r="AI12" s="6">
        <f>SUM(AI13:AI22)</f>
        <v>18</v>
      </c>
      <c r="AJ12" s="4">
        <f>SUM(AJ13:AJ22)</f>
        <v>0</v>
      </c>
      <c r="AK12" s="5">
        <f>SUM(AK13:AK22)</f>
        <v>0</v>
      </c>
      <c r="AL12" s="5">
        <f>SUM(AL13:AL22)</f>
        <v>4</v>
      </c>
      <c r="AM12" s="3"/>
      <c r="AN12" s="6">
        <f>SUM(AN13:AN22)</f>
        <v>6</v>
      </c>
      <c r="AO12" s="599"/>
    </row>
    <row r="13" spans="1:42" s="43" customFormat="1" ht="15.75" x14ac:dyDescent="0.25">
      <c r="A13" s="152" t="s">
        <v>56</v>
      </c>
      <c r="B13" s="153" t="s">
        <v>311</v>
      </c>
      <c r="C13" s="149" t="s">
        <v>295</v>
      </c>
      <c r="D13" s="148">
        <f t="shared" ref="D13:D22" si="0">SUM(F13,G13,H13,K13,L13,M13,P13,Q13,R13,U13,V13,W13,Z13,AA13,AB13,AE13,AF13,AG13,AJ13,AK13,AL13)</f>
        <v>4</v>
      </c>
      <c r="E13" s="190">
        <f t="shared" ref="E13:E14" si="1">SUM(J13,O13,T13,Y13,AD13,AI13,AN13)</f>
        <v>5</v>
      </c>
      <c r="F13" s="209"/>
      <c r="G13" s="148"/>
      <c r="H13" s="148"/>
      <c r="I13" s="148"/>
      <c r="J13" s="521"/>
      <c r="K13" s="209"/>
      <c r="L13" s="148"/>
      <c r="M13" s="148"/>
      <c r="N13" s="148"/>
      <c r="O13" s="190"/>
      <c r="P13" s="209"/>
      <c r="Q13" s="148"/>
      <c r="R13" s="148"/>
      <c r="S13" s="148"/>
      <c r="T13" s="521"/>
      <c r="U13" s="209"/>
      <c r="V13" s="148"/>
      <c r="W13" s="148"/>
      <c r="X13" s="148"/>
      <c r="Y13" s="521"/>
      <c r="Z13" s="209">
        <v>0</v>
      </c>
      <c r="AA13" s="148">
        <v>0</v>
      </c>
      <c r="AB13" s="148">
        <v>4</v>
      </c>
      <c r="AC13" s="148" t="s">
        <v>23</v>
      </c>
      <c r="AD13" s="521">
        <v>5</v>
      </c>
      <c r="AE13" s="209"/>
      <c r="AF13" s="148"/>
      <c r="AG13" s="148"/>
      <c r="AH13" s="148"/>
      <c r="AI13" s="521"/>
      <c r="AJ13" s="209"/>
      <c r="AK13" s="148"/>
      <c r="AL13" s="148"/>
      <c r="AM13" s="148"/>
      <c r="AN13" s="521"/>
      <c r="AO13" s="600" t="s">
        <v>307</v>
      </c>
      <c r="AP13" s="42"/>
    </row>
    <row r="14" spans="1:42" s="43" customFormat="1" ht="15.75" x14ac:dyDescent="0.25">
      <c r="A14" s="152" t="s">
        <v>87</v>
      </c>
      <c r="B14" s="153" t="s">
        <v>312</v>
      </c>
      <c r="C14" s="149" t="s">
        <v>296</v>
      </c>
      <c r="D14" s="148">
        <f t="shared" si="0"/>
        <v>4</v>
      </c>
      <c r="E14" s="190">
        <f t="shared" si="1"/>
        <v>6</v>
      </c>
      <c r="F14" s="209"/>
      <c r="G14" s="148"/>
      <c r="H14" s="148"/>
      <c r="I14" s="148"/>
      <c r="J14" s="521"/>
      <c r="K14" s="209"/>
      <c r="L14" s="148"/>
      <c r="M14" s="148"/>
      <c r="N14" s="148"/>
      <c r="O14" s="190"/>
      <c r="P14" s="209"/>
      <c r="Q14" s="148"/>
      <c r="R14" s="148"/>
      <c r="S14" s="148"/>
      <c r="T14" s="521"/>
      <c r="U14" s="209"/>
      <c r="V14" s="148"/>
      <c r="W14" s="148"/>
      <c r="X14" s="148"/>
      <c r="Y14" s="521"/>
      <c r="Z14" s="209"/>
      <c r="AA14" s="148"/>
      <c r="AB14" s="148"/>
      <c r="AC14" s="148"/>
      <c r="AD14" s="521"/>
      <c r="AE14" s="209">
        <v>0</v>
      </c>
      <c r="AF14" s="148">
        <v>0</v>
      </c>
      <c r="AG14" s="148">
        <v>4</v>
      </c>
      <c r="AH14" s="148" t="s">
        <v>19</v>
      </c>
      <c r="AI14" s="521">
        <v>6</v>
      </c>
      <c r="AJ14" s="209"/>
      <c r="AK14" s="148"/>
      <c r="AL14" s="148"/>
      <c r="AM14" s="148"/>
      <c r="AN14" s="521"/>
      <c r="AO14" s="601" t="s">
        <v>311</v>
      </c>
      <c r="AP14" s="42"/>
    </row>
    <row r="15" spans="1:42" s="141" customFormat="1" ht="18" customHeight="1" collapsed="1" x14ac:dyDescent="0.2">
      <c r="A15" s="152" t="s">
        <v>95</v>
      </c>
      <c r="B15" s="153" t="s">
        <v>313</v>
      </c>
      <c r="C15" s="520" t="s">
        <v>172</v>
      </c>
      <c r="D15" s="148">
        <f t="shared" si="0"/>
        <v>4</v>
      </c>
      <c r="E15" s="190">
        <f t="shared" ref="E15:E22" si="2">SUM(J15,O15,T15,Y15,AD15,AI15,AN15)</f>
        <v>4</v>
      </c>
      <c r="F15" s="209"/>
      <c r="G15" s="148"/>
      <c r="H15" s="148"/>
      <c r="I15" s="148"/>
      <c r="J15" s="521"/>
      <c r="K15" s="209"/>
      <c r="L15" s="148"/>
      <c r="M15" s="148"/>
      <c r="N15" s="148"/>
      <c r="O15" s="190"/>
      <c r="P15" s="209"/>
      <c r="Q15" s="148"/>
      <c r="R15" s="148"/>
      <c r="S15" s="148"/>
      <c r="T15" s="521"/>
      <c r="U15" s="209"/>
      <c r="V15" s="148"/>
      <c r="W15" s="148"/>
      <c r="X15" s="148"/>
      <c r="Y15" s="521"/>
      <c r="Z15" s="209">
        <v>2</v>
      </c>
      <c r="AA15" s="148">
        <v>0</v>
      </c>
      <c r="AB15" s="148">
        <v>2</v>
      </c>
      <c r="AC15" s="148" t="s">
        <v>23</v>
      </c>
      <c r="AD15" s="521">
        <v>4</v>
      </c>
      <c r="AE15" s="209"/>
      <c r="AF15" s="148"/>
      <c r="AG15" s="148"/>
      <c r="AH15" s="148"/>
      <c r="AI15" s="521"/>
      <c r="AJ15" s="209"/>
      <c r="AK15" s="148"/>
      <c r="AL15" s="148"/>
      <c r="AM15" s="148"/>
      <c r="AN15" s="521"/>
      <c r="AO15" s="601" t="s">
        <v>320</v>
      </c>
      <c r="AP15" s="140"/>
    </row>
    <row r="16" spans="1:42" s="141" customFormat="1" ht="18" customHeight="1" x14ac:dyDescent="0.2">
      <c r="A16" s="152" t="s">
        <v>18</v>
      </c>
      <c r="B16" s="153" t="s">
        <v>314</v>
      </c>
      <c r="C16" s="520" t="s">
        <v>181</v>
      </c>
      <c r="D16" s="148">
        <f t="shared" si="0"/>
        <v>4</v>
      </c>
      <c r="E16" s="190">
        <f t="shared" si="2"/>
        <v>4</v>
      </c>
      <c r="F16" s="209"/>
      <c r="G16" s="148"/>
      <c r="H16" s="148"/>
      <c r="I16" s="148"/>
      <c r="J16" s="521"/>
      <c r="K16" s="209"/>
      <c r="L16" s="148"/>
      <c r="M16" s="148"/>
      <c r="N16" s="148"/>
      <c r="O16" s="190"/>
      <c r="P16" s="209"/>
      <c r="Q16" s="148"/>
      <c r="R16" s="148"/>
      <c r="S16" s="148"/>
      <c r="T16" s="521"/>
      <c r="U16" s="209"/>
      <c r="V16" s="148"/>
      <c r="W16" s="148"/>
      <c r="X16" s="148"/>
      <c r="Y16" s="521"/>
      <c r="Z16" s="209"/>
      <c r="AA16" s="148"/>
      <c r="AB16" s="148"/>
      <c r="AC16" s="148"/>
      <c r="AD16" s="521"/>
      <c r="AE16" s="209">
        <v>2</v>
      </c>
      <c r="AF16" s="148">
        <v>0</v>
      </c>
      <c r="AG16" s="148">
        <v>2</v>
      </c>
      <c r="AH16" s="148" t="s">
        <v>19</v>
      </c>
      <c r="AI16" s="521">
        <v>4</v>
      </c>
      <c r="AJ16" s="209"/>
      <c r="AK16" s="148"/>
      <c r="AL16" s="148"/>
      <c r="AM16" s="148"/>
      <c r="AN16" s="521"/>
      <c r="AO16" s="601" t="s">
        <v>313</v>
      </c>
      <c r="AP16" s="140"/>
    </row>
    <row r="17" spans="1:143" s="141" customFormat="1" ht="18" customHeight="1" collapsed="1" x14ac:dyDescent="0.2">
      <c r="A17" s="152" t="s">
        <v>20</v>
      </c>
      <c r="B17" s="153" t="s">
        <v>323</v>
      </c>
      <c r="C17" s="520" t="s">
        <v>117</v>
      </c>
      <c r="D17" s="148">
        <f t="shared" si="0"/>
        <v>2</v>
      </c>
      <c r="E17" s="190">
        <f t="shared" si="2"/>
        <v>2</v>
      </c>
      <c r="F17" s="209"/>
      <c r="G17" s="148"/>
      <c r="H17" s="148"/>
      <c r="I17" s="148"/>
      <c r="J17" s="521"/>
      <c r="K17" s="209"/>
      <c r="L17" s="148"/>
      <c r="M17" s="148"/>
      <c r="N17" s="148"/>
      <c r="O17" s="190"/>
      <c r="P17" s="209"/>
      <c r="Q17" s="148"/>
      <c r="R17" s="148"/>
      <c r="S17" s="148"/>
      <c r="T17" s="521"/>
      <c r="U17" s="209">
        <v>0</v>
      </c>
      <c r="V17" s="148">
        <v>0</v>
      </c>
      <c r="W17" s="148">
        <v>2</v>
      </c>
      <c r="X17" s="148" t="s">
        <v>23</v>
      </c>
      <c r="Y17" s="521">
        <v>2</v>
      </c>
      <c r="Z17" s="209"/>
      <c r="AA17" s="148"/>
      <c r="AB17" s="148"/>
      <c r="AC17" s="148"/>
      <c r="AD17" s="521"/>
      <c r="AE17" s="209"/>
      <c r="AF17" s="148"/>
      <c r="AG17" s="148"/>
      <c r="AH17" s="148"/>
      <c r="AI17" s="521"/>
      <c r="AJ17" s="209"/>
      <c r="AK17" s="148"/>
      <c r="AL17" s="148"/>
      <c r="AM17" s="148"/>
      <c r="AN17" s="521"/>
      <c r="AO17" s="601" t="s">
        <v>302</v>
      </c>
      <c r="AP17" s="140"/>
    </row>
    <row r="18" spans="1:143" s="141" customFormat="1" ht="18" customHeight="1" x14ac:dyDescent="0.2">
      <c r="A18" s="152" t="s">
        <v>21</v>
      </c>
      <c r="B18" s="153" t="s">
        <v>324</v>
      </c>
      <c r="C18" s="520" t="s">
        <v>118</v>
      </c>
      <c r="D18" s="148">
        <f t="shared" si="0"/>
        <v>4</v>
      </c>
      <c r="E18" s="190">
        <f t="shared" si="2"/>
        <v>4</v>
      </c>
      <c r="F18" s="209"/>
      <c r="G18" s="148"/>
      <c r="H18" s="148"/>
      <c r="I18" s="148"/>
      <c r="J18" s="521"/>
      <c r="K18" s="209"/>
      <c r="L18" s="148"/>
      <c r="M18" s="148"/>
      <c r="N18" s="148"/>
      <c r="O18" s="190"/>
      <c r="P18" s="209"/>
      <c r="Q18" s="148"/>
      <c r="R18" s="148"/>
      <c r="S18" s="148"/>
      <c r="T18" s="521"/>
      <c r="U18" s="209"/>
      <c r="V18" s="148"/>
      <c r="W18" s="148"/>
      <c r="X18" s="148"/>
      <c r="Y18" s="521"/>
      <c r="Z18" s="209">
        <v>1</v>
      </c>
      <c r="AA18" s="148">
        <v>0</v>
      </c>
      <c r="AB18" s="148">
        <v>3</v>
      </c>
      <c r="AC18" s="148" t="s">
        <v>19</v>
      </c>
      <c r="AD18" s="521">
        <v>4</v>
      </c>
      <c r="AE18" s="209"/>
      <c r="AF18" s="148"/>
      <c r="AG18" s="148"/>
      <c r="AH18" s="148"/>
      <c r="AI18" s="521"/>
      <c r="AJ18" s="209"/>
      <c r="AK18" s="148"/>
      <c r="AL18" s="148"/>
      <c r="AM18" s="148"/>
      <c r="AN18" s="521"/>
      <c r="AO18" s="601" t="s">
        <v>323</v>
      </c>
      <c r="AP18" s="140"/>
    </row>
    <row r="19" spans="1:143" s="141" customFormat="1" ht="18" customHeight="1" x14ac:dyDescent="0.2">
      <c r="A19" s="152" t="s">
        <v>24</v>
      </c>
      <c r="B19" s="153" t="s">
        <v>325</v>
      </c>
      <c r="C19" s="520" t="s">
        <v>119</v>
      </c>
      <c r="D19" s="148">
        <f t="shared" si="0"/>
        <v>4</v>
      </c>
      <c r="E19" s="190">
        <f t="shared" si="2"/>
        <v>4</v>
      </c>
      <c r="F19" s="209"/>
      <c r="G19" s="148"/>
      <c r="H19" s="148"/>
      <c r="I19" s="148"/>
      <c r="J19" s="521"/>
      <c r="K19" s="209"/>
      <c r="L19" s="148"/>
      <c r="M19" s="148"/>
      <c r="N19" s="148"/>
      <c r="O19" s="190"/>
      <c r="P19" s="209"/>
      <c r="Q19" s="148"/>
      <c r="R19" s="148"/>
      <c r="S19" s="148"/>
      <c r="T19" s="521"/>
      <c r="U19" s="209"/>
      <c r="V19" s="148"/>
      <c r="W19" s="148"/>
      <c r="X19" s="148"/>
      <c r="Y19" s="521"/>
      <c r="Z19" s="209"/>
      <c r="AA19" s="148"/>
      <c r="AB19" s="148"/>
      <c r="AC19" s="148"/>
      <c r="AD19" s="521"/>
      <c r="AE19" s="209">
        <v>1</v>
      </c>
      <c r="AF19" s="148">
        <v>0</v>
      </c>
      <c r="AG19" s="148">
        <v>3</v>
      </c>
      <c r="AH19" s="148" t="s">
        <v>23</v>
      </c>
      <c r="AI19" s="521">
        <v>4</v>
      </c>
      <c r="AJ19" s="209"/>
      <c r="AK19" s="148"/>
      <c r="AL19" s="148"/>
      <c r="AM19" s="148"/>
      <c r="AN19" s="521"/>
      <c r="AO19" s="601" t="s">
        <v>324</v>
      </c>
      <c r="AP19" s="140"/>
    </row>
    <row r="20" spans="1:143" s="141" customFormat="1" ht="18" customHeight="1" x14ac:dyDescent="0.2">
      <c r="A20" s="152" t="s">
        <v>25</v>
      </c>
      <c r="B20" s="153" t="s">
        <v>315</v>
      </c>
      <c r="C20" s="520" t="s">
        <v>168</v>
      </c>
      <c r="D20" s="148">
        <f t="shared" si="0"/>
        <v>4</v>
      </c>
      <c r="E20" s="190">
        <f t="shared" si="2"/>
        <v>4</v>
      </c>
      <c r="F20" s="209"/>
      <c r="G20" s="148"/>
      <c r="H20" s="148"/>
      <c r="I20" s="148"/>
      <c r="J20" s="521"/>
      <c r="K20" s="209"/>
      <c r="L20" s="148"/>
      <c r="M20" s="148"/>
      <c r="N20" s="148"/>
      <c r="O20" s="190"/>
      <c r="P20" s="209"/>
      <c r="Q20" s="148"/>
      <c r="R20" s="148"/>
      <c r="S20" s="148"/>
      <c r="T20" s="521"/>
      <c r="U20" s="209"/>
      <c r="V20" s="148"/>
      <c r="W20" s="148"/>
      <c r="X20" s="148"/>
      <c r="Y20" s="521"/>
      <c r="Z20" s="209"/>
      <c r="AA20" s="148"/>
      <c r="AB20" s="148"/>
      <c r="AC20" s="148"/>
      <c r="AD20" s="521"/>
      <c r="AE20" s="209">
        <v>2</v>
      </c>
      <c r="AF20" s="148">
        <v>0</v>
      </c>
      <c r="AG20" s="148">
        <v>2</v>
      </c>
      <c r="AH20" s="148" t="s">
        <v>23</v>
      </c>
      <c r="AI20" s="521">
        <v>4</v>
      </c>
      <c r="AJ20" s="209"/>
      <c r="AK20" s="148"/>
      <c r="AL20" s="148"/>
      <c r="AM20" s="148"/>
      <c r="AN20" s="521"/>
      <c r="AO20" s="601" t="s">
        <v>323</v>
      </c>
      <c r="AP20" s="140"/>
    </row>
    <row r="21" spans="1:143" s="141" customFormat="1" ht="18" customHeight="1" x14ac:dyDescent="0.2">
      <c r="A21" s="152" t="s">
        <v>35</v>
      </c>
      <c r="B21" s="153" t="s">
        <v>326</v>
      </c>
      <c r="C21" s="520" t="s">
        <v>109</v>
      </c>
      <c r="D21" s="148">
        <f t="shared" si="0"/>
        <v>2</v>
      </c>
      <c r="E21" s="190">
        <f t="shared" si="2"/>
        <v>2</v>
      </c>
      <c r="F21" s="209"/>
      <c r="G21" s="148"/>
      <c r="H21" s="148"/>
      <c r="I21" s="148"/>
      <c r="J21" s="521"/>
      <c r="K21" s="209"/>
      <c r="L21" s="148"/>
      <c r="M21" s="148"/>
      <c r="N21" s="148"/>
      <c r="O21" s="190"/>
      <c r="P21" s="209"/>
      <c r="Q21" s="148"/>
      <c r="R21" s="148"/>
      <c r="S21" s="148"/>
      <c r="T21" s="521"/>
      <c r="U21" s="209"/>
      <c r="V21" s="148"/>
      <c r="W21" s="148"/>
      <c r="X21" s="148"/>
      <c r="Y21" s="521"/>
      <c r="Z21" s="209"/>
      <c r="AA21" s="148"/>
      <c r="AB21" s="148"/>
      <c r="AC21" s="148"/>
      <c r="AD21" s="521"/>
      <c r="AE21" s="209"/>
      <c r="AF21" s="148"/>
      <c r="AG21" s="148"/>
      <c r="AH21" s="148"/>
      <c r="AI21" s="521"/>
      <c r="AJ21" s="209">
        <v>0</v>
      </c>
      <c r="AK21" s="148">
        <v>0</v>
      </c>
      <c r="AL21" s="148">
        <v>2</v>
      </c>
      <c r="AM21" s="148" t="s">
        <v>23</v>
      </c>
      <c r="AN21" s="521">
        <v>2</v>
      </c>
      <c r="AO21" s="601" t="s">
        <v>305</v>
      </c>
      <c r="AP21" s="140"/>
    </row>
    <row r="22" spans="1:143" s="141" customFormat="1" ht="18" customHeight="1" thickBot="1" x14ac:dyDescent="0.25">
      <c r="A22" s="556" t="s">
        <v>36</v>
      </c>
      <c r="B22" s="153" t="s">
        <v>327</v>
      </c>
      <c r="C22" s="557" t="s">
        <v>110</v>
      </c>
      <c r="D22" s="483">
        <f t="shared" si="0"/>
        <v>2</v>
      </c>
      <c r="E22" s="484">
        <f t="shared" si="2"/>
        <v>4</v>
      </c>
      <c r="F22" s="485"/>
      <c r="G22" s="483"/>
      <c r="H22" s="483"/>
      <c r="I22" s="483"/>
      <c r="J22" s="558"/>
      <c r="K22" s="485"/>
      <c r="L22" s="483"/>
      <c r="M22" s="483"/>
      <c r="N22" s="483"/>
      <c r="O22" s="484"/>
      <c r="P22" s="485"/>
      <c r="Q22" s="483"/>
      <c r="R22" s="483"/>
      <c r="S22" s="483"/>
      <c r="T22" s="558"/>
      <c r="U22" s="485"/>
      <c r="V22" s="483"/>
      <c r="W22" s="483"/>
      <c r="X22" s="483"/>
      <c r="Y22" s="558"/>
      <c r="Z22" s="485"/>
      <c r="AA22" s="483"/>
      <c r="AB22" s="483"/>
      <c r="AC22" s="483"/>
      <c r="AD22" s="558"/>
      <c r="AE22" s="485"/>
      <c r="AF22" s="483"/>
      <c r="AG22" s="483"/>
      <c r="AH22" s="483"/>
      <c r="AI22" s="558"/>
      <c r="AJ22" s="485">
        <v>0</v>
      </c>
      <c r="AK22" s="483">
        <v>0</v>
      </c>
      <c r="AL22" s="483">
        <v>2</v>
      </c>
      <c r="AM22" s="483" t="s">
        <v>23</v>
      </c>
      <c r="AN22" s="558">
        <v>4</v>
      </c>
      <c r="AO22" s="602" t="s">
        <v>325</v>
      </c>
      <c r="AP22" s="140"/>
    </row>
    <row r="23" spans="1:143" s="10" customFormat="1" ht="18" customHeight="1" thickBot="1" x14ac:dyDescent="0.3">
      <c r="A23" s="793" t="s">
        <v>124</v>
      </c>
      <c r="B23" s="794"/>
      <c r="C23" s="794"/>
      <c r="D23" s="573">
        <f>SUM(D24:D28)</f>
        <v>10</v>
      </c>
      <c r="E23" s="189">
        <f>SUM(E24:E28)</f>
        <v>10</v>
      </c>
      <c r="F23" s="574"/>
      <c r="G23" s="575"/>
      <c r="H23" s="575"/>
      <c r="I23" s="575"/>
      <c r="J23" s="576"/>
      <c r="K23" s="574"/>
      <c r="L23" s="575"/>
      <c r="M23" s="575"/>
      <c r="N23" s="575"/>
      <c r="O23" s="577"/>
      <c r="P23" s="574"/>
      <c r="Q23" s="575"/>
      <c r="R23" s="575"/>
      <c r="S23" s="575"/>
      <c r="T23" s="576"/>
      <c r="U23" s="574">
        <v>0</v>
      </c>
      <c r="V23" s="575">
        <v>2</v>
      </c>
      <c r="W23" s="575">
        <v>0</v>
      </c>
      <c r="X23" s="575"/>
      <c r="Y23" s="576">
        <v>2</v>
      </c>
      <c r="Z23" s="256">
        <f>SUM(Z24:Z29)</f>
        <v>0</v>
      </c>
      <c r="AA23" s="257">
        <f>SUM(AA24:AA29)</f>
        <v>4</v>
      </c>
      <c r="AB23" s="257">
        <f>SUM(AB24:AB29)</f>
        <v>0</v>
      </c>
      <c r="AC23" s="257"/>
      <c r="AD23" s="258">
        <f>SUM(AD24:AD29)</f>
        <v>4</v>
      </c>
      <c r="AE23" s="256">
        <f>SUM(AE24:AE29)</f>
        <v>0</v>
      </c>
      <c r="AF23" s="257">
        <f>SUM(AF24:AF29)</f>
        <v>4</v>
      </c>
      <c r="AG23" s="257">
        <f>SUM(AG24:AG29)</f>
        <v>0</v>
      </c>
      <c r="AH23" s="257"/>
      <c r="AI23" s="258">
        <f>SUM(AI24:AI29)</f>
        <v>4</v>
      </c>
      <c r="AJ23" s="256"/>
      <c r="AK23" s="257"/>
      <c r="AL23" s="257"/>
      <c r="AM23" s="257"/>
      <c r="AN23" s="258"/>
      <c r="AO23" s="578"/>
      <c r="AP23" s="2"/>
    </row>
    <row r="24" spans="1:143" s="10" customFormat="1" ht="18" customHeight="1" x14ac:dyDescent="0.25">
      <c r="A24" s="559" t="s">
        <v>37</v>
      </c>
      <c r="B24" s="560"/>
      <c r="C24" s="561" t="s">
        <v>129</v>
      </c>
      <c r="D24" s="492">
        <v>2</v>
      </c>
      <c r="E24" s="493">
        <v>2</v>
      </c>
      <c r="F24" s="562"/>
      <c r="G24" s="563"/>
      <c r="H24" s="563"/>
      <c r="I24" s="563"/>
      <c r="J24" s="564"/>
      <c r="K24" s="562"/>
      <c r="L24" s="563"/>
      <c r="M24" s="563"/>
      <c r="N24" s="563"/>
      <c r="O24" s="565"/>
      <c r="P24" s="566"/>
      <c r="Q24" s="567"/>
      <c r="R24" s="567"/>
      <c r="S24" s="567"/>
      <c r="T24" s="568"/>
      <c r="U24" s="569">
        <v>0</v>
      </c>
      <c r="V24" s="570">
        <v>2</v>
      </c>
      <c r="W24" s="570">
        <v>0</v>
      </c>
      <c r="X24" s="570" t="s">
        <v>23</v>
      </c>
      <c r="Y24" s="571">
        <v>2</v>
      </c>
      <c r="Z24" s="569"/>
      <c r="AA24" s="570"/>
      <c r="AB24" s="570"/>
      <c r="AC24" s="570"/>
      <c r="AD24" s="571"/>
      <c r="AE24" s="569"/>
      <c r="AF24" s="570"/>
      <c r="AG24" s="570"/>
      <c r="AH24" s="570"/>
      <c r="AI24" s="571"/>
      <c r="AJ24" s="569"/>
      <c r="AK24" s="570"/>
      <c r="AL24" s="570"/>
      <c r="AM24" s="570"/>
      <c r="AN24" s="571"/>
      <c r="AO24" s="572"/>
      <c r="AP24" s="2"/>
    </row>
    <row r="25" spans="1:143" s="10" customFormat="1" ht="18" customHeight="1" x14ac:dyDescent="0.25">
      <c r="A25" s="152" t="s">
        <v>146</v>
      </c>
      <c r="B25" s="153"/>
      <c r="C25" s="520" t="s">
        <v>130</v>
      </c>
      <c r="D25" s="148">
        <v>2</v>
      </c>
      <c r="E25" s="191">
        <v>2</v>
      </c>
      <c r="F25" s="210"/>
      <c r="G25" s="154"/>
      <c r="H25" s="154"/>
      <c r="I25" s="154"/>
      <c r="J25" s="211"/>
      <c r="K25" s="210"/>
      <c r="L25" s="154"/>
      <c r="M25" s="154"/>
      <c r="N25" s="154"/>
      <c r="O25" s="522"/>
      <c r="P25" s="210"/>
      <c r="Q25" s="154"/>
      <c r="R25" s="154"/>
      <c r="S25" s="154"/>
      <c r="T25" s="211"/>
      <c r="U25" s="218"/>
      <c r="V25" s="155"/>
      <c r="W25" s="155"/>
      <c r="X25" s="155"/>
      <c r="Y25" s="219"/>
      <c r="Z25" s="223">
        <v>0</v>
      </c>
      <c r="AA25" s="156">
        <v>2</v>
      </c>
      <c r="AB25" s="156">
        <v>0</v>
      </c>
      <c r="AC25" s="156" t="s">
        <v>23</v>
      </c>
      <c r="AD25" s="157">
        <v>2</v>
      </c>
      <c r="AE25" s="223"/>
      <c r="AF25" s="156"/>
      <c r="AG25" s="156"/>
      <c r="AH25" s="156"/>
      <c r="AI25" s="157"/>
      <c r="AJ25" s="223"/>
      <c r="AK25" s="156"/>
      <c r="AL25" s="156"/>
      <c r="AM25" s="156"/>
      <c r="AN25" s="157"/>
      <c r="AO25" s="528"/>
      <c r="AP25" s="2"/>
    </row>
    <row r="26" spans="1:143" s="10" customFormat="1" ht="18" customHeight="1" x14ac:dyDescent="0.25">
      <c r="A26" s="152" t="s">
        <v>147</v>
      </c>
      <c r="B26" s="153"/>
      <c r="C26" s="520" t="s">
        <v>131</v>
      </c>
      <c r="D26" s="148">
        <v>2</v>
      </c>
      <c r="E26" s="191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522"/>
      <c r="P26" s="210"/>
      <c r="Q26" s="154"/>
      <c r="R26" s="154"/>
      <c r="S26" s="154"/>
      <c r="T26" s="211"/>
      <c r="U26" s="210"/>
      <c r="V26" s="154"/>
      <c r="W26" s="154"/>
      <c r="X26" s="154"/>
      <c r="Y26" s="211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527"/>
      <c r="AP26" s="2"/>
    </row>
    <row r="27" spans="1:143" s="10" customFormat="1" ht="18" customHeight="1" x14ac:dyDescent="0.25">
      <c r="A27" s="152" t="s">
        <v>148</v>
      </c>
      <c r="B27" s="153"/>
      <c r="C27" s="520" t="s">
        <v>135</v>
      </c>
      <c r="D27" s="148">
        <v>2</v>
      </c>
      <c r="E27" s="191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522"/>
      <c r="P27" s="210"/>
      <c r="Q27" s="154"/>
      <c r="R27" s="154"/>
      <c r="S27" s="154"/>
      <c r="T27" s="211"/>
      <c r="U27" s="210"/>
      <c r="V27" s="154"/>
      <c r="W27" s="154"/>
      <c r="X27" s="154"/>
      <c r="Y27" s="211"/>
      <c r="Z27" s="223"/>
      <c r="AA27" s="156"/>
      <c r="AB27" s="156"/>
      <c r="AC27" s="156"/>
      <c r="AD27" s="157"/>
      <c r="AE27" s="223">
        <v>0</v>
      </c>
      <c r="AF27" s="156">
        <v>2</v>
      </c>
      <c r="AG27" s="156">
        <v>0</v>
      </c>
      <c r="AH27" s="156" t="s">
        <v>23</v>
      </c>
      <c r="AI27" s="157">
        <v>2</v>
      </c>
      <c r="AJ27" s="223"/>
      <c r="AK27" s="156"/>
      <c r="AL27" s="156"/>
      <c r="AM27" s="156"/>
      <c r="AN27" s="157"/>
      <c r="AO27" s="527"/>
      <c r="AP27" s="2"/>
    </row>
    <row r="28" spans="1:143" s="10" customFormat="1" ht="18" customHeight="1" x14ac:dyDescent="0.25">
      <c r="A28" s="152" t="s">
        <v>180</v>
      </c>
      <c r="B28" s="153"/>
      <c r="C28" s="520" t="s">
        <v>149</v>
      </c>
      <c r="D28" s="148">
        <v>2</v>
      </c>
      <c r="E28" s="191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522"/>
      <c r="P28" s="210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527"/>
      <c r="AP28" s="2"/>
    </row>
    <row r="29" spans="1:143" s="7" customFormat="1" ht="23.25" customHeight="1" thickBot="1" x14ac:dyDescent="0.3">
      <c r="A29" s="531"/>
      <c r="B29" s="531" t="s">
        <v>337</v>
      </c>
      <c r="C29" s="532" t="s">
        <v>26</v>
      </c>
      <c r="D29" s="533">
        <v>13</v>
      </c>
      <c r="E29" s="534">
        <f>SUM(J29,O29,T29:U29,Y29,AD29,AI29:AJ29,AN29)</f>
        <v>15</v>
      </c>
      <c r="F29" s="531"/>
      <c r="G29" s="535"/>
      <c r="H29" s="535"/>
      <c r="I29" s="535"/>
      <c r="J29" s="536"/>
      <c r="K29" s="531"/>
      <c r="L29" s="535"/>
      <c r="M29" s="535"/>
      <c r="N29" s="535"/>
      <c r="O29" s="537"/>
      <c r="P29" s="531"/>
      <c r="Q29" s="535"/>
      <c r="R29" s="535"/>
      <c r="S29" s="535"/>
      <c r="T29" s="536"/>
      <c r="U29" s="531"/>
      <c r="V29" s="535"/>
      <c r="W29" s="535"/>
      <c r="X29" s="535"/>
      <c r="Y29" s="536"/>
      <c r="Z29" s="531"/>
      <c r="AA29" s="535"/>
      <c r="AB29" s="535"/>
      <c r="AC29" s="535"/>
      <c r="AD29" s="536"/>
      <c r="AE29" s="531"/>
      <c r="AF29" s="535"/>
      <c r="AG29" s="535"/>
      <c r="AH29" s="535"/>
      <c r="AI29" s="536"/>
      <c r="AJ29" s="531"/>
      <c r="AK29" s="535"/>
      <c r="AL29" s="535">
        <v>13</v>
      </c>
      <c r="AM29" s="535" t="s">
        <v>150</v>
      </c>
      <c r="AN29" s="536">
        <v>15</v>
      </c>
      <c r="AO29" s="529"/>
      <c r="AP29" s="1"/>
    </row>
    <row r="30" spans="1:143" s="20" customFormat="1" ht="20.25" customHeight="1" thickTop="1" thickBot="1" x14ac:dyDescent="0.3">
      <c r="A30" s="547"/>
      <c r="B30" s="548"/>
      <c r="C30" s="549" t="s">
        <v>125</v>
      </c>
      <c r="D30" s="550">
        <f>G31+L31+Q31+V31+AA31+AF31+AK31</f>
        <v>176</v>
      </c>
      <c r="E30" s="551">
        <f>'ITF ALAP'!E60+E12+E23+E29</f>
        <v>210</v>
      </c>
      <c r="F30" s="552"/>
      <c r="G30" s="553">
        <f>G31</f>
        <v>27</v>
      </c>
      <c r="H30" s="554"/>
      <c r="I30" s="554"/>
      <c r="J30" s="555">
        <f>'ITF ALAP'!J60+J12+J23+J29</f>
        <v>30</v>
      </c>
      <c r="K30" s="552"/>
      <c r="L30" s="553">
        <f>L31</f>
        <v>29</v>
      </c>
      <c r="M30" s="554"/>
      <c r="N30" s="554"/>
      <c r="O30" s="551">
        <f>'ITF ALAP'!O60+O12+O23+O29</f>
        <v>34</v>
      </c>
      <c r="P30" s="256"/>
      <c r="Q30" s="550">
        <f>Q31</f>
        <v>25</v>
      </c>
      <c r="R30" s="257"/>
      <c r="S30" s="257"/>
      <c r="T30" s="555">
        <f>'ITF ALAP'!T60+T12+T23+T29</f>
        <v>33</v>
      </c>
      <c r="U30" s="256"/>
      <c r="V30" s="550">
        <f>V31</f>
        <v>26</v>
      </c>
      <c r="W30" s="257"/>
      <c r="X30" s="257"/>
      <c r="Y30" s="555">
        <f>'ITF ALAP'!Y60+Y12+Y23+Y29</f>
        <v>31</v>
      </c>
      <c r="Z30" s="552"/>
      <c r="AA30" s="553">
        <f>AA31</f>
        <v>25</v>
      </c>
      <c r="AB30" s="554"/>
      <c r="AC30" s="554"/>
      <c r="AD30" s="555">
        <f>'ITF ALAP'!AD60+AD12+AD23+AD29</f>
        <v>28</v>
      </c>
      <c r="AE30" s="256"/>
      <c r="AF30" s="550">
        <f>AF31</f>
        <v>23</v>
      </c>
      <c r="AG30" s="257"/>
      <c r="AH30" s="257"/>
      <c r="AI30" s="555">
        <f>'ITF ALAP'!AI60+AI12+AI23+AI29</f>
        <v>26</v>
      </c>
      <c r="AJ30" s="256"/>
      <c r="AK30" s="550">
        <f>AK31</f>
        <v>21</v>
      </c>
      <c r="AL30" s="257"/>
      <c r="AM30" s="257"/>
      <c r="AN30" s="555">
        <f>'ITF ALAP'!AN60+AN12+AN23+AN29</f>
        <v>28</v>
      </c>
      <c r="AO30" s="530">
        <f>J30+O30+T30+Y30+AD30+AI30+AN30</f>
        <v>210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s="43" customFormat="1" ht="15.75" x14ac:dyDescent="0.25">
      <c r="A31" s="803" t="s">
        <v>153</v>
      </c>
      <c r="B31" s="538"/>
      <c r="C31" s="539" t="s">
        <v>27</v>
      </c>
      <c r="D31" s="540"/>
      <c r="E31" s="541"/>
      <c r="F31" s="542"/>
      <c r="G31" s="543">
        <f>SUM('ITF ALAP'!F$14:I$22,'ITF ALAP'!F$24:I$31,'ITF ALAP'!F$34:I$47,'ITF ALAP'!F$54:I$59,'ITF SPEC 1'!F$13:H$28)</f>
        <v>27</v>
      </c>
      <c r="H31" s="544"/>
      <c r="I31" s="540"/>
      <c r="J31" s="545"/>
      <c r="K31" s="542"/>
      <c r="L31" s="543">
        <f>SUM('ITF ALAP'!K$14:N$22,'ITF ALAP'!K$24:N$31,'ITF ALAP'!K$34:N$47,'ITF ALAP'!K$54:N$59,'ITF SPEC 1'!K$13:M$28)</f>
        <v>29</v>
      </c>
      <c r="M31" s="544"/>
      <c r="N31" s="540"/>
      <c r="O31" s="546"/>
      <c r="P31" s="542"/>
      <c r="Q31" s="543">
        <f>SUM('ITF ALAP'!P$14:S$22,'ITF ALAP'!P$24:S$31,'ITF ALAP'!P$34:S$47,'ITF ALAP'!P$54:S$59,'ITF SPEC 1'!P$13:R$28)</f>
        <v>25</v>
      </c>
      <c r="R31" s="544"/>
      <c r="S31" s="540"/>
      <c r="T31" s="545"/>
      <c r="U31" s="542"/>
      <c r="V31" s="543">
        <f>SUM('ITF ALAP'!U14:X22,'ITF ALAP'!U24:X31,'ITF ALAP'!U34:X47,'ITF ALAP'!U49:X52,'ITF ALAP'!U54:X59,'ITF SPEC 1'!U13:X22,'ITF SPEC 1'!U24:X28)</f>
        <v>26</v>
      </c>
      <c r="W31" s="544"/>
      <c r="X31" s="540"/>
      <c r="Y31" s="545"/>
      <c r="Z31" s="542"/>
      <c r="AA31" s="543">
        <f>SUM('ITF ALAP'!Z14:AC22,'ITF ALAP'!Z24:AC31,'ITF ALAP'!Z34:AC47,'ITF ALAP'!Z49:AC52,'ITF ALAP'!Z54:AC59,'ITF SPEC 1'!Z13:AC22,'ITF SPEC 1'!Z24:AC28)</f>
        <v>25</v>
      </c>
      <c r="AB31" s="544"/>
      <c r="AC31" s="540"/>
      <c r="AD31" s="545"/>
      <c r="AE31" s="542"/>
      <c r="AF31" s="543">
        <f>SUM('ITF ALAP'!$AE$14:$AH$22,'ITF ALAP'!$AE$24:$AH$31,'ITF ALAP'!$AE$34:$AH$47,'ITF ALAP'!$AE$49:$AH$52,'ITF ALAP'!$AE$54:$AH$59,'ITF SPEC 1'!$AE$13:$AH$22,'ITF SPEC 1'!$AE$24:$AH$28)</f>
        <v>23</v>
      </c>
      <c r="AG31" s="544"/>
      <c r="AH31" s="540"/>
      <c r="AI31" s="545"/>
      <c r="AJ31" s="542"/>
      <c r="AK31" s="543">
        <f>SUM('ITF ALAP'!AJ14:AM22,'ITF ALAP'!AJ24:AM31,'ITF ALAP'!AJ34:AM47,'ITF ALAP'!AJ49:AM52,'ITF ALAP'!AJ54:AM59,'ITF SPEC 1'!AJ13:AM22,'ITF SPEC 1'!AJ24:AM29)</f>
        <v>21</v>
      </c>
      <c r="AL31" s="544"/>
      <c r="AM31" s="540"/>
      <c r="AN31" s="545"/>
      <c r="AO31" s="33"/>
      <c r="AP31" s="42"/>
    </row>
    <row r="32" spans="1:143" s="43" customFormat="1" ht="15.75" x14ac:dyDescent="0.25">
      <c r="A32" s="804"/>
      <c r="B32" s="158"/>
      <c r="C32" s="164" t="s">
        <v>151</v>
      </c>
      <c r="D32" s="162">
        <f>G32+L32+Q32+V32+AA32+AF32+AK32</f>
        <v>108</v>
      </c>
      <c r="E32" s="199"/>
      <c r="F32" s="212"/>
      <c r="G32" s="165">
        <f>'ITF ALAP'!G64+G12+H12</f>
        <v>15</v>
      </c>
      <c r="H32" s="161"/>
      <c r="I32" s="160"/>
      <c r="J32" s="163"/>
      <c r="K32" s="212"/>
      <c r="L32" s="165">
        <f>'ITF ALAP'!L64+L12+M12</f>
        <v>20</v>
      </c>
      <c r="M32" s="161"/>
      <c r="N32" s="160"/>
      <c r="O32" s="523"/>
      <c r="P32" s="212"/>
      <c r="Q32" s="165">
        <f>'ITF ALAP'!Q64+Q12+R12</f>
        <v>14</v>
      </c>
      <c r="R32" s="161"/>
      <c r="S32" s="160"/>
      <c r="T32" s="163"/>
      <c r="U32" s="212"/>
      <c r="V32" s="165">
        <f>'ITF ALAP'!V64+V12+W12</f>
        <v>14</v>
      </c>
      <c r="W32" s="161"/>
      <c r="X32" s="160"/>
      <c r="Y32" s="163"/>
      <c r="Z32" s="212"/>
      <c r="AA32" s="165">
        <f>'ITF ALAP'!AA64+AA12+AB12</f>
        <v>12</v>
      </c>
      <c r="AB32" s="161"/>
      <c r="AC32" s="160"/>
      <c r="AD32" s="163"/>
      <c r="AE32" s="212"/>
      <c r="AF32" s="165">
        <f>'ITF ALAP'!AF64+AF12+AG12</f>
        <v>13</v>
      </c>
      <c r="AG32" s="161"/>
      <c r="AH32" s="160"/>
      <c r="AI32" s="163"/>
      <c r="AJ32" s="212"/>
      <c r="AK32" s="165">
        <f>'ITF ALAP'!AK64+AK12+AL12+AL29</f>
        <v>20</v>
      </c>
      <c r="AL32" s="161"/>
      <c r="AM32" s="160"/>
      <c r="AN32" s="163"/>
      <c r="AO32" s="33"/>
      <c r="AP32" s="42"/>
    </row>
    <row r="33" spans="1:42" s="43" customFormat="1" ht="15.75" x14ac:dyDescent="0.25">
      <c r="A33" s="804"/>
      <c r="B33" s="158"/>
      <c r="C33" s="164" t="s">
        <v>152</v>
      </c>
      <c r="D33" s="226">
        <f>(D32/D30)*100</f>
        <v>61.363636363636367</v>
      </c>
      <c r="E33" s="199"/>
      <c r="F33" s="212"/>
      <c r="G33" s="165"/>
      <c r="H33" s="161"/>
      <c r="I33" s="160"/>
      <c r="J33" s="163"/>
      <c r="K33" s="212"/>
      <c r="L33" s="165"/>
      <c r="M33" s="161"/>
      <c r="N33" s="160"/>
      <c r="O33" s="523"/>
      <c r="P33" s="212"/>
      <c r="Q33" s="165"/>
      <c r="R33" s="161"/>
      <c r="S33" s="160"/>
      <c r="T33" s="163"/>
      <c r="U33" s="212"/>
      <c r="V33" s="165"/>
      <c r="W33" s="161"/>
      <c r="X33" s="160"/>
      <c r="Y33" s="163"/>
      <c r="Z33" s="212"/>
      <c r="AA33" s="165"/>
      <c r="AB33" s="161"/>
      <c r="AC33" s="160"/>
      <c r="AD33" s="163"/>
      <c r="AE33" s="212"/>
      <c r="AF33" s="165"/>
      <c r="AG33" s="161"/>
      <c r="AH33" s="160"/>
      <c r="AI33" s="163"/>
      <c r="AJ33" s="212"/>
      <c r="AK33" s="165"/>
      <c r="AL33" s="161"/>
      <c r="AM33" s="160"/>
      <c r="AN33" s="163"/>
      <c r="AO33" s="33"/>
      <c r="AP33" s="42"/>
    </row>
    <row r="34" spans="1:42" s="43" customFormat="1" ht="15.75" x14ac:dyDescent="0.25">
      <c r="A34" s="804"/>
      <c r="B34" s="158"/>
      <c r="C34" s="159" t="s">
        <v>28</v>
      </c>
      <c r="D34" s="166"/>
      <c r="E34" s="200"/>
      <c r="F34" s="213"/>
      <c r="G34" s="167"/>
      <c r="H34" s="167"/>
      <c r="I34" s="168">
        <f>COUNTIF(I13:I29,"v")+'ITF ALAP'!I61</f>
        <v>2</v>
      </c>
      <c r="J34" s="214"/>
      <c r="K34" s="213"/>
      <c r="L34" s="167"/>
      <c r="M34" s="167"/>
      <c r="N34" s="168">
        <f>COUNTIF(N13:N29,"v")+'ITF ALAP'!N61</f>
        <v>2</v>
      </c>
      <c r="O34" s="524"/>
      <c r="P34" s="213"/>
      <c r="Q34" s="167"/>
      <c r="R34" s="167"/>
      <c r="S34" s="168">
        <f>COUNTIF(S13:S29,"v")+'ITF ALAP'!S61</f>
        <v>2</v>
      </c>
      <c r="T34" s="214"/>
      <c r="U34" s="213"/>
      <c r="V34" s="167"/>
      <c r="W34" s="167"/>
      <c r="X34" s="168">
        <f>COUNTIF(X13:X29,"v")+'ITF ALAP'!X61</f>
        <v>3</v>
      </c>
      <c r="Y34" s="170"/>
      <c r="Z34" s="225"/>
      <c r="AA34" s="169"/>
      <c r="AB34" s="169"/>
      <c r="AC34" s="168">
        <f>COUNTIF(AC13:AC29,"v")+'ITF ALAP'!AC61</f>
        <v>3</v>
      </c>
      <c r="AD34" s="170"/>
      <c r="AE34" s="225"/>
      <c r="AF34" s="169"/>
      <c r="AG34" s="169"/>
      <c r="AH34" s="168">
        <f>COUNTIF(AH13:AH29,"v")+'ITF ALAP'!AH61</f>
        <v>2</v>
      </c>
      <c r="AI34" s="170"/>
      <c r="AJ34" s="225"/>
      <c r="AK34" s="169"/>
      <c r="AL34" s="169"/>
      <c r="AM34" s="168">
        <f>COUNTIF(AM13:AM29,"v")+'ITF ALAP'!AM61</f>
        <v>1</v>
      </c>
      <c r="AN34" s="170"/>
      <c r="AO34" s="33"/>
      <c r="AP34" s="42"/>
    </row>
    <row r="35" spans="1:42" s="43" customFormat="1" ht="15.75" x14ac:dyDescent="0.25">
      <c r="A35" s="804"/>
      <c r="B35" s="158"/>
      <c r="C35" s="159" t="s">
        <v>29</v>
      </c>
      <c r="D35" s="166"/>
      <c r="E35" s="200"/>
      <c r="F35" s="213"/>
      <c r="G35" s="167"/>
      <c r="H35" s="167"/>
      <c r="I35" s="168">
        <f>COUNTIF(I13:I29,"é")+'ITF ALAP'!I62</f>
        <v>6</v>
      </c>
      <c r="J35" s="214"/>
      <c r="K35" s="213"/>
      <c r="L35" s="167"/>
      <c r="M35" s="167"/>
      <c r="N35" s="168">
        <f>COUNTIF(N13:N29,"é")+'ITF ALAP'!N62</f>
        <v>7</v>
      </c>
      <c r="O35" s="524"/>
      <c r="P35" s="213"/>
      <c r="Q35" s="167"/>
      <c r="R35" s="167"/>
      <c r="S35" s="168">
        <f>COUNTIF(S13:S29,"é")+'ITF ALAP'!S62</f>
        <v>7</v>
      </c>
      <c r="T35" s="214"/>
      <c r="U35" s="213"/>
      <c r="V35" s="167"/>
      <c r="W35" s="167"/>
      <c r="X35" s="168">
        <f>COUNTIF(X13:X29,"é")+'ITF ALAP'!X62</f>
        <v>7</v>
      </c>
      <c r="Y35" s="170"/>
      <c r="Z35" s="225"/>
      <c r="AA35" s="169"/>
      <c r="AB35" s="169"/>
      <c r="AC35" s="168">
        <f>COUNTIF(AC13:AC29,"é")+'ITF ALAP'!AC62</f>
        <v>6</v>
      </c>
      <c r="AD35" s="170"/>
      <c r="AE35" s="225"/>
      <c r="AF35" s="169"/>
      <c r="AG35" s="169"/>
      <c r="AH35" s="168">
        <f>COUNTIF(AH13:AH29,"é")+'ITF ALAP'!AH62</f>
        <v>5</v>
      </c>
      <c r="AI35" s="170"/>
      <c r="AJ35" s="225"/>
      <c r="AK35" s="169"/>
      <c r="AL35" s="169"/>
      <c r="AM35" s="168">
        <f>COUNTIF(AM13:AM29,"é")+'ITF ALAP'!AM62</f>
        <v>3</v>
      </c>
      <c r="AN35" s="170"/>
      <c r="AO35" s="33"/>
      <c r="AP35" s="42"/>
    </row>
    <row r="36" spans="1:42" s="43" customFormat="1" ht="15.75" x14ac:dyDescent="0.25">
      <c r="A36" s="790" t="s">
        <v>154</v>
      </c>
      <c r="B36" s="158"/>
      <c r="C36" s="159" t="s">
        <v>175</v>
      </c>
      <c r="D36" s="166"/>
      <c r="E36" s="200"/>
      <c r="F36" s="213">
        <v>0</v>
      </c>
      <c r="G36" s="167">
        <v>1</v>
      </c>
      <c r="H36" s="167">
        <v>0</v>
      </c>
      <c r="I36" s="168" t="s">
        <v>176</v>
      </c>
      <c r="J36" s="214">
        <v>0</v>
      </c>
      <c r="K36" s="213"/>
      <c r="L36" s="167"/>
      <c r="M36" s="167"/>
      <c r="N36" s="168"/>
      <c r="O36" s="524"/>
      <c r="P36" s="213"/>
      <c r="Q36" s="167"/>
      <c r="R36" s="167"/>
      <c r="S36" s="168"/>
      <c r="T36" s="214"/>
      <c r="U36" s="213"/>
      <c r="V36" s="167"/>
      <c r="W36" s="167"/>
      <c r="X36" s="168"/>
      <c r="Y36" s="170"/>
      <c r="Z36" s="225"/>
      <c r="AA36" s="169"/>
      <c r="AB36" s="169"/>
      <c r="AC36" s="168"/>
      <c r="AD36" s="170"/>
      <c r="AE36" s="225"/>
      <c r="AF36" s="169"/>
      <c r="AG36" s="169"/>
      <c r="AH36" s="168"/>
      <c r="AI36" s="170"/>
      <c r="AJ36" s="225"/>
      <c r="AK36" s="169"/>
      <c r="AL36" s="169"/>
      <c r="AM36" s="168"/>
      <c r="AN36" s="170"/>
      <c r="AO36" s="33"/>
      <c r="AP36" s="42"/>
    </row>
    <row r="37" spans="1:42" s="43" customFormat="1" ht="15.75" x14ac:dyDescent="0.25">
      <c r="A37" s="791"/>
      <c r="B37" s="158"/>
      <c r="C37" s="159" t="s">
        <v>175</v>
      </c>
      <c r="D37" s="166"/>
      <c r="E37" s="200"/>
      <c r="F37" s="213"/>
      <c r="G37" s="167"/>
      <c r="H37" s="167"/>
      <c r="I37" s="168"/>
      <c r="J37" s="214"/>
      <c r="K37" s="213">
        <v>0</v>
      </c>
      <c r="L37" s="167">
        <v>1</v>
      </c>
      <c r="M37" s="167">
        <v>0</v>
      </c>
      <c r="N37" s="168" t="s">
        <v>176</v>
      </c>
      <c r="O37" s="524">
        <v>0</v>
      </c>
      <c r="P37" s="213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8.75" customHeight="1" x14ac:dyDescent="0.25">
      <c r="A38" s="791"/>
      <c r="B38" s="158"/>
      <c r="C38" s="171" t="s">
        <v>30</v>
      </c>
      <c r="D38" s="172">
        <v>2</v>
      </c>
      <c r="E38" s="201">
        <v>0</v>
      </c>
      <c r="F38" s="215"/>
      <c r="G38" s="172"/>
      <c r="H38" s="172"/>
      <c r="I38" s="172"/>
      <c r="J38" s="173"/>
      <c r="K38" s="218">
        <v>0</v>
      </c>
      <c r="L38" s="155">
        <v>2</v>
      </c>
      <c r="M38" s="155">
        <v>0</v>
      </c>
      <c r="N38" s="155" t="s">
        <v>157</v>
      </c>
      <c r="O38" s="525">
        <v>0</v>
      </c>
      <c r="P38" s="218"/>
      <c r="Q38" s="155"/>
      <c r="R38" s="155"/>
      <c r="S38" s="155"/>
      <c r="T38" s="219"/>
      <c r="U38" s="218"/>
      <c r="V38" s="172"/>
      <c r="W38" s="172"/>
      <c r="X38" s="172"/>
      <c r="Y38" s="173"/>
      <c r="Z38" s="215"/>
      <c r="AA38" s="172"/>
      <c r="AB38" s="172"/>
      <c r="AC38" s="172"/>
      <c r="AD38" s="173"/>
      <c r="AE38" s="215"/>
      <c r="AF38" s="172"/>
      <c r="AG38" s="172"/>
      <c r="AH38" s="172"/>
      <c r="AI38" s="173"/>
      <c r="AJ38" s="215"/>
      <c r="AK38" s="172"/>
      <c r="AL38" s="172"/>
      <c r="AM38" s="172"/>
      <c r="AN38" s="173"/>
      <c r="AO38" s="33"/>
      <c r="AP38" s="42"/>
    </row>
    <row r="39" spans="1:42" s="43" customFormat="1" ht="18.75" customHeight="1" x14ac:dyDescent="0.25">
      <c r="A39" s="791"/>
      <c r="B39" s="158"/>
      <c r="C39" s="171" t="s">
        <v>31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/>
      <c r="L39" s="155"/>
      <c r="M39" s="155"/>
      <c r="N39" s="155"/>
      <c r="O39" s="525"/>
      <c r="P39" s="218">
        <v>0</v>
      </c>
      <c r="Q39" s="155">
        <v>2</v>
      </c>
      <c r="R39" s="155">
        <v>0</v>
      </c>
      <c r="S39" s="155" t="s">
        <v>157</v>
      </c>
      <c r="T39" s="219">
        <v>0</v>
      </c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791"/>
      <c r="B40" s="174"/>
      <c r="C40" s="175" t="s">
        <v>155</v>
      </c>
      <c r="D40" s="174"/>
      <c r="E40" s="202"/>
      <c r="F40" s="216"/>
      <c r="G40" s="174"/>
      <c r="H40" s="174"/>
      <c r="I40" s="174"/>
      <c r="J40" s="176"/>
      <c r="K40" s="218"/>
      <c r="L40" s="155"/>
      <c r="M40" s="155"/>
      <c r="N40" s="155"/>
      <c r="O40" s="525"/>
      <c r="P40" s="218">
        <v>0</v>
      </c>
      <c r="Q40" s="155">
        <v>2</v>
      </c>
      <c r="R40" s="155">
        <v>0</v>
      </c>
      <c r="S40" s="155" t="s">
        <v>23</v>
      </c>
      <c r="T40" s="222">
        <v>2</v>
      </c>
      <c r="U40" s="224" t="s">
        <v>34</v>
      </c>
      <c r="V40" s="174"/>
      <c r="W40" s="174"/>
      <c r="X40" s="174"/>
      <c r="Y40" s="176"/>
      <c r="Z40" s="216"/>
      <c r="AA40" s="174"/>
      <c r="AB40" s="174"/>
      <c r="AC40" s="174"/>
      <c r="AD40" s="176"/>
      <c r="AE40" s="216"/>
      <c r="AF40" s="174"/>
      <c r="AG40" s="174"/>
      <c r="AH40" s="174"/>
      <c r="AI40" s="176"/>
      <c r="AJ40" s="216"/>
      <c r="AK40" s="174"/>
      <c r="AL40" s="174"/>
      <c r="AM40" s="174"/>
      <c r="AN40" s="176"/>
      <c r="AO40" s="33"/>
      <c r="AP40" s="42"/>
    </row>
    <row r="41" spans="1:42" s="43" customFormat="1" ht="18.75" customHeight="1" x14ac:dyDescent="0.25">
      <c r="A41" s="791"/>
      <c r="B41" s="174"/>
      <c r="C41" s="175" t="s">
        <v>156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18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thickBot="1" x14ac:dyDescent="0.3">
      <c r="A42" s="792"/>
      <c r="B42" s="177"/>
      <c r="C42" s="178" t="s">
        <v>32</v>
      </c>
      <c r="D42" s="179" t="s">
        <v>33</v>
      </c>
      <c r="E42" s="203">
        <v>0</v>
      </c>
      <c r="F42" s="217"/>
      <c r="G42" s="179"/>
      <c r="H42" s="179"/>
      <c r="I42" s="179"/>
      <c r="J42" s="180"/>
      <c r="K42" s="460"/>
      <c r="L42" s="204"/>
      <c r="M42" s="204"/>
      <c r="N42" s="204"/>
      <c r="O42" s="220"/>
      <c r="P42" s="460"/>
      <c r="Q42" s="204"/>
      <c r="R42" s="204"/>
      <c r="S42" s="204"/>
      <c r="T42" s="220"/>
      <c r="U42" s="460"/>
      <c r="V42" s="179"/>
      <c r="W42" s="179"/>
      <c r="X42" s="179"/>
      <c r="Y42" s="180"/>
      <c r="Z42" s="217"/>
      <c r="AA42" s="179"/>
      <c r="AB42" s="179"/>
      <c r="AC42" s="179"/>
      <c r="AD42" s="180"/>
      <c r="AE42" s="787" t="s">
        <v>33</v>
      </c>
      <c r="AF42" s="788"/>
      <c r="AG42" s="788"/>
      <c r="AH42" s="788"/>
      <c r="AI42" s="789"/>
      <c r="AJ42" s="217"/>
      <c r="AK42" s="179"/>
      <c r="AL42" s="179"/>
      <c r="AM42" s="179"/>
      <c r="AN42" s="180"/>
      <c r="AO42" s="33"/>
      <c r="AP42" s="42"/>
    </row>
    <row r="43" spans="1:42" x14ac:dyDescent="0.25">
      <c r="F43" s="800"/>
      <c r="G43" s="801"/>
      <c r="H43" s="801"/>
      <c r="I43" s="801"/>
      <c r="K43" s="800"/>
      <c r="L43" s="801"/>
      <c r="M43" s="801"/>
      <c r="N43" s="801"/>
      <c r="P43" s="800"/>
      <c r="Q43" s="801"/>
      <c r="R43" s="801"/>
      <c r="S43" s="801"/>
      <c r="U43" s="800"/>
      <c r="V43" s="801"/>
      <c r="W43" s="801"/>
      <c r="X43" s="801"/>
      <c r="Z43" s="800"/>
      <c r="AA43" s="801"/>
      <c r="AB43" s="801"/>
      <c r="AC43" s="801"/>
      <c r="AE43" s="800"/>
      <c r="AF43" s="801"/>
      <c r="AG43" s="801"/>
      <c r="AH43" s="801"/>
      <c r="AJ43" s="800"/>
      <c r="AK43" s="801"/>
      <c r="AL43" s="801"/>
      <c r="AM43" s="801"/>
    </row>
    <row r="44" spans="1:42" x14ac:dyDescent="0.25">
      <c r="D44" s="47"/>
    </row>
    <row r="45" spans="1:42" s="30" customFormat="1" ht="15" customHeight="1" x14ac:dyDescent="0.25">
      <c r="A45" s="23"/>
      <c r="B45" s="24" t="s">
        <v>116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3"/>
      <c r="S45" s="28"/>
      <c r="T45" s="23"/>
      <c r="U45" s="23"/>
      <c r="V45" s="23"/>
      <c r="W45" s="23"/>
      <c r="X45" s="28"/>
      <c r="Y45" s="23"/>
      <c r="Z45" s="23"/>
      <c r="AA45" s="23"/>
      <c r="AB45" s="23"/>
      <c r="AC45" s="28"/>
      <c r="AD45" s="23"/>
      <c r="AE45" s="23"/>
      <c r="AF45" s="23"/>
      <c r="AG45" s="23"/>
      <c r="AH45" s="28"/>
      <c r="AI45" s="29"/>
    </row>
    <row r="46" spans="1:42" s="30" customFormat="1" ht="15" customHeight="1" x14ac:dyDescent="0.25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31" t="s">
        <v>164</v>
      </c>
      <c r="C47" s="32"/>
      <c r="D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121"/>
      <c r="AE47" s="122"/>
      <c r="AF47" s="121"/>
      <c r="AG47" s="121"/>
      <c r="AH47" s="121"/>
      <c r="AI47" s="121" t="s">
        <v>167</v>
      </c>
    </row>
    <row r="48" spans="1:42" s="30" customFormat="1" ht="15" customHeight="1" x14ac:dyDescent="0.25">
      <c r="A48" s="23"/>
      <c r="B48" s="24" t="s">
        <v>132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20"/>
      <c r="AE48" s="122"/>
      <c r="AF48" s="121"/>
      <c r="AG48" s="121" t="s">
        <v>140</v>
      </c>
      <c r="AH48" s="121"/>
      <c r="AI48" s="121"/>
    </row>
    <row r="49" spans="4:4" x14ac:dyDescent="0.25">
      <c r="D49" s="26"/>
    </row>
    <row r="50" spans="4:4" x14ac:dyDescent="0.25">
      <c r="D50" s="26"/>
    </row>
    <row r="51" spans="4:4" x14ac:dyDescent="0.25">
      <c r="D51" s="26"/>
    </row>
  </sheetData>
  <mergeCells count="31">
    <mergeCell ref="D3:Y3"/>
    <mergeCell ref="AJ43:AM43"/>
    <mergeCell ref="E9:E10"/>
    <mergeCell ref="AE43:AH43"/>
    <mergeCell ref="F43:I43"/>
    <mergeCell ref="K43:N43"/>
    <mergeCell ref="P43:S43"/>
    <mergeCell ref="U43:X43"/>
    <mergeCell ref="Z43:AC43"/>
    <mergeCell ref="P10:T10"/>
    <mergeCell ref="U10:Y10"/>
    <mergeCell ref="Z10:AD10"/>
    <mergeCell ref="AE10:AI10"/>
    <mergeCell ref="A8:AO8"/>
    <mergeCell ref="A31:A35"/>
    <mergeCell ref="D1:Y1"/>
    <mergeCell ref="A4:AO4"/>
    <mergeCell ref="H5:U5"/>
    <mergeCell ref="AE42:AI42"/>
    <mergeCell ref="A36:A42"/>
    <mergeCell ref="A23:C23"/>
    <mergeCell ref="A12:C12"/>
    <mergeCell ref="F9:AI9"/>
    <mergeCell ref="AO9:AO10"/>
    <mergeCell ref="F10:J10"/>
    <mergeCell ref="K10:O10"/>
    <mergeCell ref="AJ10:AN10"/>
    <mergeCell ref="A9:A10"/>
    <mergeCell ref="B9:B10"/>
    <mergeCell ref="C9:C10"/>
    <mergeCell ref="D2:Y2"/>
  </mergeCells>
  <conditionalFormatting sqref="AK29:AN29">
    <cfRule type="cellIs" dxfId="1" priority="10" operator="equal">
      <formula>0</formula>
    </cfRule>
  </conditionalFormatting>
  <pageMargins left="0.3" right="0.22" top="0.44" bottom="0.4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50"/>
  <sheetViews>
    <sheetView showGridLines="0" topLeftCell="A9" zoomScale="110" zoomScaleNormal="110" zoomScalePageLayoutView="80" workbookViewId="0">
      <selection activeCell="T22" sqref="A22:XFD22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8" style="8" customWidth="1"/>
    <col min="4" max="5" width="7.7109375" style="9" customWidth="1"/>
    <col min="6" max="40" width="4.28515625" style="9" customWidth="1"/>
    <col min="41" max="41" width="16.42578125" style="9" bestFit="1" customWidth="1"/>
    <col min="42" max="42" width="9.28515625" style="513"/>
    <col min="43" max="16384" width="9.28515625" style="510"/>
  </cols>
  <sheetData>
    <row r="1" spans="1:42" s="43" customFormat="1" ht="18" x14ac:dyDescent="0.25">
      <c r="A1" s="514"/>
      <c r="B1" s="515"/>
      <c r="C1" s="516"/>
      <c r="D1" s="806" t="s">
        <v>105</v>
      </c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AM1" s="517"/>
      <c r="AN1" s="517"/>
      <c r="AO1" s="517"/>
      <c r="AP1" s="42"/>
    </row>
    <row r="2" spans="1:42" s="16" customFormat="1" ht="18" x14ac:dyDescent="0.25">
      <c r="A2" s="13" t="s">
        <v>103</v>
      </c>
      <c r="B2" s="518"/>
      <c r="C2" s="519"/>
      <c r="D2" s="785" t="s">
        <v>114</v>
      </c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AH2" s="620" t="s">
        <v>366</v>
      </c>
      <c r="AI2" s="620"/>
      <c r="AJ2" s="618"/>
      <c r="AK2" s="618"/>
      <c r="AL2" s="618"/>
      <c r="AM2" s="618"/>
      <c r="AN2" s="618"/>
      <c r="AO2" s="618"/>
      <c r="AP2" s="618"/>
    </row>
    <row r="3" spans="1:42" s="16" customFormat="1" ht="18" x14ac:dyDescent="0.25">
      <c r="A3" s="13" t="s">
        <v>113</v>
      </c>
      <c r="B3" s="518"/>
      <c r="C3" s="519"/>
      <c r="D3" s="785" t="s">
        <v>104</v>
      </c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AA3" s="13"/>
      <c r="AB3" s="13"/>
      <c r="AC3" s="13"/>
      <c r="AD3" s="13"/>
      <c r="AE3" s="13"/>
      <c r="AG3" s="13"/>
      <c r="AH3" s="621" t="s">
        <v>367</v>
      </c>
      <c r="AI3" s="622"/>
      <c r="AJ3" s="618"/>
      <c r="AK3" s="618"/>
      <c r="AL3" s="618"/>
      <c r="AM3" s="618"/>
      <c r="AN3" s="618"/>
      <c r="AO3" s="618"/>
      <c r="AP3" s="618"/>
    </row>
    <row r="4" spans="1:42" s="16" customFormat="1" ht="18" x14ac:dyDescent="0.25"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AH4" s="621" t="s">
        <v>286</v>
      </c>
      <c r="AI4" s="622"/>
      <c r="AJ4" s="618"/>
      <c r="AK4" s="618"/>
      <c r="AL4" s="618"/>
      <c r="AM4" s="618"/>
      <c r="AN4" s="618"/>
      <c r="AO4" s="618"/>
      <c r="AP4" s="618"/>
    </row>
    <row r="5" spans="1:42" s="16" customFormat="1" ht="18" x14ac:dyDescent="0.25">
      <c r="A5" s="461"/>
      <c r="B5" s="461"/>
      <c r="C5" s="461"/>
      <c r="D5" s="461"/>
      <c r="E5" s="461"/>
      <c r="F5" s="461"/>
      <c r="G5" s="785" t="s">
        <v>106</v>
      </c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</row>
    <row r="6" spans="1:42" s="14" customFormat="1" ht="18.75" x14ac:dyDescent="0.25">
      <c r="A6" s="16"/>
      <c r="B6" s="617"/>
      <c r="C6" s="16"/>
      <c r="D6" s="16"/>
      <c r="E6" s="16"/>
      <c r="F6" s="16"/>
      <c r="G6" s="805" t="s">
        <v>174</v>
      </c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2" s="20" customFormat="1" ht="12.75" customHeight="1" x14ac:dyDescent="0.25">
      <c r="A7" s="459"/>
      <c r="B7" s="617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</row>
    <row r="8" spans="1:42" s="20" customFormat="1" ht="12.75" customHeight="1" x14ac:dyDescent="0.25">
      <c r="A8" s="21"/>
      <c r="B8" s="61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2" s="14" customFormat="1" ht="16.5" thickBot="1" x14ac:dyDescent="0.3">
      <c r="A9" s="743" t="s">
        <v>123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</row>
    <row r="10" spans="1:42" s="43" customFormat="1" ht="15.75" customHeight="1" thickBot="1" x14ac:dyDescent="0.3">
      <c r="A10" s="780"/>
      <c r="B10" s="782" t="s">
        <v>0</v>
      </c>
      <c r="C10" s="744" t="s">
        <v>1</v>
      </c>
      <c r="D10" s="95" t="s">
        <v>2</v>
      </c>
      <c r="E10" s="737" t="s">
        <v>128</v>
      </c>
      <c r="F10" s="777" t="s">
        <v>3</v>
      </c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103"/>
      <c r="AK10" s="103"/>
      <c r="AL10" s="103"/>
      <c r="AM10" s="104"/>
      <c r="AN10" s="105"/>
      <c r="AO10" s="737" t="s">
        <v>4</v>
      </c>
    </row>
    <row r="11" spans="1:42" s="43" customFormat="1" ht="16.5" thickBot="1" x14ac:dyDescent="0.3">
      <c r="A11" s="781"/>
      <c r="B11" s="783"/>
      <c r="C11" s="745"/>
      <c r="D11" s="96" t="s">
        <v>5</v>
      </c>
      <c r="E11" s="802"/>
      <c r="F11" s="739" t="s">
        <v>6</v>
      </c>
      <c r="G11" s="740"/>
      <c r="H11" s="740"/>
      <c r="I11" s="740"/>
      <c r="J11" s="741"/>
      <c r="K11" s="739" t="s">
        <v>7</v>
      </c>
      <c r="L11" s="740"/>
      <c r="M11" s="740"/>
      <c r="N11" s="740"/>
      <c r="O11" s="741"/>
      <c r="P11" s="740" t="s">
        <v>8</v>
      </c>
      <c r="Q11" s="740"/>
      <c r="R11" s="740"/>
      <c r="S11" s="740"/>
      <c r="T11" s="741"/>
      <c r="U11" s="739" t="s">
        <v>9</v>
      </c>
      <c r="V11" s="740"/>
      <c r="W11" s="740"/>
      <c r="X11" s="740"/>
      <c r="Y11" s="741"/>
      <c r="Z11" s="739" t="s">
        <v>10</v>
      </c>
      <c r="AA11" s="740"/>
      <c r="AB11" s="740"/>
      <c r="AC11" s="740"/>
      <c r="AD11" s="741"/>
      <c r="AE11" s="739" t="s">
        <v>11</v>
      </c>
      <c r="AF11" s="740"/>
      <c r="AG11" s="740"/>
      <c r="AH11" s="740"/>
      <c r="AI11" s="741"/>
      <c r="AJ11" s="739" t="s">
        <v>12</v>
      </c>
      <c r="AK11" s="740"/>
      <c r="AL11" s="740"/>
      <c r="AM11" s="740"/>
      <c r="AN11" s="741"/>
      <c r="AO11" s="738"/>
    </row>
    <row r="12" spans="1:42" s="43" customFormat="1" ht="16.5" thickBot="1" x14ac:dyDescent="0.3">
      <c r="A12" s="457"/>
      <c r="B12" s="579"/>
      <c r="C12" s="580"/>
      <c r="D12" s="457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1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23" t="s">
        <v>13</v>
      </c>
      <c r="AK12" s="124" t="s">
        <v>14</v>
      </c>
      <c r="AL12" s="124" t="s">
        <v>15</v>
      </c>
      <c r="AM12" s="124" t="s">
        <v>16</v>
      </c>
      <c r="AN12" s="125" t="s">
        <v>17</v>
      </c>
      <c r="AO12" s="469" t="s">
        <v>0</v>
      </c>
    </row>
    <row r="13" spans="1:42" ht="16.5" thickBot="1" x14ac:dyDescent="0.3">
      <c r="A13" s="793" t="s">
        <v>159</v>
      </c>
      <c r="B13" s="794"/>
      <c r="C13" s="794"/>
      <c r="D13" s="581">
        <f>SUM(D14:D23)</f>
        <v>34</v>
      </c>
      <c r="E13" s="582">
        <f>SUM(E14:E23)</f>
        <v>39</v>
      </c>
      <c r="F13" s="581">
        <f>SUM(F14:F23)</f>
        <v>0</v>
      </c>
      <c r="G13" s="573">
        <f>SUM(G14:G23)</f>
        <v>0</v>
      </c>
      <c r="H13" s="573">
        <f>SUM(H14:H23)</f>
        <v>0</v>
      </c>
      <c r="I13" s="575"/>
      <c r="J13" s="583">
        <f>SUM(J14:J23)</f>
        <v>0</v>
      </c>
      <c r="K13" s="581">
        <f>SUM(K14:K23)</f>
        <v>0</v>
      </c>
      <c r="L13" s="573">
        <f>SUM(L14:L23)</f>
        <v>0</v>
      </c>
      <c r="M13" s="573">
        <f>SUM(M14:M23)</f>
        <v>0</v>
      </c>
      <c r="N13" s="575"/>
      <c r="O13" s="583">
        <f>SUM(O14:O23)</f>
        <v>0</v>
      </c>
      <c r="P13" s="584">
        <f>SUM(P14:P23)</f>
        <v>0</v>
      </c>
      <c r="Q13" s="573">
        <f>SUM(Q14:Q23)</f>
        <v>0</v>
      </c>
      <c r="R13" s="573">
        <f>SUM(R14:R23)</f>
        <v>0</v>
      </c>
      <c r="S13" s="575"/>
      <c r="T13" s="583">
        <f>SUM(T14:T23)</f>
        <v>0</v>
      </c>
      <c r="U13" s="581">
        <f>SUM(U14:U23)</f>
        <v>1</v>
      </c>
      <c r="V13" s="573">
        <f>SUM(V14:V23)</f>
        <v>0</v>
      </c>
      <c r="W13" s="573">
        <f>SUM(W14:W23)</f>
        <v>1</v>
      </c>
      <c r="X13" s="575"/>
      <c r="Y13" s="583">
        <f>SUM(Y14:Y23)</f>
        <v>2</v>
      </c>
      <c r="Z13" s="581">
        <f>SUM(Z14:Z23)</f>
        <v>4</v>
      </c>
      <c r="AA13" s="573">
        <f>SUM(AA14:AA23)</f>
        <v>0</v>
      </c>
      <c r="AB13" s="573">
        <f>SUM(AB14:AB23)</f>
        <v>12</v>
      </c>
      <c r="AC13" s="575"/>
      <c r="AD13" s="583">
        <f>SUM(AD14:AD23)</f>
        <v>17</v>
      </c>
      <c r="AE13" s="581">
        <f>SUM(AE14:AE23)</f>
        <v>3</v>
      </c>
      <c r="AF13" s="573">
        <f>SUM(AF14:AF23)</f>
        <v>0</v>
      </c>
      <c r="AG13" s="573">
        <f>SUM(AG14:AG23)</f>
        <v>9</v>
      </c>
      <c r="AH13" s="575"/>
      <c r="AI13" s="583">
        <f>SUM(AI14:AI23)</f>
        <v>14</v>
      </c>
      <c r="AJ13" s="581">
        <f>SUM(AJ14:AJ23)</f>
        <v>0</v>
      </c>
      <c r="AK13" s="573">
        <f>SUM(AK14:AK23)</f>
        <v>0</v>
      </c>
      <c r="AL13" s="573">
        <f>SUM(AL14:AL23)</f>
        <v>4</v>
      </c>
      <c r="AM13" s="575"/>
      <c r="AN13" s="583">
        <f>SUM(AN14:AN23)</f>
        <v>6</v>
      </c>
      <c r="AO13" s="470"/>
    </row>
    <row r="14" spans="1:42" s="43" customFormat="1" ht="15.75" x14ac:dyDescent="0.25">
      <c r="A14" s="559" t="s">
        <v>56</v>
      </c>
      <c r="B14" s="150" t="s">
        <v>328</v>
      </c>
      <c r="C14" s="491" t="s">
        <v>126</v>
      </c>
      <c r="D14" s="492">
        <f t="shared" ref="D14:D15" si="0">SUM(F14,G14,H14,K14,L14,M14,P14,Q14,R14,U14,V14,W14,Z14,AA14,AB14,AE14,AF14,AG14,AJ14,AK14,AL14)</f>
        <v>4</v>
      </c>
      <c r="E14" s="506">
        <f t="shared" ref="E14:E15" si="1">SUM(J14,O14,T14,Y14,AD14,AI14,AN14)</f>
        <v>5</v>
      </c>
      <c r="F14" s="494"/>
      <c r="G14" s="492"/>
      <c r="H14" s="492"/>
      <c r="I14" s="492"/>
      <c r="J14" s="495"/>
      <c r="K14" s="494"/>
      <c r="L14" s="492"/>
      <c r="M14" s="492"/>
      <c r="N14" s="492"/>
      <c r="O14" s="495"/>
      <c r="P14" s="585"/>
      <c r="Q14" s="492"/>
      <c r="R14" s="492"/>
      <c r="S14" s="492"/>
      <c r="T14" s="495"/>
      <c r="U14" s="494"/>
      <c r="V14" s="492"/>
      <c r="W14" s="492"/>
      <c r="X14" s="492"/>
      <c r="Y14" s="495"/>
      <c r="Z14" s="494">
        <v>0</v>
      </c>
      <c r="AA14" s="492">
        <v>0</v>
      </c>
      <c r="AB14" s="492">
        <v>4</v>
      </c>
      <c r="AC14" s="492" t="s">
        <v>23</v>
      </c>
      <c r="AD14" s="495">
        <v>5</v>
      </c>
      <c r="AE14" s="494"/>
      <c r="AF14" s="492"/>
      <c r="AG14" s="492"/>
      <c r="AH14" s="492"/>
      <c r="AI14" s="495"/>
      <c r="AJ14" s="494"/>
      <c r="AK14" s="492"/>
      <c r="AL14" s="492"/>
      <c r="AM14" s="492"/>
      <c r="AN14" s="495"/>
      <c r="AO14" s="600" t="s">
        <v>307</v>
      </c>
      <c r="AP14" s="42"/>
    </row>
    <row r="15" spans="1:42" s="43" customFormat="1" ht="15.75" x14ac:dyDescent="0.25">
      <c r="A15" s="152" t="s">
        <v>87</v>
      </c>
      <c r="B15" s="597" t="s">
        <v>377</v>
      </c>
      <c r="C15" s="149" t="s">
        <v>127</v>
      </c>
      <c r="D15" s="148">
        <f t="shared" si="0"/>
        <v>4</v>
      </c>
      <c r="E15" s="190">
        <f t="shared" si="1"/>
        <v>6</v>
      </c>
      <c r="F15" s="209"/>
      <c r="G15" s="148"/>
      <c r="H15" s="148"/>
      <c r="I15" s="148"/>
      <c r="J15" s="184"/>
      <c r="K15" s="209"/>
      <c r="L15" s="148"/>
      <c r="M15" s="148"/>
      <c r="N15" s="148"/>
      <c r="O15" s="184"/>
      <c r="P15" s="193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>
        <v>0</v>
      </c>
      <c r="AF15" s="148">
        <v>0</v>
      </c>
      <c r="AG15" s="148">
        <v>4</v>
      </c>
      <c r="AH15" s="148" t="s">
        <v>19</v>
      </c>
      <c r="AI15" s="184">
        <v>6</v>
      </c>
      <c r="AJ15" s="209"/>
      <c r="AK15" s="148"/>
      <c r="AL15" s="148"/>
      <c r="AM15" s="148"/>
      <c r="AN15" s="184"/>
      <c r="AO15" s="694" t="s">
        <v>328</v>
      </c>
      <c r="AP15" s="42"/>
    </row>
    <row r="16" spans="1:42" s="141" customFormat="1" ht="18" customHeight="1" collapsed="1" x14ac:dyDescent="0.25">
      <c r="A16" s="152" t="s">
        <v>95</v>
      </c>
      <c r="B16" s="186" t="s">
        <v>329</v>
      </c>
      <c r="C16" s="520" t="s">
        <v>107</v>
      </c>
      <c r="D16" s="185">
        <f t="shared" ref="D16:D23" si="2">SUM(F16,G16,H16,K16,L16,M16,P16,Q16,R16,U16,V16,W16,Z16,AA16,AB16,AE16,AF16,AG16,AJ16,AK16,AL16)</f>
        <v>4</v>
      </c>
      <c r="E16" s="208">
        <f t="shared" ref="E16:E23" si="3">SUM(J16,O16,T16,Y16,AD16,AI16,AN16)</f>
        <v>4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193"/>
      <c r="Q16" s="148"/>
      <c r="R16" s="148"/>
      <c r="S16" s="148"/>
      <c r="T16" s="184"/>
      <c r="U16" s="209"/>
      <c r="V16" s="148"/>
      <c r="W16" s="148"/>
      <c r="X16" s="148"/>
      <c r="Y16" s="184"/>
      <c r="Z16" s="209">
        <v>2</v>
      </c>
      <c r="AA16" s="148">
        <v>0</v>
      </c>
      <c r="AB16" s="148">
        <v>2</v>
      </c>
      <c r="AC16" s="148" t="s">
        <v>23</v>
      </c>
      <c r="AD16" s="184">
        <v>4</v>
      </c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94" t="s">
        <v>320</v>
      </c>
      <c r="AP16" s="140"/>
    </row>
    <row r="17" spans="1:143" s="141" customFormat="1" ht="18" customHeight="1" x14ac:dyDescent="0.25">
      <c r="A17" s="152" t="s">
        <v>18</v>
      </c>
      <c r="B17" s="186" t="s">
        <v>330</v>
      </c>
      <c r="C17" s="520" t="s">
        <v>108</v>
      </c>
      <c r="D17" s="185">
        <f t="shared" si="2"/>
        <v>4</v>
      </c>
      <c r="E17" s="208">
        <f t="shared" si="3"/>
        <v>4</v>
      </c>
      <c r="F17" s="209"/>
      <c r="G17" s="148"/>
      <c r="H17" s="148"/>
      <c r="I17" s="148"/>
      <c r="J17" s="184"/>
      <c r="K17" s="209"/>
      <c r="L17" s="148"/>
      <c r="M17" s="148"/>
      <c r="N17" s="148"/>
      <c r="O17" s="184"/>
      <c r="P17" s="193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>
        <v>2</v>
      </c>
      <c r="AF17" s="148">
        <v>0</v>
      </c>
      <c r="AG17" s="148">
        <v>2</v>
      </c>
      <c r="AH17" s="148" t="s">
        <v>19</v>
      </c>
      <c r="AI17" s="184">
        <v>4</v>
      </c>
      <c r="AJ17" s="209"/>
      <c r="AK17" s="148"/>
      <c r="AL17" s="148"/>
      <c r="AM17" s="148"/>
      <c r="AN17" s="184"/>
      <c r="AO17" s="694" t="s">
        <v>329</v>
      </c>
      <c r="AP17" s="140"/>
    </row>
    <row r="18" spans="1:143" s="141" customFormat="1" ht="18" customHeight="1" collapsed="1" x14ac:dyDescent="0.25">
      <c r="A18" s="152" t="s">
        <v>20</v>
      </c>
      <c r="B18" s="186" t="s">
        <v>331</v>
      </c>
      <c r="C18" s="149" t="s">
        <v>120</v>
      </c>
      <c r="D18" s="185">
        <f t="shared" si="2"/>
        <v>2</v>
      </c>
      <c r="E18" s="208">
        <f t="shared" si="3"/>
        <v>2</v>
      </c>
      <c r="F18" s="209"/>
      <c r="G18" s="148"/>
      <c r="H18" s="148"/>
      <c r="I18" s="148"/>
      <c r="J18" s="184"/>
      <c r="K18" s="209"/>
      <c r="L18" s="148"/>
      <c r="M18" s="148"/>
      <c r="N18" s="148"/>
      <c r="O18" s="184"/>
      <c r="P18" s="193"/>
      <c r="Q18" s="148"/>
      <c r="R18" s="148"/>
      <c r="S18" s="148"/>
      <c r="T18" s="184"/>
      <c r="U18" s="209">
        <v>1</v>
      </c>
      <c r="V18" s="148">
        <v>0</v>
      </c>
      <c r="W18" s="148">
        <v>1</v>
      </c>
      <c r="X18" s="148" t="s">
        <v>23</v>
      </c>
      <c r="Y18" s="184">
        <v>2</v>
      </c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94"/>
      <c r="AP18" s="140"/>
    </row>
    <row r="19" spans="1:143" s="141" customFormat="1" ht="21" customHeight="1" x14ac:dyDescent="0.25">
      <c r="A19" s="152" t="s">
        <v>21</v>
      </c>
      <c r="B19" s="186" t="s">
        <v>332</v>
      </c>
      <c r="C19" s="149" t="s">
        <v>121</v>
      </c>
      <c r="D19" s="185">
        <f t="shared" si="2"/>
        <v>4</v>
      </c>
      <c r="E19" s="208">
        <f t="shared" si="3"/>
        <v>4</v>
      </c>
      <c r="F19" s="209"/>
      <c r="G19" s="148"/>
      <c r="H19" s="148"/>
      <c r="I19" s="148"/>
      <c r="J19" s="184"/>
      <c r="K19" s="209"/>
      <c r="L19" s="148"/>
      <c r="M19" s="148"/>
      <c r="N19" s="148"/>
      <c r="O19" s="184"/>
      <c r="P19" s="193"/>
      <c r="Q19" s="148"/>
      <c r="R19" s="148"/>
      <c r="S19" s="148"/>
      <c r="T19" s="184"/>
      <c r="U19" s="209"/>
      <c r="V19" s="148"/>
      <c r="W19" s="148"/>
      <c r="X19" s="148"/>
      <c r="Y19" s="184"/>
      <c r="Z19" s="209">
        <v>1</v>
      </c>
      <c r="AA19" s="148">
        <v>0</v>
      </c>
      <c r="AB19" s="148">
        <v>3</v>
      </c>
      <c r="AC19" s="148" t="s">
        <v>19</v>
      </c>
      <c r="AD19" s="184">
        <v>4</v>
      </c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94" t="s">
        <v>331</v>
      </c>
      <c r="AP19" s="140"/>
    </row>
    <row r="20" spans="1:143" s="141" customFormat="1" ht="20.25" customHeight="1" x14ac:dyDescent="0.25">
      <c r="A20" s="152" t="s">
        <v>24</v>
      </c>
      <c r="B20" s="186" t="s">
        <v>333</v>
      </c>
      <c r="C20" s="149" t="s">
        <v>122</v>
      </c>
      <c r="D20" s="185">
        <f t="shared" si="2"/>
        <v>4</v>
      </c>
      <c r="E20" s="208">
        <f t="shared" si="3"/>
        <v>4</v>
      </c>
      <c r="F20" s="209"/>
      <c r="G20" s="148"/>
      <c r="H20" s="148"/>
      <c r="I20" s="148"/>
      <c r="J20" s="184"/>
      <c r="K20" s="209"/>
      <c r="L20" s="148"/>
      <c r="M20" s="148"/>
      <c r="N20" s="148"/>
      <c r="O20" s="184"/>
      <c r="P20" s="193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>
        <v>1</v>
      </c>
      <c r="AF20" s="148">
        <v>0</v>
      </c>
      <c r="AG20" s="148">
        <v>3</v>
      </c>
      <c r="AH20" s="148" t="s">
        <v>23</v>
      </c>
      <c r="AI20" s="184">
        <v>4</v>
      </c>
      <c r="AJ20" s="209"/>
      <c r="AK20" s="148"/>
      <c r="AL20" s="148"/>
      <c r="AM20" s="148"/>
      <c r="AN20" s="184"/>
      <c r="AO20" s="694" t="s">
        <v>332</v>
      </c>
      <c r="AP20" s="140"/>
    </row>
    <row r="21" spans="1:143" s="141" customFormat="1" ht="22.5" customHeight="1" x14ac:dyDescent="0.25">
      <c r="A21" s="152" t="s">
        <v>25</v>
      </c>
      <c r="B21" s="186" t="s">
        <v>334</v>
      </c>
      <c r="C21" s="520" t="s">
        <v>112</v>
      </c>
      <c r="D21" s="185">
        <f t="shared" si="2"/>
        <v>4</v>
      </c>
      <c r="E21" s="208">
        <f t="shared" si="3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193"/>
      <c r="Q21" s="148"/>
      <c r="R21" s="148"/>
      <c r="S21" s="148"/>
      <c r="T21" s="184"/>
      <c r="U21" s="209"/>
      <c r="V21" s="148"/>
      <c r="W21" s="148"/>
      <c r="X21" s="148"/>
      <c r="Y21" s="184"/>
      <c r="Z21" s="209">
        <v>1</v>
      </c>
      <c r="AA21" s="148">
        <v>0</v>
      </c>
      <c r="AB21" s="148">
        <v>3</v>
      </c>
      <c r="AC21" s="148" t="s">
        <v>23</v>
      </c>
      <c r="AD21" s="184">
        <v>4</v>
      </c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94" t="s">
        <v>331</v>
      </c>
      <c r="AP21" s="140"/>
    </row>
    <row r="22" spans="1:143" s="143" customFormat="1" ht="19.5" customHeight="1" x14ac:dyDescent="0.25">
      <c r="A22" s="152" t="s">
        <v>35</v>
      </c>
      <c r="B22" s="153" t="s">
        <v>335</v>
      </c>
      <c r="C22" s="520" t="s">
        <v>111</v>
      </c>
      <c r="D22" s="185">
        <f t="shared" si="2"/>
        <v>2</v>
      </c>
      <c r="E22" s="208">
        <f t="shared" si="3"/>
        <v>2</v>
      </c>
      <c r="F22" s="209"/>
      <c r="G22" s="148"/>
      <c r="H22" s="148"/>
      <c r="I22" s="148"/>
      <c r="J22" s="184"/>
      <c r="K22" s="209"/>
      <c r="L22" s="148"/>
      <c r="M22" s="148"/>
      <c r="N22" s="148"/>
      <c r="O22" s="184"/>
      <c r="P22" s="193"/>
      <c r="Q22" s="148"/>
      <c r="R22" s="148"/>
      <c r="S22" s="148"/>
      <c r="T22" s="184"/>
      <c r="U22" s="209"/>
      <c r="V22" s="148"/>
      <c r="W22" s="148"/>
      <c r="X22" s="148"/>
      <c r="Y22" s="184"/>
      <c r="Z22" s="209"/>
      <c r="AA22" s="148"/>
      <c r="AB22" s="148"/>
      <c r="AC22" s="148"/>
      <c r="AD22" s="184"/>
      <c r="AE22" s="209"/>
      <c r="AF22" s="148"/>
      <c r="AG22" s="148"/>
      <c r="AH22" s="148"/>
      <c r="AI22" s="184"/>
      <c r="AJ22" s="209">
        <v>0</v>
      </c>
      <c r="AK22" s="148">
        <v>0</v>
      </c>
      <c r="AL22" s="148">
        <v>2</v>
      </c>
      <c r="AM22" s="148" t="s">
        <v>23</v>
      </c>
      <c r="AN22" s="184">
        <v>2</v>
      </c>
      <c r="AO22" s="694" t="s">
        <v>334</v>
      </c>
      <c r="AP22" s="142"/>
      <c r="AQ22" s="141"/>
    </row>
    <row r="23" spans="1:143" s="143" customFormat="1" ht="18" customHeight="1" thickBot="1" x14ac:dyDescent="0.3">
      <c r="A23" s="556" t="s">
        <v>36</v>
      </c>
      <c r="B23" s="153" t="s">
        <v>336</v>
      </c>
      <c r="C23" s="586" t="s">
        <v>110</v>
      </c>
      <c r="D23" s="587">
        <f t="shared" si="2"/>
        <v>2</v>
      </c>
      <c r="E23" s="588">
        <f t="shared" si="3"/>
        <v>4</v>
      </c>
      <c r="F23" s="485"/>
      <c r="G23" s="483"/>
      <c r="H23" s="483"/>
      <c r="I23" s="483"/>
      <c r="J23" s="486"/>
      <c r="K23" s="485"/>
      <c r="L23" s="483"/>
      <c r="M23" s="483"/>
      <c r="N23" s="483"/>
      <c r="O23" s="486"/>
      <c r="P23" s="589"/>
      <c r="Q23" s="483"/>
      <c r="R23" s="483"/>
      <c r="S23" s="483"/>
      <c r="T23" s="486"/>
      <c r="U23" s="485"/>
      <c r="V23" s="483"/>
      <c r="W23" s="483"/>
      <c r="X23" s="483"/>
      <c r="Y23" s="486"/>
      <c r="Z23" s="485"/>
      <c r="AA23" s="483"/>
      <c r="AB23" s="483"/>
      <c r="AC23" s="483"/>
      <c r="AD23" s="486"/>
      <c r="AE23" s="485"/>
      <c r="AF23" s="483"/>
      <c r="AG23" s="483"/>
      <c r="AH23" s="483"/>
      <c r="AI23" s="486"/>
      <c r="AJ23" s="485">
        <v>0</v>
      </c>
      <c r="AK23" s="483">
        <v>0</v>
      </c>
      <c r="AL23" s="483">
        <v>2</v>
      </c>
      <c r="AM23" s="483" t="s">
        <v>23</v>
      </c>
      <c r="AN23" s="486">
        <v>4</v>
      </c>
      <c r="AO23" s="694" t="s">
        <v>376</v>
      </c>
      <c r="AP23" s="142"/>
      <c r="AQ23" s="141"/>
    </row>
    <row r="24" spans="1:143" s="10" customFormat="1" ht="18" customHeight="1" thickBot="1" x14ac:dyDescent="0.3">
      <c r="A24" s="793" t="s">
        <v>124</v>
      </c>
      <c r="B24" s="794"/>
      <c r="C24" s="794"/>
      <c r="D24" s="573">
        <f>SUM(D25:D29)</f>
        <v>10</v>
      </c>
      <c r="E24" s="189">
        <f>SUM(E25:E29)</f>
        <v>10</v>
      </c>
      <c r="F24" s="574"/>
      <c r="G24" s="575"/>
      <c r="H24" s="575"/>
      <c r="I24" s="575"/>
      <c r="J24" s="576"/>
      <c r="K24" s="574"/>
      <c r="L24" s="575"/>
      <c r="M24" s="575"/>
      <c r="N24" s="575"/>
      <c r="O24" s="576"/>
      <c r="P24" s="592"/>
      <c r="Q24" s="575"/>
      <c r="R24" s="575"/>
      <c r="S24" s="575"/>
      <c r="T24" s="576"/>
      <c r="U24" s="256">
        <f>SUM(U25:U30)</f>
        <v>0</v>
      </c>
      <c r="V24" s="257">
        <f>SUM(V25:V30)</f>
        <v>2</v>
      </c>
      <c r="W24" s="257">
        <f>SUM(W25:W30)</f>
        <v>0</v>
      </c>
      <c r="X24" s="257"/>
      <c r="Y24" s="258">
        <f>SUM(Y25:Y30)</f>
        <v>2</v>
      </c>
      <c r="Z24" s="256">
        <f>SUM(Z25:Z30)</f>
        <v>0</v>
      </c>
      <c r="AA24" s="257">
        <f>SUM(AA25:AA30)</f>
        <v>4</v>
      </c>
      <c r="AB24" s="257">
        <f>SUM(AB25:AB30)</f>
        <v>0</v>
      </c>
      <c r="AC24" s="257"/>
      <c r="AD24" s="258">
        <f>SUM(AD25:AD30)</f>
        <v>4</v>
      </c>
      <c r="AE24" s="256">
        <f>SUM(AE25:AE30)</f>
        <v>0</v>
      </c>
      <c r="AF24" s="257">
        <f>SUM(AF25:AF30)</f>
        <v>4</v>
      </c>
      <c r="AG24" s="257">
        <f>SUM(AG25:AG30)</f>
        <v>0</v>
      </c>
      <c r="AH24" s="257"/>
      <c r="AI24" s="258">
        <f>SUM(AI25:AI30)</f>
        <v>4</v>
      </c>
      <c r="AJ24" s="256"/>
      <c r="AK24" s="257"/>
      <c r="AL24" s="257"/>
      <c r="AM24" s="257"/>
      <c r="AN24" s="258"/>
      <c r="AO24" s="593"/>
      <c r="AP24" s="2"/>
      <c r="AQ24" s="141"/>
    </row>
    <row r="25" spans="1:143" s="10" customFormat="1" ht="18" customHeight="1" x14ac:dyDescent="0.25">
      <c r="A25" s="559" t="s">
        <v>37</v>
      </c>
      <c r="B25" s="560"/>
      <c r="C25" s="561" t="s">
        <v>129</v>
      </c>
      <c r="D25" s="492">
        <v>2</v>
      </c>
      <c r="E25" s="506">
        <v>2</v>
      </c>
      <c r="F25" s="562"/>
      <c r="G25" s="563"/>
      <c r="H25" s="563"/>
      <c r="I25" s="563"/>
      <c r="J25" s="564"/>
      <c r="K25" s="562"/>
      <c r="L25" s="563"/>
      <c r="M25" s="563"/>
      <c r="N25" s="563"/>
      <c r="O25" s="564"/>
      <c r="P25" s="590"/>
      <c r="Q25" s="567"/>
      <c r="R25" s="567"/>
      <c r="S25" s="567"/>
      <c r="T25" s="568"/>
      <c r="U25" s="569">
        <v>0</v>
      </c>
      <c r="V25" s="570">
        <v>2</v>
      </c>
      <c r="W25" s="570">
        <v>0</v>
      </c>
      <c r="X25" s="570" t="s">
        <v>23</v>
      </c>
      <c r="Y25" s="571">
        <v>2</v>
      </c>
      <c r="Z25" s="569"/>
      <c r="AA25" s="570"/>
      <c r="AB25" s="570"/>
      <c r="AC25" s="570"/>
      <c r="AD25" s="571"/>
      <c r="AE25" s="569"/>
      <c r="AF25" s="570"/>
      <c r="AG25" s="570"/>
      <c r="AH25" s="570"/>
      <c r="AI25" s="571"/>
      <c r="AJ25" s="569"/>
      <c r="AK25" s="570"/>
      <c r="AL25" s="570"/>
      <c r="AM25" s="570"/>
      <c r="AN25" s="571"/>
      <c r="AO25" s="591"/>
      <c r="AP25" s="2"/>
    </row>
    <row r="26" spans="1:143" s="10" customFormat="1" ht="18" customHeight="1" x14ac:dyDescent="0.25">
      <c r="A26" s="152" t="s">
        <v>146</v>
      </c>
      <c r="B26" s="153"/>
      <c r="C26" s="520" t="s">
        <v>130</v>
      </c>
      <c r="D26" s="148">
        <v>2</v>
      </c>
      <c r="E26" s="190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211"/>
      <c r="P26" s="227"/>
      <c r="Q26" s="154"/>
      <c r="R26" s="154"/>
      <c r="S26" s="154"/>
      <c r="T26" s="211"/>
      <c r="U26" s="218"/>
      <c r="V26" s="155"/>
      <c r="W26" s="155"/>
      <c r="X26" s="155"/>
      <c r="Y26" s="219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182"/>
      <c r="AP26" s="2"/>
    </row>
    <row r="27" spans="1:143" s="10" customFormat="1" ht="18" customHeight="1" x14ac:dyDescent="0.25">
      <c r="A27" s="152" t="s">
        <v>147</v>
      </c>
      <c r="B27" s="153"/>
      <c r="C27" s="520" t="s">
        <v>131</v>
      </c>
      <c r="D27" s="148">
        <v>2</v>
      </c>
      <c r="E27" s="190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211"/>
      <c r="P27" s="227"/>
      <c r="Q27" s="154"/>
      <c r="R27" s="154"/>
      <c r="S27" s="154"/>
      <c r="T27" s="211"/>
      <c r="U27" s="210"/>
      <c r="V27" s="154"/>
      <c r="W27" s="154"/>
      <c r="X27" s="154"/>
      <c r="Y27" s="211"/>
      <c r="Z27" s="223">
        <v>0</v>
      </c>
      <c r="AA27" s="156">
        <v>2</v>
      </c>
      <c r="AB27" s="156">
        <v>0</v>
      </c>
      <c r="AC27" s="156" t="s">
        <v>23</v>
      </c>
      <c r="AD27" s="157">
        <v>2</v>
      </c>
      <c r="AE27" s="223"/>
      <c r="AF27" s="156"/>
      <c r="AG27" s="156"/>
      <c r="AH27" s="156"/>
      <c r="AI27" s="157"/>
      <c r="AJ27" s="223"/>
      <c r="AK27" s="156"/>
      <c r="AL27" s="156"/>
      <c r="AM27" s="156"/>
      <c r="AN27" s="157"/>
      <c r="AO27" s="181"/>
      <c r="AP27" s="2"/>
    </row>
    <row r="28" spans="1:143" s="10" customFormat="1" ht="18" customHeight="1" x14ac:dyDescent="0.25">
      <c r="A28" s="152" t="s">
        <v>148</v>
      </c>
      <c r="B28" s="153"/>
      <c r="C28" s="520" t="s">
        <v>135</v>
      </c>
      <c r="D28" s="148">
        <v>2</v>
      </c>
      <c r="E28" s="190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211"/>
      <c r="P28" s="227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181"/>
      <c r="AP28" s="2"/>
    </row>
    <row r="29" spans="1:143" s="10" customFormat="1" ht="18" customHeight="1" x14ac:dyDescent="0.25">
      <c r="A29" s="152" t="s">
        <v>180</v>
      </c>
      <c r="B29" s="153"/>
      <c r="C29" s="520" t="s">
        <v>149</v>
      </c>
      <c r="D29" s="148">
        <v>2</v>
      </c>
      <c r="E29" s="190">
        <v>2</v>
      </c>
      <c r="F29" s="210"/>
      <c r="G29" s="154"/>
      <c r="H29" s="154"/>
      <c r="I29" s="154"/>
      <c r="J29" s="211"/>
      <c r="K29" s="210"/>
      <c r="L29" s="154"/>
      <c r="M29" s="154"/>
      <c r="N29" s="154"/>
      <c r="O29" s="211"/>
      <c r="P29" s="227"/>
      <c r="Q29" s="154"/>
      <c r="R29" s="154"/>
      <c r="S29" s="154"/>
      <c r="T29" s="211"/>
      <c r="U29" s="210"/>
      <c r="V29" s="154"/>
      <c r="W29" s="154"/>
      <c r="X29" s="154"/>
      <c r="Y29" s="211"/>
      <c r="Z29" s="223"/>
      <c r="AA29" s="156"/>
      <c r="AB29" s="156"/>
      <c r="AC29" s="156"/>
      <c r="AD29" s="157"/>
      <c r="AE29" s="223">
        <v>0</v>
      </c>
      <c r="AF29" s="156">
        <v>2</v>
      </c>
      <c r="AG29" s="156">
        <v>0</v>
      </c>
      <c r="AH29" s="156" t="s">
        <v>23</v>
      </c>
      <c r="AI29" s="157">
        <v>2</v>
      </c>
      <c r="AJ29" s="223"/>
      <c r="AK29" s="156"/>
      <c r="AL29" s="156"/>
      <c r="AM29" s="156"/>
      <c r="AN29" s="157"/>
      <c r="AO29" s="181"/>
      <c r="AP29" s="2"/>
    </row>
    <row r="30" spans="1:143" s="7" customFormat="1" ht="23.25" customHeight="1" thickBot="1" x14ac:dyDescent="0.3">
      <c r="A30" s="531"/>
      <c r="B30" s="532" t="s">
        <v>337</v>
      </c>
      <c r="C30" s="532" t="s">
        <v>26</v>
      </c>
      <c r="D30" s="533">
        <v>13</v>
      </c>
      <c r="E30" s="534">
        <f>SUM(J30,O30,T30:U30,Y30,AD30,AI30:AJ30,AN30)</f>
        <v>15</v>
      </c>
      <c r="F30" s="531"/>
      <c r="G30" s="535"/>
      <c r="H30" s="535"/>
      <c r="I30" s="535"/>
      <c r="J30" s="536"/>
      <c r="K30" s="531"/>
      <c r="L30" s="535"/>
      <c r="M30" s="535"/>
      <c r="N30" s="535"/>
      <c r="O30" s="536"/>
      <c r="P30" s="594"/>
      <c r="Q30" s="535"/>
      <c r="R30" s="535"/>
      <c r="S30" s="535"/>
      <c r="T30" s="536"/>
      <c r="U30" s="531"/>
      <c r="V30" s="535"/>
      <c r="W30" s="535"/>
      <c r="X30" s="535"/>
      <c r="Y30" s="536"/>
      <c r="Z30" s="531"/>
      <c r="AA30" s="535"/>
      <c r="AB30" s="535"/>
      <c r="AC30" s="535"/>
      <c r="AD30" s="536"/>
      <c r="AE30" s="531"/>
      <c r="AF30" s="535"/>
      <c r="AG30" s="535"/>
      <c r="AH30" s="535"/>
      <c r="AI30" s="536"/>
      <c r="AJ30" s="531"/>
      <c r="AK30" s="535"/>
      <c r="AL30" s="535">
        <v>13</v>
      </c>
      <c r="AM30" s="535" t="s">
        <v>150</v>
      </c>
      <c r="AN30" s="536">
        <v>15</v>
      </c>
      <c r="AO30" s="183"/>
      <c r="AP30" s="1"/>
    </row>
    <row r="31" spans="1:143" s="20" customFormat="1" ht="20.25" customHeight="1" thickTop="1" thickBot="1" x14ac:dyDescent="0.3">
      <c r="A31" s="547"/>
      <c r="B31" s="548"/>
      <c r="C31" s="549" t="s">
        <v>125</v>
      </c>
      <c r="D31" s="550">
        <f>G32+L32+Q32+V32+AA32+AF32+AK32</f>
        <v>176</v>
      </c>
      <c r="E31" s="551">
        <f>'ITF ALAP'!E60+E13+E24+E30</f>
        <v>210</v>
      </c>
      <c r="F31" s="552"/>
      <c r="G31" s="553">
        <f>G32</f>
        <v>27</v>
      </c>
      <c r="H31" s="554"/>
      <c r="I31" s="554"/>
      <c r="J31" s="555">
        <f>'ITF ALAP'!J60+J13+J24+J30</f>
        <v>30</v>
      </c>
      <c r="K31" s="552"/>
      <c r="L31" s="553">
        <f>L32</f>
        <v>29</v>
      </c>
      <c r="M31" s="554"/>
      <c r="N31" s="554"/>
      <c r="O31" s="555">
        <f>'ITF ALAP'!O60+O13+O24+O30</f>
        <v>34</v>
      </c>
      <c r="P31" s="260"/>
      <c r="Q31" s="550">
        <f>Q32</f>
        <v>25</v>
      </c>
      <c r="R31" s="257"/>
      <c r="S31" s="257"/>
      <c r="T31" s="555">
        <f>'ITF ALAP'!T60+T13+T24+T30</f>
        <v>33</v>
      </c>
      <c r="U31" s="256"/>
      <c r="V31" s="550">
        <f>V32</f>
        <v>26</v>
      </c>
      <c r="W31" s="257"/>
      <c r="X31" s="257"/>
      <c r="Y31" s="596">
        <f>'ITF ALAP'!Y60+Y13+Y24+Y30</f>
        <v>31</v>
      </c>
      <c r="Z31" s="552"/>
      <c r="AA31" s="553">
        <f>AA32</f>
        <v>29</v>
      </c>
      <c r="AB31" s="554"/>
      <c r="AC31" s="554"/>
      <c r="AD31" s="555">
        <f>'ITF ALAP'!AD60+AD13+AD24+AD30</f>
        <v>32</v>
      </c>
      <c r="AE31" s="256"/>
      <c r="AF31" s="550">
        <f>AF32</f>
        <v>19</v>
      </c>
      <c r="AG31" s="257"/>
      <c r="AH31" s="257"/>
      <c r="AI31" s="555">
        <f>'ITF ALAP'!AI60+AI13+AI24+AI30</f>
        <v>22</v>
      </c>
      <c r="AJ31" s="256"/>
      <c r="AK31" s="550">
        <f>AK32</f>
        <v>21</v>
      </c>
      <c r="AL31" s="257"/>
      <c r="AM31" s="257"/>
      <c r="AN31" s="555">
        <f>'ITF ALAP'!AN60+AN13+AN24+AN30</f>
        <v>28</v>
      </c>
      <c r="AO31" s="144">
        <f>J31+O31+T31+Y31+AD31+AI31+AN31</f>
        <v>210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s="43" customFormat="1" ht="15.75" x14ac:dyDescent="0.25">
      <c r="A32" s="803" t="s">
        <v>153</v>
      </c>
      <c r="B32" s="538"/>
      <c r="C32" s="539" t="s">
        <v>27</v>
      </c>
      <c r="D32" s="540"/>
      <c r="E32" s="541"/>
      <c r="F32" s="542"/>
      <c r="G32" s="543">
        <f>SUM('ITF ALAP'!F$14:I$22,'ITF ALAP'!F$24:I$31,'ITF ALAP'!F$34:I$47,'ITF ALAP'!F$54:I$59,'ITF SPEC 2'!F14:H23,'ITF SPEC 2'!F25:H29,'ITF ALAP'!F$49:I$52)</f>
        <v>27</v>
      </c>
      <c r="H32" s="544"/>
      <c r="I32" s="540"/>
      <c r="J32" s="545"/>
      <c r="K32" s="542"/>
      <c r="L32" s="543">
        <f>SUM('ITF ALAP'!K$14:N$22,'ITF ALAP'!K$24:N$31,'ITF ALAP'!K$34:N$47,'ITF ALAP'!K$54:N$59,'ITF SPEC 2'!K14:M23,'ITF SPEC 2'!K25:M29,'ITF ALAP'!K$49:N$52)</f>
        <v>29</v>
      </c>
      <c r="M32" s="544"/>
      <c r="N32" s="540"/>
      <c r="O32" s="545"/>
      <c r="P32" s="595"/>
      <c r="Q32" s="543">
        <f>SUM('ITF ALAP'!P$14:S$22,'ITF ALAP'!P$24:S$31,'ITF ALAP'!P$34:S$47,'ITF ALAP'!P$54:S$59,'ITF SPEC 2'!P14:R23,'ITF SPEC 2'!P25:R29,'ITF ALAP'!P$49:S$52)</f>
        <v>25</v>
      </c>
      <c r="R32" s="544"/>
      <c r="S32" s="540"/>
      <c r="T32" s="545"/>
      <c r="U32" s="542"/>
      <c r="V32" s="543">
        <f>SUM('ITF ALAP'!U$14:X$22,'ITF ALAP'!U$24:X$31,'ITF ALAP'!U$34:X$47,'ITF ALAP'!U$54:X$59,'ITF SPEC 2'!U14:W23,'ITF SPEC 2'!U25:W29,'ITF ALAP'!U$49:X$52)</f>
        <v>26</v>
      </c>
      <c r="W32" s="544"/>
      <c r="X32" s="540"/>
      <c r="Y32" s="545"/>
      <c r="Z32" s="542"/>
      <c r="AA32" s="543">
        <f>SUM('ITF ALAP'!Z$14:AC$22,'ITF ALAP'!Z$24:AC$31,'ITF ALAP'!Z$34:AC$47,'ITF ALAP'!Z$54:AC$59,'ITF SPEC 2'!Z14:AB23,'ITF SPEC 2'!Z25:AB29,'ITF ALAP'!Z$49:AC$52)</f>
        <v>29</v>
      </c>
      <c r="AB32" s="544"/>
      <c r="AC32" s="540"/>
      <c r="AD32" s="545"/>
      <c r="AE32" s="542"/>
      <c r="AF32" s="543">
        <f>SUM('ITF ALAP'!AE$14:AH$22,'ITF ALAP'!AE$24:AH$31,'ITF ALAP'!AE$34:AH$47,'ITF ALAP'!AE$54:AH$59,'ITF SPEC 2'!AE14:AG23,'ITF SPEC 2'!AE25:AG29,'ITF ALAP'!AE$49:AH$52)</f>
        <v>19</v>
      </c>
      <c r="AG32" s="544"/>
      <c r="AH32" s="540"/>
      <c r="AI32" s="545"/>
      <c r="AJ32" s="542"/>
      <c r="AK32" s="543">
        <f>SUM('ITF ALAP'!AJ$14:AM$22,'ITF ALAP'!AJ$24:AM$31,'ITF ALAP'!AJ$34:AM$47,'ITF ALAP'!AJ$54:AM$59,'ITF SPEC 2'!AJ14:AL23,'ITF SPEC 2'!AJ25:AL30,'ITF ALAP'!AJ$49:AM$52)</f>
        <v>21</v>
      </c>
      <c r="AL32" s="544"/>
      <c r="AM32" s="540"/>
      <c r="AN32" s="545"/>
      <c r="AO32" s="33"/>
      <c r="AP32" s="42"/>
    </row>
    <row r="33" spans="1:42" s="43" customFormat="1" ht="15.75" x14ac:dyDescent="0.25">
      <c r="A33" s="804"/>
      <c r="B33" s="158"/>
      <c r="C33" s="164" t="s">
        <v>151</v>
      </c>
      <c r="D33" s="162">
        <f>G33+L33+Q33+V33+AA33+AF33+AK33</f>
        <v>108</v>
      </c>
      <c r="E33" s="199"/>
      <c r="F33" s="212"/>
      <c r="G33" s="165">
        <f>'ITF ALAP'!G64+G13+H13</f>
        <v>15</v>
      </c>
      <c r="H33" s="161"/>
      <c r="I33" s="160"/>
      <c r="J33" s="163"/>
      <c r="K33" s="212"/>
      <c r="L33" s="165">
        <f>'ITF ALAP'!L64+L13+M13</f>
        <v>20</v>
      </c>
      <c r="M33" s="161"/>
      <c r="N33" s="160"/>
      <c r="O33" s="163"/>
      <c r="P33" s="228"/>
      <c r="Q33" s="165">
        <f>'ITF ALAP'!Q64+Q13+R13</f>
        <v>14</v>
      </c>
      <c r="R33" s="161"/>
      <c r="S33" s="160"/>
      <c r="T33" s="163"/>
      <c r="U33" s="212"/>
      <c r="V33" s="165">
        <f>'ITF ALAP'!V64+V13+W13</f>
        <v>13</v>
      </c>
      <c r="W33" s="161"/>
      <c r="X33" s="160"/>
      <c r="Y33" s="163"/>
      <c r="Z33" s="212"/>
      <c r="AA33" s="165">
        <f>'ITF ALAP'!AA64+AA13+AB13</f>
        <v>15</v>
      </c>
      <c r="AB33" s="161"/>
      <c r="AC33" s="160"/>
      <c r="AD33" s="163"/>
      <c r="AE33" s="212"/>
      <c r="AF33" s="165">
        <f>'ITF ALAP'!AF64+AF13+AG13</f>
        <v>11</v>
      </c>
      <c r="AG33" s="161"/>
      <c r="AH33" s="160"/>
      <c r="AI33" s="163"/>
      <c r="AJ33" s="212"/>
      <c r="AK33" s="165">
        <f>'ITF ALAP'!AK64+AK13+AL13+AL30</f>
        <v>20</v>
      </c>
      <c r="AL33" s="161"/>
      <c r="AM33" s="160"/>
      <c r="AN33" s="163"/>
      <c r="AO33" s="33"/>
      <c r="AP33" s="42"/>
    </row>
    <row r="34" spans="1:42" s="43" customFormat="1" ht="15.75" x14ac:dyDescent="0.25">
      <c r="A34" s="804"/>
      <c r="B34" s="158"/>
      <c r="C34" s="164" t="s">
        <v>152</v>
      </c>
      <c r="D34" s="226">
        <f>(D33/D31)*100</f>
        <v>61.363636363636367</v>
      </c>
      <c r="E34" s="199"/>
      <c r="F34" s="212"/>
      <c r="G34" s="165"/>
      <c r="H34" s="161"/>
      <c r="I34" s="160"/>
      <c r="J34" s="163"/>
      <c r="K34" s="212"/>
      <c r="L34" s="165"/>
      <c r="M34" s="161"/>
      <c r="N34" s="160"/>
      <c r="O34" s="163"/>
      <c r="P34" s="228"/>
      <c r="Q34" s="165"/>
      <c r="R34" s="161"/>
      <c r="S34" s="160"/>
      <c r="T34" s="163"/>
      <c r="U34" s="212"/>
      <c r="V34" s="165"/>
      <c r="W34" s="161"/>
      <c r="X34" s="160"/>
      <c r="Y34" s="163"/>
      <c r="Z34" s="212"/>
      <c r="AA34" s="165"/>
      <c r="AB34" s="161"/>
      <c r="AC34" s="160"/>
      <c r="AD34" s="163"/>
      <c r="AE34" s="212"/>
      <c r="AF34" s="165"/>
      <c r="AG34" s="161"/>
      <c r="AH34" s="160"/>
      <c r="AI34" s="163"/>
      <c r="AJ34" s="212"/>
      <c r="AK34" s="165"/>
      <c r="AL34" s="161"/>
      <c r="AM34" s="160"/>
      <c r="AN34" s="163"/>
      <c r="AO34" s="33"/>
      <c r="AP34" s="42"/>
    </row>
    <row r="35" spans="1:42" s="43" customFormat="1" ht="15.75" x14ac:dyDescent="0.25">
      <c r="A35" s="804"/>
      <c r="B35" s="158"/>
      <c r="C35" s="159" t="s">
        <v>28</v>
      </c>
      <c r="D35" s="166"/>
      <c r="E35" s="200"/>
      <c r="F35" s="213"/>
      <c r="G35" s="167"/>
      <c r="H35" s="167"/>
      <c r="I35" s="168">
        <f>COUNTIF(I14:I30,"v")+'ITF ALAP'!I61</f>
        <v>2</v>
      </c>
      <c r="J35" s="214"/>
      <c r="K35" s="213"/>
      <c r="L35" s="167"/>
      <c r="M35" s="167"/>
      <c r="N35" s="168">
        <f>COUNTIF(N14:N30,"v")+'ITF ALAP'!N61</f>
        <v>2</v>
      </c>
      <c r="O35" s="214"/>
      <c r="P35" s="229"/>
      <c r="Q35" s="167"/>
      <c r="R35" s="167"/>
      <c r="S35" s="168">
        <f>COUNTIF(S14:S30,"v")+'ITF ALAP'!S61</f>
        <v>2</v>
      </c>
      <c r="T35" s="214"/>
      <c r="U35" s="213"/>
      <c r="V35" s="167"/>
      <c r="W35" s="167"/>
      <c r="X35" s="168">
        <f>COUNTIF(X14:X30,"v")+'ITF ALAP'!X61</f>
        <v>3</v>
      </c>
      <c r="Y35" s="170"/>
      <c r="Z35" s="225"/>
      <c r="AA35" s="169"/>
      <c r="AB35" s="169"/>
      <c r="AC35" s="168">
        <f>COUNTIF(AC14:AC30,"v")+'ITF ALAP'!AC61</f>
        <v>3</v>
      </c>
      <c r="AD35" s="170"/>
      <c r="AE35" s="225"/>
      <c r="AF35" s="169"/>
      <c r="AG35" s="169"/>
      <c r="AH35" s="168">
        <f>COUNTIF(AH14:AH30,"v")+'ITF ALAP'!AH61</f>
        <v>2</v>
      </c>
      <c r="AI35" s="170"/>
      <c r="AJ35" s="225"/>
      <c r="AK35" s="169"/>
      <c r="AL35" s="169"/>
      <c r="AM35" s="168">
        <f>COUNTIF(AM14:AM30,"v")+'ITF ALAP'!AM61</f>
        <v>1</v>
      </c>
      <c r="AN35" s="170"/>
      <c r="AO35" s="33"/>
      <c r="AP35" s="42"/>
    </row>
    <row r="36" spans="1:42" s="43" customFormat="1" ht="15.75" x14ac:dyDescent="0.25">
      <c r="A36" s="804"/>
      <c r="B36" s="158"/>
      <c r="C36" s="159" t="s">
        <v>29</v>
      </c>
      <c r="D36" s="166"/>
      <c r="E36" s="200"/>
      <c r="F36" s="213"/>
      <c r="G36" s="167"/>
      <c r="H36" s="167"/>
      <c r="I36" s="168">
        <f>COUNTIF(I14:I30,"é")+'ITF ALAP'!I62</f>
        <v>6</v>
      </c>
      <c r="J36" s="214"/>
      <c r="K36" s="213"/>
      <c r="L36" s="167"/>
      <c r="M36" s="167"/>
      <c r="N36" s="168">
        <f>COUNTIF(N14:N30,"é")+'ITF ALAP'!N62</f>
        <v>7</v>
      </c>
      <c r="O36" s="214"/>
      <c r="P36" s="229"/>
      <c r="Q36" s="167"/>
      <c r="R36" s="167"/>
      <c r="S36" s="168">
        <f>COUNTIF(S14:S30,"é")+'ITF ALAP'!S62</f>
        <v>7</v>
      </c>
      <c r="T36" s="214"/>
      <c r="U36" s="213"/>
      <c r="V36" s="167"/>
      <c r="W36" s="167"/>
      <c r="X36" s="168">
        <f>COUNTIF(X14:X30,"é")+'ITF ALAP'!X62</f>
        <v>7</v>
      </c>
      <c r="Y36" s="170"/>
      <c r="Z36" s="225"/>
      <c r="AA36" s="169"/>
      <c r="AB36" s="169"/>
      <c r="AC36" s="168">
        <f>COUNTIF(AC14:AC30,"é")+'ITF ALAP'!AC62</f>
        <v>7</v>
      </c>
      <c r="AD36" s="170"/>
      <c r="AE36" s="225"/>
      <c r="AF36" s="169"/>
      <c r="AG36" s="169"/>
      <c r="AH36" s="168">
        <f>COUNTIF(AH14:AH30,"é")+'ITF ALAP'!AH62</f>
        <v>4</v>
      </c>
      <c r="AI36" s="170"/>
      <c r="AJ36" s="225"/>
      <c r="AK36" s="169"/>
      <c r="AL36" s="169"/>
      <c r="AM36" s="168">
        <f>COUNTIF(AM14:AM30,"é")+'ITF ALAP'!AM62</f>
        <v>3</v>
      </c>
      <c r="AN36" s="170"/>
      <c r="AO36" s="33"/>
      <c r="AP36" s="42"/>
    </row>
    <row r="37" spans="1:42" s="43" customFormat="1" ht="15.75" x14ac:dyDescent="0.25">
      <c r="A37" s="790" t="s">
        <v>154</v>
      </c>
      <c r="B37" s="158"/>
      <c r="C37" s="159" t="s">
        <v>175</v>
      </c>
      <c r="D37" s="166"/>
      <c r="E37" s="200"/>
      <c r="F37" s="213">
        <v>0</v>
      </c>
      <c r="G37" s="167">
        <v>1</v>
      </c>
      <c r="H37" s="167">
        <v>0</v>
      </c>
      <c r="I37" s="168" t="s">
        <v>176</v>
      </c>
      <c r="J37" s="214">
        <v>0</v>
      </c>
      <c r="K37" s="213"/>
      <c r="L37" s="167"/>
      <c r="M37" s="167"/>
      <c r="N37" s="168"/>
      <c r="O37" s="214"/>
      <c r="P37" s="229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5.75" x14ac:dyDescent="0.25">
      <c r="A38" s="791"/>
      <c r="B38" s="158"/>
      <c r="C38" s="159" t="s">
        <v>175</v>
      </c>
      <c r="D38" s="166"/>
      <c r="E38" s="200"/>
      <c r="F38" s="213"/>
      <c r="G38" s="167"/>
      <c r="H38" s="167"/>
      <c r="I38" s="168"/>
      <c r="J38" s="214"/>
      <c r="K38" s="213">
        <v>0</v>
      </c>
      <c r="L38" s="167">
        <v>1</v>
      </c>
      <c r="M38" s="167">
        <v>0</v>
      </c>
      <c r="N38" s="168" t="s">
        <v>176</v>
      </c>
      <c r="O38" s="214">
        <v>0</v>
      </c>
      <c r="P38" s="229"/>
      <c r="Q38" s="167"/>
      <c r="R38" s="167"/>
      <c r="S38" s="168"/>
      <c r="T38" s="214"/>
      <c r="U38" s="213"/>
      <c r="V38" s="167"/>
      <c r="W38" s="167"/>
      <c r="X38" s="168"/>
      <c r="Y38" s="170"/>
      <c r="Z38" s="225"/>
      <c r="AA38" s="169"/>
      <c r="AB38" s="169"/>
      <c r="AC38" s="168"/>
      <c r="AD38" s="170"/>
      <c r="AE38" s="225"/>
      <c r="AF38" s="169"/>
      <c r="AG38" s="169"/>
      <c r="AH38" s="168"/>
      <c r="AI38" s="170"/>
      <c r="AJ38" s="225"/>
      <c r="AK38" s="169"/>
      <c r="AL38" s="169"/>
      <c r="AM38" s="168"/>
      <c r="AN38" s="170"/>
      <c r="AO38" s="33"/>
      <c r="AP38" s="42"/>
    </row>
    <row r="39" spans="1:42" s="43" customFormat="1" ht="18.75" customHeight="1" x14ac:dyDescent="0.25">
      <c r="A39" s="791"/>
      <c r="B39" s="158"/>
      <c r="C39" s="171" t="s">
        <v>30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>
        <v>0</v>
      </c>
      <c r="L39" s="155">
        <v>2</v>
      </c>
      <c r="M39" s="155">
        <v>0</v>
      </c>
      <c r="N39" s="155" t="s">
        <v>157</v>
      </c>
      <c r="O39" s="219">
        <v>0</v>
      </c>
      <c r="P39" s="230"/>
      <c r="Q39" s="155"/>
      <c r="R39" s="155"/>
      <c r="S39" s="155"/>
      <c r="T39" s="219"/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791"/>
      <c r="B40" s="158"/>
      <c r="C40" s="171" t="s">
        <v>31</v>
      </c>
      <c r="D40" s="172">
        <v>2</v>
      </c>
      <c r="E40" s="201">
        <v>0</v>
      </c>
      <c r="F40" s="215"/>
      <c r="G40" s="172"/>
      <c r="H40" s="172"/>
      <c r="I40" s="172"/>
      <c r="J40" s="173"/>
      <c r="K40" s="218"/>
      <c r="L40" s="155"/>
      <c r="M40" s="155"/>
      <c r="N40" s="155"/>
      <c r="O40" s="219"/>
      <c r="P40" s="230">
        <v>0</v>
      </c>
      <c r="Q40" s="155">
        <v>2</v>
      </c>
      <c r="R40" s="155">
        <v>0</v>
      </c>
      <c r="S40" s="155" t="s">
        <v>157</v>
      </c>
      <c r="T40" s="219">
        <v>0</v>
      </c>
      <c r="U40" s="218"/>
      <c r="V40" s="172"/>
      <c r="W40" s="172"/>
      <c r="X40" s="172"/>
      <c r="Y40" s="173"/>
      <c r="Z40" s="215"/>
      <c r="AA40" s="172"/>
      <c r="AB40" s="172"/>
      <c r="AC40" s="172"/>
      <c r="AD40" s="173"/>
      <c r="AE40" s="215"/>
      <c r="AF40" s="172"/>
      <c r="AG40" s="172"/>
      <c r="AH40" s="172"/>
      <c r="AI40" s="173"/>
      <c r="AJ40" s="215"/>
      <c r="AK40" s="172"/>
      <c r="AL40" s="172"/>
      <c r="AM40" s="172"/>
      <c r="AN40" s="173"/>
      <c r="AO40" s="33"/>
      <c r="AP40" s="42"/>
    </row>
    <row r="41" spans="1:42" s="43" customFormat="1" ht="18.75" customHeight="1" x14ac:dyDescent="0.25">
      <c r="A41" s="791"/>
      <c r="B41" s="174"/>
      <c r="C41" s="175" t="s">
        <v>155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30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x14ac:dyDescent="0.25">
      <c r="A42" s="791"/>
      <c r="B42" s="174"/>
      <c r="C42" s="175" t="s">
        <v>156</v>
      </c>
      <c r="D42" s="174"/>
      <c r="E42" s="202"/>
      <c r="F42" s="216"/>
      <c r="G42" s="174"/>
      <c r="H42" s="174"/>
      <c r="I42" s="174"/>
      <c r="J42" s="176"/>
      <c r="K42" s="218"/>
      <c r="L42" s="155"/>
      <c r="M42" s="155"/>
      <c r="N42" s="155"/>
      <c r="O42" s="219"/>
      <c r="P42" s="230">
        <v>0</v>
      </c>
      <c r="Q42" s="155">
        <v>2</v>
      </c>
      <c r="R42" s="155">
        <v>0</v>
      </c>
      <c r="S42" s="155" t="s">
        <v>23</v>
      </c>
      <c r="T42" s="222">
        <v>2</v>
      </c>
      <c r="U42" s="224" t="s">
        <v>34</v>
      </c>
      <c r="V42" s="174"/>
      <c r="W42" s="174"/>
      <c r="X42" s="174"/>
      <c r="Y42" s="176"/>
      <c r="Z42" s="216"/>
      <c r="AA42" s="174"/>
      <c r="AB42" s="174"/>
      <c r="AC42" s="174"/>
      <c r="AD42" s="176"/>
      <c r="AE42" s="216"/>
      <c r="AF42" s="174"/>
      <c r="AG42" s="174"/>
      <c r="AH42" s="174"/>
      <c r="AI42" s="176"/>
      <c r="AJ42" s="216"/>
      <c r="AK42" s="174"/>
      <c r="AL42" s="174"/>
      <c r="AM42" s="174"/>
      <c r="AN42" s="176"/>
      <c r="AO42" s="33"/>
      <c r="AP42" s="42"/>
    </row>
    <row r="43" spans="1:42" s="43" customFormat="1" ht="18.75" customHeight="1" thickBot="1" x14ac:dyDescent="0.3">
      <c r="A43" s="792"/>
      <c r="B43" s="177"/>
      <c r="C43" s="178" t="s">
        <v>32</v>
      </c>
      <c r="D43" s="179" t="s">
        <v>33</v>
      </c>
      <c r="E43" s="203">
        <v>0</v>
      </c>
      <c r="F43" s="217"/>
      <c r="G43" s="179"/>
      <c r="H43" s="179"/>
      <c r="I43" s="179"/>
      <c r="J43" s="180"/>
      <c r="K43" s="460"/>
      <c r="L43" s="204"/>
      <c r="M43" s="204"/>
      <c r="N43" s="204"/>
      <c r="O43" s="220"/>
      <c r="P43" s="231"/>
      <c r="Q43" s="204"/>
      <c r="R43" s="204"/>
      <c r="S43" s="204"/>
      <c r="T43" s="220"/>
      <c r="U43" s="460"/>
      <c r="V43" s="179"/>
      <c r="W43" s="179"/>
      <c r="X43" s="179"/>
      <c r="Y43" s="180"/>
      <c r="Z43" s="217"/>
      <c r="AA43" s="179"/>
      <c r="AB43" s="179"/>
      <c r="AC43" s="179"/>
      <c r="AD43" s="180"/>
      <c r="AE43" s="787" t="s">
        <v>33</v>
      </c>
      <c r="AF43" s="788"/>
      <c r="AG43" s="788"/>
      <c r="AH43" s="788"/>
      <c r="AI43" s="789"/>
      <c r="AJ43" s="217"/>
      <c r="AK43" s="179"/>
      <c r="AL43" s="179"/>
      <c r="AM43" s="179"/>
      <c r="AN43" s="180"/>
      <c r="AO43" s="33"/>
      <c r="AP43" s="42"/>
    </row>
    <row r="44" spans="1:42" x14ac:dyDescent="0.25">
      <c r="F44" s="800"/>
      <c r="G44" s="801"/>
      <c r="H44" s="801"/>
      <c r="I44" s="801"/>
      <c r="K44" s="800"/>
      <c r="L44" s="801"/>
      <c r="M44" s="801"/>
      <c r="N44" s="801"/>
      <c r="P44" s="800"/>
      <c r="Q44" s="801"/>
      <c r="R44" s="801"/>
      <c r="S44" s="801"/>
      <c r="U44" s="800"/>
      <c r="V44" s="801"/>
      <c r="W44" s="801"/>
      <c r="X44" s="801"/>
      <c r="Z44" s="800"/>
      <c r="AA44" s="801"/>
      <c r="AB44" s="801"/>
      <c r="AC44" s="801"/>
      <c r="AE44" s="800"/>
      <c r="AF44" s="801"/>
      <c r="AG44" s="801"/>
      <c r="AH44" s="801"/>
      <c r="AJ44" s="800"/>
      <c r="AK44" s="801"/>
      <c r="AL44" s="801"/>
      <c r="AM44" s="801"/>
    </row>
    <row r="45" spans="1:42" x14ac:dyDescent="0.25">
      <c r="D45" s="47"/>
    </row>
    <row r="46" spans="1:42" s="30" customFormat="1" ht="15" customHeight="1" x14ac:dyDescent="0.25">
      <c r="A46" s="23"/>
      <c r="B46" s="24" t="s">
        <v>116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23"/>
      <c r="AE47" s="23"/>
      <c r="AF47" s="23"/>
      <c r="AG47" s="23"/>
      <c r="AH47" s="28"/>
      <c r="AI47" s="29"/>
    </row>
    <row r="48" spans="1:42" s="30" customFormat="1" ht="15" customHeight="1" x14ac:dyDescent="0.25">
      <c r="A48" s="23"/>
      <c r="B48" s="31" t="s">
        <v>164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121"/>
      <c r="AE48" s="122"/>
      <c r="AF48" s="121"/>
      <c r="AG48" s="121"/>
      <c r="AH48" s="121"/>
      <c r="AI48" s="121" t="s">
        <v>167</v>
      </c>
    </row>
    <row r="49" spans="1:35" s="30" customFormat="1" ht="15" customHeight="1" x14ac:dyDescent="0.25">
      <c r="A49" s="23"/>
      <c r="B49" s="24" t="s">
        <v>132</v>
      </c>
      <c r="C49" s="32"/>
      <c r="D49" s="26"/>
      <c r="O49" s="27"/>
      <c r="P49" s="27"/>
      <c r="Q49" s="27"/>
      <c r="R49" s="23"/>
      <c r="S49" s="28"/>
      <c r="T49" s="23"/>
      <c r="U49" s="23"/>
      <c r="V49" s="23"/>
      <c r="W49" s="23"/>
      <c r="X49" s="28"/>
      <c r="Y49" s="23"/>
      <c r="Z49" s="23"/>
      <c r="AA49" s="23"/>
      <c r="AB49" s="23"/>
      <c r="AC49" s="28"/>
      <c r="AD49" s="20"/>
      <c r="AE49" s="122"/>
      <c r="AF49" s="121"/>
      <c r="AG49" s="121" t="s">
        <v>140</v>
      </c>
      <c r="AH49" s="121"/>
      <c r="AI49" s="121"/>
    </row>
    <row r="50" spans="1:35" x14ac:dyDescent="0.25">
      <c r="D50" s="26"/>
    </row>
  </sheetData>
  <mergeCells count="32">
    <mergeCell ref="AJ44:AM44"/>
    <mergeCell ref="A32:A36"/>
    <mergeCell ref="AE43:AI43"/>
    <mergeCell ref="F44:I44"/>
    <mergeCell ref="K44:N44"/>
    <mergeCell ref="P44:S44"/>
    <mergeCell ref="U44:X44"/>
    <mergeCell ref="Z44:AC44"/>
    <mergeCell ref="AE44:AH44"/>
    <mergeCell ref="A37:A43"/>
    <mergeCell ref="A24:C24"/>
    <mergeCell ref="AO10:AO11"/>
    <mergeCell ref="F11:J11"/>
    <mergeCell ref="K11:O11"/>
    <mergeCell ref="P11:T11"/>
    <mergeCell ref="U11:Y11"/>
    <mergeCell ref="Z11:AD11"/>
    <mergeCell ref="AE11:AI11"/>
    <mergeCell ref="AJ11:AN11"/>
    <mergeCell ref="F10:AI10"/>
    <mergeCell ref="A10:A11"/>
    <mergeCell ref="B10:B11"/>
    <mergeCell ref="C10:C11"/>
    <mergeCell ref="E10:E11"/>
    <mergeCell ref="A13:C13"/>
    <mergeCell ref="A9:AO9"/>
    <mergeCell ref="G4:T4"/>
    <mergeCell ref="G6:U6"/>
    <mergeCell ref="G5:T5"/>
    <mergeCell ref="D1:Y1"/>
    <mergeCell ref="D2:Y2"/>
    <mergeCell ref="D3:Y3"/>
  </mergeCells>
  <conditionalFormatting sqref="AK30:AN30">
    <cfRule type="cellIs" dxfId="0" priority="1" operator="equal">
      <formula>0</formula>
    </cfRule>
  </conditionalFormatting>
  <pageMargins left="0.18" right="0.17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Y105"/>
  <sheetViews>
    <sheetView tabSelected="1" topLeftCell="A37" workbookViewId="0">
      <selection activeCell="R50" sqref="R50"/>
    </sheetView>
  </sheetViews>
  <sheetFormatPr defaultColWidth="8.7109375" defaultRowHeight="15" x14ac:dyDescent="0.25"/>
  <cols>
    <col min="1" max="1" width="5.28515625" customWidth="1"/>
    <col min="2" max="2" width="20.42578125" customWidth="1"/>
    <col min="3" max="3" width="47.42578125" style="399" customWidth="1"/>
    <col min="4" max="5" width="5.42578125" style="399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5">
      <c r="A2" s="807" t="s">
        <v>103</v>
      </c>
      <c r="B2" s="807"/>
      <c r="C2" s="19"/>
      <c r="D2" s="19"/>
      <c r="E2" s="19"/>
      <c r="F2" s="15"/>
      <c r="G2" s="232"/>
      <c r="H2" s="232"/>
      <c r="I2" s="232"/>
      <c r="J2" s="232"/>
      <c r="K2" s="799" t="s">
        <v>182</v>
      </c>
      <c r="L2" s="799"/>
      <c r="M2" s="799"/>
      <c r="N2" s="799"/>
      <c r="O2" s="799"/>
      <c r="P2" s="799"/>
      <c r="Q2" s="799"/>
      <c r="R2" s="799"/>
      <c r="S2" s="799"/>
      <c r="T2" s="799"/>
      <c r="U2" s="232"/>
      <c r="V2" s="232"/>
      <c r="W2" s="232"/>
      <c r="X2" s="232"/>
      <c r="Y2" s="232"/>
      <c r="Z2" s="232"/>
      <c r="AA2" s="232"/>
      <c r="AB2" s="232"/>
      <c r="AC2" s="23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233"/>
      <c r="AP2" s="15"/>
      <c r="AQ2" s="15"/>
    </row>
    <row r="3" spans="1:43" ht="18" x14ac:dyDescent="0.25">
      <c r="A3" s="15" t="s">
        <v>183</v>
      </c>
      <c r="B3" s="15"/>
      <c r="C3" s="234"/>
      <c r="D3" s="19"/>
      <c r="E3" s="19"/>
      <c r="F3" s="15"/>
      <c r="G3" s="232"/>
      <c r="H3" s="232"/>
      <c r="I3" s="232"/>
      <c r="J3" s="232"/>
      <c r="K3" s="232"/>
      <c r="L3" s="232"/>
      <c r="M3" s="232"/>
      <c r="N3" s="232"/>
      <c r="O3" s="232" t="s">
        <v>104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15"/>
      <c r="AE3" s="15"/>
      <c r="AF3" s="15"/>
      <c r="AG3" s="619" t="s">
        <v>369</v>
      </c>
      <c r="AH3" s="619"/>
      <c r="AI3" s="619"/>
      <c r="AJ3" s="619"/>
      <c r="AK3" s="619"/>
      <c r="AL3" s="619"/>
      <c r="AM3" s="619"/>
      <c r="AN3" s="619"/>
      <c r="AO3" s="619"/>
      <c r="AP3" s="85"/>
      <c r="AQ3" s="85"/>
    </row>
    <row r="4" spans="1:43" ht="18" x14ac:dyDescent="0.25">
      <c r="A4" s="785" t="s">
        <v>246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85"/>
      <c r="AQ4" s="85"/>
    </row>
    <row r="5" spans="1:43" ht="18" x14ac:dyDescent="0.25">
      <c r="A5" s="799" t="s">
        <v>184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20"/>
      <c r="AQ5" s="20"/>
    </row>
    <row r="6" spans="1:43" ht="18" x14ac:dyDescent="0.25">
      <c r="A6" s="86"/>
      <c r="B6" s="87"/>
      <c r="C6" s="88"/>
      <c r="D6" s="88"/>
      <c r="E6" s="88"/>
      <c r="F6" s="20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15"/>
      <c r="AD6" s="15"/>
      <c r="AE6" s="15"/>
      <c r="AF6" s="15"/>
      <c r="AG6" s="15"/>
      <c r="AH6" s="15"/>
      <c r="AI6" s="15"/>
      <c r="AJ6" s="20"/>
      <c r="AK6" s="20"/>
      <c r="AL6" s="20"/>
      <c r="AM6" s="20"/>
      <c r="AN6" s="20"/>
      <c r="AO6" s="20"/>
      <c r="AP6" s="20"/>
      <c r="AQ6" s="20"/>
    </row>
    <row r="7" spans="1:43" ht="16.5" thickBot="1" x14ac:dyDescent="0.3">
      <c r="A7" s="808" t="s">
        <v>123</v>
      </c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09"/>
      <c r="AJ7" s="809"/>
      <c r="AK7" s="809"/>
      <c r="AL7" s="809"/>
      <c r="AM7" s="809"/>
      <c r="AN7" s="809"/>
      <c r="AO7" s="809"/>
      <c r="AP7" s="20"/>
      <c r="AQ7" s="20"/>
    </row>
    <row r="8" spans="1:43" ht="15.75" customHeight="1" x14ac:dyDescent="0.25">
      <c r="A8" s="810"/>
      <c r="B8" s="812" t="s">
        <v>0</v>
      </c>
      <c r="C8" s="814" t="s">
        <v>1</v>
      </c>
      <c r="D8" s="235" t="s">
        <v>2</v>
      </c>
      <c r="E8" s="816" t="s">
        <v>185</v>
      </c>
      <c r="F8" s="818" t="s">
        <v>3</v>
      </c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19"/>
      <c r="AJ8" s="236"/>
      <c r="AK8" s="236"/>
      <c r="AL8" s="236"/>
      <c r="AM8" s="237"/>
      <c r="AN8" s="238"/>
      <c r="AO8" s="820" t="s">
        <v>4</v>
      </c>
    </row>
    <row r="9" spans="1:43" ht="16.5" thickBot="1" x14ac:dyDescent="0.3">
      <c r="A9" s="811"/>
      <c r="B9" s="813"/>
      <c r="C9" s="815"/>
      <c r="D9" s="239" t="s">
        <v>5</v>
      </c>
      <c r="E9" s="817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821"/>
    </row>
    <row r="10" spans="1:43" ht="16.5" thickBot="1" x14ac:dyDescent="0.3">
      <c r="A10" s="245"/>
      <c r="B10" s="246"/>
      <c r="C10" s="236"/>
      <c r="D10" s="247"/>
      <c r="E10" s="248"/>
      <c r="F10" s="249" t="s">
        <v>13</v>
      </c>
      <c r="G10" s="250" t="s">
        <v>14</v>
      </c>
      <c r="H10" s="250" t="s">
        <v>15</v>
      </c>
      <c r="I10" s="250" t="s">
        <v>16</v>
      </c>
      <c r="J10" s="251" t="s">
        <v>17</v>
      </c>
      <c r="K10" s="252" t="s">
        <v>13</v>
      </c>
      <c r="L10" s="250" t="s">
        <v>14</v>
      </c>
      <c r="M10" s="250" t="s">
        <v>15</v>
      </c>
      <c r="N10" s="250" t="s">
        <v>16</v>
      </c>
      <c r="O10" s="251" t="s">
        <v>17</v>
      </c>
      <c r="P10" s="252" t="s">
        <v>13</v>
      </c>
      <c r="Q10" s="250" t="s">
        <v>14</v>
      </c>
      <c r="R10" s="250" t="s">
        <v>15</v>
      </c>
      <c r="S10" s="250" t="s">
        <v>16</v>
      </c>
      <c r="T10" s="251" t="s">
        <v>17</v>
      </c>
      <c r="U10" s="252" t="s">
        <v>13</v>
      </c>
      <c r="V10" s="250" t="s">
        <v>14</v>
      </c>
      <c r="W10" s="250" t="s">
        <v>15</v>
      </c>
      <c r="X10" s="250" t="s">
        <v>16</v>
      </c>
      <c r="Y10" s="251" t="s">
        <v>17</v>
      </c>
      <c r="Z10" s="252" t="s">
        <v>13</v>
      </c>
      <c r="AA10" s="250" t="s">
        <v>14</v>
      </c>
      <c r="AB10" s="250" t="s">
        <v>15</v>
      </c>
      <c r="AC10" s="250" t="s">
        <v>16</v>
      </c>
      <c r="AD10" s="251" t="s">
        <v>17</v>
      </c>
      <c r="AE10" s="252" t="s">
        <v>13</v>
      </c>
      <c r="AF10" s="250" t="s">
        <v>14</v>
      </c>
      <c r="AG10" s="250" t="s">
        <v>15</v>
      </c>
      <c r="AH10" s="250" t="s">
        <v>16</v>
      </c>
      <c r="AI10" s="251" t="s">
        <v>17</v>
      </c>
      <c r="AJ10" s="252" t="s">
        <v>13</v>
      </c>
      <c r="AK10" s="250" t="s">
        <v>14</v>
      </c>
      <c r="AL10" s="250" t="s">
        <v>15</v>
      </c>
      <c r="AM10" s="250" t="s">
        <v>16</v>
      </c>
      <c r="AN10" s="251" t="s">
        <v>17</v>
      </c>
      <c r="AO10" s="253" t="s">
        <v>0</v>
      </c>
    </row>
    <row r="11" spans="1:43" ht="16.5" thickBot="1" x14ac:dyDescent="0.3">
      <c r="A11" s="822" t="s">
        <v>184</v>
      </c>
      <c r="B11" s="823"/>
      <c r="C11" s="824"/>
      <c r="D11" s="254"/>
      <c r="E11" s="255"/>
      <c r="F11" s="256"/>
      <c r="G11" s="257"/>
      <c r="H11" s="257"/>
      <c r="I11" s="257"/>
      <c r="J11" s="258"/>
      <c r="K11" s="256"/>
      <c r="L11" s="257"/>
      <c r="M11" s="257"/>
      <c r="N11" s="257"/>
      <c r="O11" s="258"/>
      <c r="P11" s="259"/>
      <c r="Q11" s="257"/>
      <c r="R11" s="257"/>
      <c r="S11" s="257"/>
      <c r="T11" s="258"/>
      <c r="U11" s="256"/>
      <c r="V11" s="257"/>
      <c r="W11" s="257"/>
      <c r="X11" s="257"/>
      <c r="Y11" s="258"/>
      <c r="Z11" s="256"/>
      <c r="AA11" s="257"/>
      <c r="AB11" s="257"/>
      <c r="AC11" s="257"/>
      <c r="AD11" s="258"/>
      <c r="AE11" s="256"/>
      <c r="AF11" s="257"/>
      <c r="AG11" s="257"/>
      <c r="AH11" s="257"/>
      <c r="AI11" s="258"/>
      <c r="AJ11" s="260"/>
      <c r="AK11" s="257"/>
      <c r="AL11" s="257"/>
      <c r="AM11" s="257"/>
      <c r="AN11" s="261"/>
      <c r="AO11" s="262"/>
    </row>
    <row r="12" spans="1:43" ht="15.75" x14ac:dyDescent="0.25">
      <c r="A12" s="263">
        <v>1</v>
      </c>
      <c r="B12" s="264" t="s">
        <v>186</v>
      </c>
      <c r="C12" s="265" t="s">
        <v>187</v>
      </c>
      <c r="D12" s="266">
        <v>2</v>
      </c>
      <c r="E12" s="267">
        <v>2</v>
      </c>
      <c r="F12" s="268"/>
      <c r="G12" s="269"/>
      <c r="H12" s="269"/>
      <c r="I12" s="269"/>
      <c r="J12" s="270"/>
      <c r="K12" s="268"/>
      <c r="L12" s="269"/>
      <c r="M12" s="269"/>
      <c r="N12" s="269"/>
      <c r="O12" s="270"/>
      <c r="P12" s="268"/>
      <c r="Q12" s="269"/>
      <c r="R12" s="269"/>
      <c r="S12" s="269"/>
      <c r="T12" s="270"/>
      <c r="U12" s="268"/>
      <c r="V12" s="269"/>
      <c r="W12" s="269"/>
      <c r="X12" s="269"/>
      <c r="Y12" s="270"/>
      <c r="Z12" s="268">
        <v>0</v>
      </c>
      <c r="AA12" s="269">
        <v>0</v>
      </c>
      <c r="AB12" s="269">
        <v>2</v>
      </c>
      <c r="AC12" s="269" t="s">
        <v>23</v>
      </c>
      <c r="AD12" s="270">
        <v>2</v>
      </c>
      <c r="AE12" s="271" t="s">
        <v>34</v>
      </c>
      <c r="AF12" s="272"/>
      <c r="AG12" s="272"/>
      <c r="AH12" s="272"/>
      <c r="AI12" s="273"/>
      <c r="AJ12" s="274"/>
      <c r="AK12" s="275"/>
      <c r="AL12" s="275"/>
      <c r="AM12" s="275"/>
      <c r="AN12" s="276"/>
      <c r="AO12" s="277"/>
    </row>
    <row r="13" spans="1:43" ht="15.75" x14ac:dyDescent="0.25">
      <c r="A13" s="278">
        <v>2</v>
      </c>
      <c r="B13" s="279" t="s">
        <v>188</v>
      </c>
      <c r="C13" s="280" t="s">
        <v>189</v>
      </c>
      <c r="D13" s="281">
        <v>2</v>
      </c>
      <c r="E13" s="282">
        <v>2</v>
      </c>
      <c r="F13" s="283"/>
      <c r="G13" s="284"/>
      <c r="H13" s="284"/>
      <c r="I13" s="284"/>
      <c r="J13" s="285"/>
      <c r="K13" s="283"/>
      <c r="L13" s="284"/>
      <c r="M13" s="284"/>
      <c r="N13" s="284"/>
      <c r="O13" s="285"/>
      <c r="P13" s="283"/>
      <c r="Q13" s="284"/>
      <c r="R13" s="284"/>
      <c r="S13" s="284"/>
      <c r="T13" s="285"/>
      <c r="U13" s="286"/>
      <c r="V13" s="284"/>
      <c r="W13" s="284"/>
      <c r="X13" s="284"/>
      <c r="Y13" s="285"/>
      <c r="Z13" s="283">
        <v>0</v>
      </c>
      <c r="AA13" s="284">
        <v>0</v>
      </c>
      <c r="AB13" s="284">
        <v>2</v>
      </c>
      <c r="AC13" s="284" t="s">
        <v>23</v>
      </c>
      <c r="AD13" s="285">
        <v>2</v>
      </c>
      <c r="AE13" s="287" t="s">
        <v>34</v>
      </c>
      <c r="AF13" s="284"/>
      <c r="AG13" s="284"/>
      <c r="AH13" s="284"/>
      <c r="AI13" s="285"/>
      <c r="AJ13" s="283"/>
      <c r="AK13" s="284"/>
      <c r="AL13" s="284"/>
      <c r="AM13" s="284"/>
      <c r="AN13" s="285"/>
      <c r="AO13" s="288"/>
    </row>
    <row r="14" spans="1:43" ht="15.75" x14ac:dyDescent="0.25">
      <c r="A14" s="278">
        <v>3</v>
      </c>
      <c r="B14" s="279" t="s">
        <v>190</v>
      </c>
      <c r="C14" s="280" t="s">
        <v>191</v>
      </c>
      <c r="D14" s="281">
        <v>2</v>
      </c>
      <c r="E14" s="282">
        <v>2</v>
      </c>
      <c r="F14" s="283"/>
      <c r="G14" s="284"/>
      <c r="H14" s="284"/>
      <c r="I14" s="284"/>
      <c r="J14" s="285"/>
      <c r="K14" s="283"/>
      <c r="L14" s="284"/>
      <c r="M14" s="284"/>
      <c r="N14" s="284"/>
      <c r="O14" s="285"/>
      <c r="P14" s="286"/>
      <c r="Q14" s="284"/>
      <c r="R14" s="284"/>
      <c r="S14" s="284"/>
      <c r="T14" s="285"/>
      <c r="U14" s="283"/>
      <c r="V14" s="284"/>
      <c r="W14" s="284"/>
      <c r="X14" s="284"/>
      <c r="Y14" s="285"/>
      <c r="Z14" s="284">
        <v>0</v>
      </c>
      <c r="AA14" s="284">
        <v>2</v>
      </c>
      <c r="AB14" s="284">
        <v>0</v>
      </c>
      <c r="AC14" s="284" t="s">
        <v>23</v>
      </c>
      <c r="AD14" s="289">
        <v>2</v>
      </c>
      <c r="AE14" s="290" t="s">
        <v>34</v>
      </c>
      <c r="AF14" s="284"/>
      <c r="AG14" s="284"/>
      <c r="AH14" s="284"/>
      <c r="AI14" s="285"/>
      <c r="AJ14" s="286"/>
      <c r="AK14" s="284"/>
      <c r="AL14" s="284"/>
      <c r="AM14" s="284"/>
      <c r="AN14" s="285"/>
      <c r="AO14" s="288"/>
    </row>
    <row r="15" spans="1:43" ht="15.75" x14ac:dyDescent="0.25">
      <c r="A15" s="278">
        <v>4</v>
      </c>
      <c r="B15" s="279" t="s">
        <v>192</v>
      </c>
      <c r="C15" s="291" t="s">
        <v>193</v>
      </c>
      <c r="D15" s="292">
        <v>2</v>
      </c>
      <c r="E15" s="293">
        <v>2</v>
      </c>
      <c r="F15" s="294"/>
      <c r="G15" s="295"/>
      <c r="H15" s="295"/>
      <c r="I15" s="295"/>
      <c r="J15" s="296"/>
      <c r="K15" s="294"/>
      <c r="L15" s="295"/>
      <c r="M15" s="295"/>
      <c r="N15" s="295"/>
      <c r="O15" s="296"/>
      <c r="P15" s="297"/>
      <c r="Q15" s="295"/>
      <c r="R15" s="295"/>
      <c r="S15" s="295"/>
      <c r="T15" s="296"/>
      <c r="U15" s="297"/>
      <c r="V15" s="295"/>
      <c r="W15" s="295"/>
      <c r="X15" s="295"/>
      <c r="Y15" s="298"/>
      <c r="Z15" s="294">
        <v>0</v>
      </c>
      <c r="AA15" s="295">
        <v>2</v>
      </c>
      <c r="AB15" s="295">
        <v>0</v>
      </c>
      <c r="AC15" s="295" t="s">
        <v>23</v>
      </c>
      <c r="AD15" s="296">
        <v>2</v>
      </c>
      <c r="AE15" s="299" t="s">
        <v>34</v>
      </c>
      <c r="AF15" s="300"/>
      <c r="AG15" s="300"/>
      <c r="AH15" s="300"/>
      <c r="AI15" s="301"/>
      <c r="AJ15" s="302"/>
      <c r="AK15" s="303"/>
      <c r="AL15" s="303"/>
      <c r="AM15" s="303"/>
      <c r="AN15" s="304"/>
      <c r="AO15" s="288"/>
    </row>
    <row r="16" spans="1:43" ht="15.75" x14ac:dyDescent="0.25">
      <c r="A16" s="278">
        <v>5</v>
      </c>
      <c r="B16" s="279" t="s">
        <v>194</v>
      </c>
      <c r="C16" s="305" t="s">
        <v>195</v>
      </c>
      <c r="D16" s="292">
        <v>2</v>
      </c>
      <c r="E16" s="293">
        <v>2</v>
      </c>
      <c r="F16" s="294"/>
      <c r="G16" s="295"/>
      <c r="H16" s="295"/>
      <c r="I16" s="295"/>
      <c r="J16" s="306"/>
      <c r="K16" s="307"/>
      <c r="L16" s="308"/>
      <c r="M16" s="308"/>
      <c r="N16" s="295"/>
      <c r="O16" s="306"/>
      <c r="P16" s="309"/>
      <c r="Q16" s="308"/>
      <c r="R16" s="308"/>
      <c r="S16" s="295"/>
      <c r="T16" s="306"/>
      <c r="U16" s="310"/>
      <c r="V16" s="308"/>
      <c r="W16" s="308"/>
      <c r="X16" s="295"/>
      <c r="Y16" s="311"/>
      <c r="Z16" s="294">
        <v>0</v>
      </c>
      <c r="AA16" s="295">
        <v>2</v>
      </c>
      <c r="AB16" s="295">
        <v>0</v>
      </c>
      <c r="AC16" s="295" t="s">
        <v>23</v>
      </c>
      <c r="AD16" s="296">
        <v>2</v>
      </c>
      <c r="AE16" s="299" t="s">
        <v>34</v>
      </c>
      <c r="AF16" s="300"/>
      <c r="AG16" s="300"/>
      <c r="AH16" s="300"/>
      <c r="AI16" s="312"/>
      <c r="AJ16" s="302"/>
      <c r="AK16" s="303"/>
      <c r="AL16" s="303"/>
      <c r="AM16" s="303"/>
      <c r="AN16" s="313"/>
      <c r="AO16" s="288"/>
    </row>
    <row r="17" spans="1:41" ht="15.75" x14ac:dyDescent="0.25">
      <c r="A17" s="278">
        <v>6</v>
      </c>
      <c r="B17" s="314" t="s">
        <v>196</v>
      </c>
      <c r="C17" s="280" t="s">
        <v>197</v>
      </c>
      <c r="D17" s="315">
        <v>2</v>
      </c>
      <c r="E17" s="316">
        <v>2</v>
      </c>
      <c r="F17" s="317"/>
      <c r="G17" s="318"/>
      <c r="H17" s="318"/>
      <c r="I17" s="318"/>
      <c r="J17" s="319"/>
      <c r="K17" s="317"/>
      <c r="L17" s="318"/>
      <c r="M17" s="318"/>
      <c r="N17" s="318"/>
      <c r="O17" s="319"/>
      <c r="P17" s="317"/>
      <c r="Q17" s="318"/>
      <c r="R17" s="318"/>
      <c r="S17" s="318"/>
      <c r="T17" s="319"/>
      <c r="U17" s="320">
        <v>0</v>
      </c>
      <c r="V17" s="321">
        <v>2</v>
      </c>
      <c r="W17" s="321">
        <v>0</v>
      </c>
      <c r="X17" s="321" t="s">
        <v>23</v>
      </c>
      <c r="Y17" s="322">
        <v>2</v>
      </c>
      <c r="Z17" s="290" t="s">
        <v>34</v>
      </c>
      <c r="AA17" s="318"/>
      <c r="AB17" s="318"/>
      <c r="AC17" s="318"/>
      <c r="AD17" s="323"/>
      <c r="AE17" s="324"/>
      <c r="AF17" s="325"/>
      <c r="AG17" s="325"/>
      <c r="AH17" s="325"/>
      <c r="AI17" s="326"/>
      <c r="AJ17" s="283"/>
      <c r="AK17" s="284"/>
      <c r="AL17" s="284"/>
      <c r="AM17" s="284"/>
      <c r="AN17" s="285"/>
      <c r="AO17" s="288"/>
    </row>
    <row r="18" spans="1:41" ht="15.75" x14ac:dyDescent="0.25">
      <c r="A18" s="278">
        <v>7</v>
      </c>
      <c r="B18" s="346" t="s">
        <v>355</v>
      </c>
      <c r="C18" s="328" t="s">
        <v>354</v>
      </c>
      <c r="D18" s="315">
        <v>2</v>
      </c>
      <c r="E18" s="329">
        <v>2</v>
      </c>
      <c r="F18" s="320">
        <v>0</v>
      </c>
      <c r="G18" s="321">
        <v>2</v>
      </c>
      <c r="H18" s="321">
        <v>0</v>
      </c>
      <c r="I18" s="284" t="s">
        <v>23</v>
      </c>
      <c r="J18" s="330">
        <v>2</v>
      </c>
      <c r="K18" s="320"/>
      <c r="L18" s="321"/>
      <c r="M18" s="321"/>
      <c r="N18" s="321"/>
      <c r="O18" s="330"/>
      <c r="P18" s="320"/>
      <c r="Q18" s="321"/>
      <c r="R18" s="321"/>
      <c r="S18" s="321"/>
      <c r="T18" s="330"/>
      <c r="U18" s="320"/>
      <c r="V18" s="321"/>
      <c r="W18" s="321"/>
      <c r="X18" s="284"/>
      <c r="Y18" s="330"/>
      <c r="Z18" s="290"/>
      <c r="AA18" s="321"/>
      <c r="AB18" s="321"/>
      <c r="AC18" s="321"/>
      <c r="AD18" s="330"/>
      <c r="AE18" s="290"/>
      <c r="AF18" s="321"/>
      <c r="AG18" s="321"/>
      <c r="AH18" s="321"/>
      <c r="AI18" s="330"/>
      <c r="AJ18" s="331"/>
      <c r="AK18" s="332"/>
      <c r="AL18" s="332"/>
      <c r="AM18" s="332"/>
      <c r="AN18" s="333"/>
      <c r="AO18" s="288"/>
    </row>
    <row r="19" spans="1:41" ht="15.75" x14ac:dyDescent="0.25">
      <c r="A19" s="278">
        <v>8</v>
      </c>
      <c r="B19" s="314" t="s">
        <v>198</v>
      </c>
      <c r="C19" s="280" t="s">
        <v>199</v>
      </c>
      <c r="D19" s="315">
        <v>2</v>
      </c>
      <c r="E19" s="316">
        <v>2</v>
      </c>
      <c r="F19" s="317"/>
      <c r="G19" s="318"/>
      <c r="H19" s="318"/>
      <c r="I19" s="318"/>
      <c r="J19" s="319"/>
      <c r="K19" s="317"/>
      <c r="L19" s="318"/>
      <c r="M19" s="318"/>
      <c r="N19" s="318"/>
      <c r="O19" s="319"/>
      <c r="P19" s="317"/>
      <c r="Q19" s="318"/>
      <c r="R19" s="318"/>
      <c r="S19" s="318"/>
      <c r="T19" s="319"/>
      <c r="U19" s="320">
        <v>0</v>
      </c>
      <c r="V19" s="321">
        <v>2</v>
      </c>
      <c r="W19" s="321">
        <v>0</v>
      </c>
      <c r="X19" s="321" t="s">
        <v>23</v>
      </c>
      <c r="Y19" s="322">
        <v>2</v>
      </c>
      <c r="Z19" s="290" t="s">
        <v>34</v>
      </c>
      <c r="AA19" s="318"/>
      <c r="AB19" s="318"/>
      <c r="AC19" s="318"/>
      <c r="AD19" s="323"/>
      <c r="AE19" s="334"/>
      <c r="AF19" s="325"/>
      <c r="AG19" s="325"/>
      <c r="AH19" s="325"/>
      <c r="AI19" s="326"/>
      <c r="AJ19" s="283"/>
      <c r="AK19" s="284"/>
      <c r="AL19" s="284"/>
      <c r="AM19" s="284"/>
      <c r="AN19" s="285"/>
      <c r="AO19" s="288"/>
    </row>
    <row r="20" spans="1:41" ht="15.75" x14ac:dyDescent="0.25">
      <c r="A20" s="278">
        <v>9</v>
      </c>
      <c r="B20" s="314" t="s">
        <v>200</v>
      </c>
      <c r="C20" s="280" t="s">
        <v>201</v>
      </c>
      <c r="D20" s="315"/>
      <c r="E20" s="316"/>
      <c r="F20" s="317"/>
      <c r="G20" s="318"/>
      <c r="H20" s="318"/>
      <c r="I20" s="318"/>
      <c r="J20" s="319"/>
      <c r="K20" s="317"/>
      <c r="L20" s="318"/>
      <c r="M20" s="318"/>
      <c r="N20" s="318"/>
      <c r="O20" s="319"/>
      <c r="P20" s="317"/>
      <c r="Q20" s="318"/>
      <c r="R20" s="318"/>
      <c r="S20" s="318"/>
      <c r="T20" s="319"/>
      <c r="U20" s="320">
        <v>0</v>
      </c>
      <c r="V20" s="321">
        <v>2</v>
      </c>
      <c r="W20" s="321">
        <v>0</v>
      </c>
      <c r="X20" s="321" t="s">
        <v>23</v>
      </c>
      <c r="Y20" s="322">
        <v>2</v>
      </c>
      <c r="Z20" s="290" t="s">
        <v>34</v>
      </c>
      <c r="AA20" s="318"/>
      <c r="AB20" s="318"/>
      <c r="AC20" s="318"/>
      <c r="AD20" s="323"/>
      <c r="AE20" s="334"/>
      <c r="AF20" s="325"/>
      <c r="AG20" s="325"/>
      <c r="AH20" s="325"/>
      <c r="AI20" s="326"/>
      <c r="AJ20" s="283"/>
      <c r="AK20" s="284"/>
      <c r="AL20" s="284"/>
      <c r="AM20" s="284"/>
      <c r="AN20" s="285"/>
      <c r="AO20" s="288"/>
    </row>
    <row r="21" spans="1:41" ht="15.75" x14ac:dyDescent="0.25">
      <c r="A21" s="609">
        <v>10</v>
      </c>
      <c r="B21" s="279" t="s">
        <v>362</v>
      </c>
      <c r="C21" s="280" t="s">
        <v>202</v>
      </c>
      <c r="D21" s="315">
        <v>2</v>
      </c>
      <c r="E21" s="316">
        <v>2</v>
      </c>
      <c r="F21" s="317"/>
      <c r="G21" s="318"/>
      <c r="H21" s="318"/>
      <c r="I21" s="318"/>
      <c r="J21" s="319"/>
      <c r="K21" s="317"/>
      <c r="L21" s="318"/>
      <c r="M21" s="318"/>
      <c r="N21" s="318"/>
      <c r="O21" s="319"/>
      <c r="P21" s="317"/>
      <c r="Q21" s="318"/>
      <c r="R21" s="318"/>
      <c r="S21" s="318"/>
      <c r="T21" s="319"/>
      <c r="U21" s="320">
        <v>0</v>
      </c>
      <c r="V21" s="321">
        <v>2</v>
      </c>
      <c r="W21" s="321">
        <v>0</v>
      </c>
      <c r="X21" s="321" t="s">
        <v>23</v>
      </c>
      <c r="Y21" s="322">
        <v>2</v>
      </c>
      <c r="Z21" s="290" t="s">
        <v>34</v>
      </c>
      <c r="AA21" s="318"/>
      <c r="AB21" s="318"/>
      <c r="AC21" s="318"/>
      <c r="AD21" s="323"/>
      <c r="AE21" s="324"/>
      <c r="AF21" s="325"/>
      <c r="AG21" s="325"/>
      <c r="AH21" s="325"/>
      <c r="AI21" s="326"/>
      <c r="AJ21" s="283"/>
      <c r="AK21" s="284"/>
      <c r="AL21" s="284"/>
      <c r="AM21" s="284"/>
      <c r="AN21" s="319"/>
      <c r="AO21" s="288"/>
    </row>
    <row r="22" spans="1:41" ht="15.75" x14ac:dyDescent="0.25">
      <c r="A22" s="278">
        <v>11</v>
      </c>
      <c r="B22" s="327" t="s">
        <v>203</v>
      </c>
      <c r="C22" s="328" t="s">
        <v>204</v>
      </c>
      <c r="D22" s="315">
        <v>2</v>
      </c>
      <c r="E22" s="329">
        <v>2</v>
      </c>
      <c r="F22" s="320">
        <v>0</v>
      </c>
      <c r="G22" s="321">
        <v>0</v>
      </c>
      <c r="H22" s="321">
        <v>2</v>
      </c>
      <c r="I22" s="284" t="s">
        <v>23</v>
      </c>
      <c r="J22" s="330">
        <v>2</v>
      </c>
      <c r="K22" s="320"/>
      <c r="L22" s="321"/>
      <c r="M22" s="321"/>
      <c r="N22" s="321"/>
      <c r="O22" s="330"/>
      <c r="P22" s="320"/>
      <c r="Q22" s="321"/>
      <c r="R22" s="321"/>
      <c r="S22" s="321"/>
      <c r="T22" s="330"/>
      <c r="U22" s="320"/>
      <c r="V22" s="321"/>
      <c r="W22" s="321"/>
      <c r="X22" s="284"/>
      <c r="Y22" s="330"/>
      <c r="Z22" s="290"/>
      <c r="AA22" s="321"/>
      <c r="AB22" s="321"/>
      <c r="AC22" s="321"/>
      <c r="AD22" s="330"/>
      <c r="AE22" s="290"/>
      <c r="AF22" s="321"/>
      <c r="AG22" s="321"/>
      <c r="AH22" s="321"/>
      <c r="AI22" s="330"/>
      <c r="AJ22" s="331"/>
      <c r="AK22" s="332"/>
      <c r="AL22" s="332"/>
      <c r="AM22" s="332"/>
      <c r="AN22" s="333"/>
      <c r="AO22" s="288"/>
    </row>
    <row r="23" spans="1:41" ht="15.75" x14ac:dyDescent="0.25">
      <c r="A23" s="278">
        <v>12</v>
      </c>
      <c r="B23" s="279" t="s">
        <v>356</v>
      </c>
      <c r="C23" s="280" t="s">
        <v>205</v>
      </c>
      <c r="D23" s="315">
        <v>2</v>
      </c>
      <c r="E23" s="282">
        <v>2</v>
      </c>
      <c r="F23" s="317"/>
      <c r="G23" s="318"/>
      <c r="H23" s="318"/>
      <c r="I23" s="318"/>
      <c r="J23" s="319"/>
      <c r="K23" s="317"/>
      <c r="L23" s="318"/>
      <c r="M23" s="318"/>
      <c r="N23" s="318"/>
      <c r="O23" s="319"/>
      <c r="P23" s="317"/>
      <c r="Q23" s="318"/>
      <c r="R23" s="318"/>
      <c r="S23" s="318"/>
      <c r="T23" s="319"/>
      <c r="U23" s="320">
        <v>0</v>
      </c>
      <c r="V23" s="321">
        <v>0</v>
      </c>
      <c r="W23" s="321">
        <v>2</v>
      </c>
      <c r="X23" s="321" t="s">
        <v>23</v>
      </c>
      <c r="Y23" s="322">
        <v>2</v>
      </c>
      <c r="Z23" s="290" t="s">
        <v>34</v>
      </c>
      <c r="AA23" s="318"/>
      <c r="AB23" s="318"/>
      <c r="AC23" s="318"/>
      <c r="AD23" s="323"/>
      <c r="AE23" s="324"/>
      <c r="AF23" s="325"/>
      <c r="AG23" s="325"/>
      <c r="AH23" s="325"/>
      <c r="AI23" s="326"/>
      <c r="AJ23" s="283"/>
      <c r="AK23" s="284"/>
      <c r="AL23" s="284"/>
      <c r="AM23" s="284"/>
      <c r="AN23" s="285"/>
      <c r="AO23" s="288"/>
    </row>
    <row r="24" spans="1:41" s="702" customFormat="1" ht="15.75" x14ac:dyDescent="0.25">
      <c r="A24" s="696">
        <v>13</v>
      </c>
      <c r="B24" s="344" t="s">
        <v>206</v>
      </c>
      <c r="C24" s="345" t="s">
        <v>207</v>
      </c>
      <c r="D24" s="697">
        <v>2</v>
      </c>
      <c r="E24" s="698">
        <v>2</v>
      </c>
      <c r="F24" s="317"/>
      <c r="G24" s="318"/>
      <c r="H24" s="318"/>
      <c r="I24" s="318"/>
      <c r="J24" s="323"/>
      <c r="K24" s="699"/>
      <c r="L24" s="700"/>
      <c r="M24" s="700"/>
      <c r="N24" s="284"/>
      <c r="O24" s="285"/>
      <c r="P24" s="699"/>
      <c r="Q24" s="700"/>
      <c r="R24" s="700"/>
      <c r="S24" s="284"/>
      <c r="T24" s="285"/>
      <c r="U24" s="701"/>
      <c r="V24" s="318"/>
      <c r="W24" s="318"/>
      <c r="X24" s="318"/>
      <c r="Y24" s="323"/>
      <c r="Z24" s="317"/>
      <c r="AA24" s="318"/>
      <c r="AB24" s="318"/>
      <c r="AC24" s="318"/>
      <c r="AD24" s="323"/>
      <c r="AE24" s="699">
        <v>0</v>
      </c>
      <c r="AF24" s="700">
        <v>0</v>
      </c>
      <c r="AG24" s="700">
        <v>2</v>
      </c>
      <c r="AH24" s="284" t="s">
        <v>23</v>
      </c>
      <c r="AI24" s="285">
        <v>2</v>
      </c>
      <c r="AJ24" s="701" t="s">
        <v>34</v>
      </c>
      <c r="AK24" s="318"/>
      <c r="AL24" s="318"/>
      <c r="AM24" s="318"/>
      <c r="AN24" s="323"/>
      <c r="AO24" s="288"/>
    </row>
    <row r="25" spans="1:41" s="702" customFormat="1" ht="15.75" x14ac:dyDescent="0.25">
      <c r="A25" s="696">
        <v>14</v>
      </c>
      <c r="B25" s="344" t="s">
        <v>208</v>
      </c>
      <c r="C25" s="345" t="s">
        <v>209</v>
      </c>
      <c r="D25" s="697">
        <v>2</v>
      </c>
      <c r="E25" s="698">
        <v>2</v>
      </c>
      <c r="F25" s="317"/>
      <c r="G25" s="318"/>
      <c r="H25" s="318"/>
      <c r="I25" s="318"/>
      <c r="J25" s="323"/>
      <c r="K25" s="699"/>
      <c r="L25" s="700"/>
      <c r="M25" s="700"/>
      <c r="N25" s="284"/>
      <c r="O25" s="285"/>
      <c r="P25" s="701"/>
      <c r="Q25" s="318"/>
      <c r="R25" s="318"/>
      <c r="S25" s="318"/>
      <c r="T25" s="323"/>
      <c r="U25" s="317"/>
      <c r="V25" s="318"/>
      <c r="W25" s="318"/>
      <c r="X25" s="318"/>
      <c r="Y25" s="323"/>
      <c r="Z25" s="699">
        <v>0</v>
      </c>
      <c r="AA25" s="700">
        <v>0</v>
      </c>
      <c r="AB25" s="700">
        <v>2</v>
      </c>
      <c r="AC25" s="284" t="s">
        <v>23</v>
      </c>
      <c r="AD25" s="285">
        <v>2</v>
      </c>
      <c r="AE25" s="701" t="s">
        <v>34</v>
      </c>
      <c r="AF25" s="318"/>
      <c r="AG25" s="318"/>
      <c r="AH25" s="318"/>
      <c r="AI25" s="323"/>
      <c r="AJ25" s="317"/>
      <c r="AK25" s="318"/>
      <c r="AL25" s="318"/>
      <c r="AM25" s="318"/>
      <c r="AN25" s="323"/>
      <c r="AO25" s="288"/>
    </row>
    <row r="26" spans="1:41" s="702" customFormat="1" ht="15.75" x14ac:dyDescent="0.25">
      <c r="A26" s="696">
        <v>15</v>
      </c>
      <c r="B26" s="327" t="s">
        <v>210</v>
      </c>
      <c r="C26" s="328" t="s">
        <v>211</v>
      </c>
      <c r="D26" s="697">
        <v>2</v>
      </c>
      <c r="E26" s="282">
        <v>2</v>
      </c>
      <c r="F26" s="283"/>
      <c r="G26" s="284"/>
      <c r="H26" s="284"/>
      <c r="I26" s="284" t="s">
        <v>212</v>
      </c>
      <c r="J26" s="285"/>
      <c r="K26" s="283"/>
      <c r="L26" s="284"/>
      <c r="M26" s="284"/>
      <c r="N26" s="284"/>
      <c r="O26" s="285"/>
      <c r="P26" s="283">
        <v>0</v>
      </c>
      <c r="Q26" s="284">
        <v>0</v>
      </c>
      <c r="R26" s="284">
        <v>2</v>
      </c>
      <c r="S26" s="284" t="s">
        <v>23</v>
      </c>
      <c r="T26" s="285">
        <v>2</v>
      </c>
      <c r="U26" s="701" t="s">
        <v>34</v>
      </c>
      <c r="V26" s="284"/>
      <c r="W26" s="284"/>
      <c r="X26" s="284"/>
      <c r="Y26" s="285"/>
      <c r="Z26" s="283"/>
      <c r="AA26" s="284"/>
      <c r="AB26" s="284"/>
      <c r="AC26" s="284"/>
      <c r="AD26" s="289"/>
      <c r="AE26" s="703"/>
      <c r="AF26" s="284"/>
      <c r="AG26" s="284"/>
      <c r="AH26" s="284"/>
      <c r="AI26" s="285"/>
      <c r="AJ26" s="704"/>
      <c r="AK26" s="705"/>
      <c r="AL26" s="705"/>
      <c r="AM26" s="705"/>
      <c r="AN26" s="706"/>
      <c r="AO26" s="288"/>
    </row>
    <row r="27" spans="1:41" s="702" customFormat="1" ht="15.75" x14ac:dyDescent="0.25">
      <c r="A27" s="696">
        <v>16</v>
      </c>
      <c r="B27" s="327" t="s">
        <v>213</v>
      </c>
      <c r="C27" s="707" t="s">
        <v>214</v>
      </c>
      <c r="D27" s="697">
        <v>2</v>
      </c>
      <c r="E27" s="698">
        <v>2</v>
      </c>
      <c r="F27" s="317"/>
      <c r="G27" s="318"/>
      <c r="H27" s="318"/>
      <c r="I27" s="318"/>
      <c r="J27" s="323"/>
      <c r="K27" s="317"/>
      <c r="L27" s="318"/>
      <c r="M27" s="318"/>
      <c r="N27" s="318"/>
      <c r="O27" s="323"/>
      <c r="P27" s="699">
        <v>0</v>
      </c>
      <c r="Q27" s="700">
        <v>0</v>
      </c>
      <c r="R27" s="700">
        <v>2</v>
      </c>
      <c r="S27" s="284" t="s">
        <v>23</v>
      </c>
      <c r="T27" s="285">
        <v>2</v>
      </c>
      <c r="U27" s="701" t="s">
        <v>34</v>
      </c>
      <c r="V27" s="318"/>
      <c r="W27" s="318"/>
      <c r="X27" s="318"/>
      <c r="Y27" s="323"/>
      <c r="Z27" s="318"/>
      <c r="AA27" s="318"/>
      <c r="AB27" s="318"/>
      <c r="AC27" s="318"/>
      <c r="AD27" s="708"/>
      <c r="AE27" s="709"/>
      <c r="AF27" s="372"/>
      <c r="AG27" s="318"/>
      <c r="AH27" s="318"/>
      <c r="AI27" s="323"/>
      <c r="AJ27" s="317"/>
      <c r="AK27" s="318"/>
      <c r="AL27" s="318"/>
      <c r="AM27" s="318"/>
      <c r="AN27" s="323"/>
      <c r="AO27" s="288"/>
    </row>
    <row r="28" spans="1:41" s="702" customFormat="1" ht="15.75" x14ac:dyDescent="0.25">
      <c r="A28" s="696">
        <v>17</v>
      </c>
      <c r="B28" s="344" t="s">
        <v>215</v>
      </c>
      <c r="C28" s="345" t="s">
        <v>216</v>
      </c>
      <c r="D28" s="697">
        <v>2</v>
      </c>
      <c r="E28" s="698">
        <v>2</v>
      </c>
      <c r="F28" s="317"/>
      <c r="G28" s="318"/>
      <c r="H28" s="318"/>
      <c r="I28" s="318"/>
      <c r="J28" s="323"/>
      <c r="K28" s="699">
        <v>0</v>
      </c>
      <c r="L28" s="700">
        <v>2</v>
      </c>
      <c r="M28" s="700">
        <v>0</v>
      </c>
      <c r="N28" s="284" t="s">
        <v>23</v>
      </c>
      <c r="O28" s="285">
        <v>2</v>
      </c>
      <c r="P28" s="701" t="s">
        <v>34</v>
      </c>
      <c r="Q28" s="318"/>
      <c r="R28" s="318"/>
      <c r="S28" s="318"/>
      <c r="T28" s="323"/>
      <c r="U28" s="317"/>
      <c r="V28" s="318"/>
      <c r="W28" s="318"/>
      <c r="X28" s="318"/>
      <c r="Y28" s="323"/>
      <c r="Z28" s="317"/>
      <c r="AA28" s="318"/>
      <c r="AB28" s="318"/>
      <c r="AC28" s="318"/>
      <c r="AD28" s="708"/>
      <c r="AE28" s="709"/>
      <c r="AF28" s="318"/>
      <c r="AG28" s="318"/>
      <c r="AH28" s="318"/>
      <c r="AI28" s="323"/>
      <c r="AJ28" s="709"/>
      <c r="AK28" s="318"/>
      <c r="AL28" s="318"/>
      <c r="AM28" s="318"/>
      <c r="AN28" s="323"/>
      <c r="AO28" s="288"/>
    </row>
    <row r="29" spans="1:41" s="702" customFormat="1" ht="15.75" x14ac:dyDescent="0.25">
      <c r="A29" s="696">
        <v>18</v>
      </c>
      <c r="B29" s="344" t="s">
        <v>217</v>
      </c>
      <c r="C29" s="345" t="s">
        <v>218</v>
      </c>
      <c r="D29" s="697">
        <v>2</v>
      </c>
      <c r="E29" s="698">
        <v>2</v>
      </c>
      <c r="F29" s="317"/>
      <c r="G29" s="318"/>
      <c r="H29" s="318"/>
      <c r="I29" s="318"/>
      <c r="J29" s="323"/>
      <c r="K29" s="710"/>
      <c r="L29" s="700"/>
      <c r="M29" s="700"/>
      <c r="N29" s="284"/>
      <c r="O29" s="711"/>
      <c r="P29" s="701"/>
      <c r="Q29" s="318"/>
      <c r="R29" s="318"/>
      <c r="S29" s="318"/>
      <c r="T29" s="323"/>
      <c r="U29" s="317"/>
      <c r="V29" s="318"/>
      <c r="W29" s="318"/>
      <c r="X29" s="318"/>
      <c r="Y29" s="323"/>
      <c r="Z29" s="699">
        <v>0</v>
      </c>
      <c r="AA29" s="700">
        <v>2</v>
      </c>
      <c r="AB29" s="700">
        <v>0</v>
      </c>
      <c r="AC29" s="284" t="s">
        <v>23</v>
      </c>
      <c r="AD29" s="285">
        <v>2</v>
      </c>
      <c r="AE29" s="701" t="s">
        <v>34</v>
      </c>
      <c r="AF29" s="318"/>
      <c r="AG29" s="318"/>
      <c r="AH29" s="318"/>
      <c r="AI29" s="323"/>
      <c r="AJ29" s="709"/>
      <c r="AK29" s="318"/>
      <c r="AL29" s="318"/>
      <c r="AM29" s="318"/>
      <c r="AN29" s="323"/>
      <c r="AO29" s="288"/>
    </row>
    <row r="30" spans="1:41" s="702" customFormat="1" ht="15.75" x14ac:dyDescent="0.25">
      <c r="A30" s="696">
        <v>19</v>
      </c>
      <c r="B30" s="344" t="s">
        <v>219</v>
      </c>
      <c r="C30" s="345" t="s">
        <v>220</v>
      </c>
      <c r="D30" s="697">
        <v>2</v>
      </c>
      <c r="E30" s="698">
        <v>2</v>
      </c>
      <c r="F30" s="283">
        <v>0</v>
      </c>
      <c r="G30" s="284">
        <v>2</v>
      </c>
      <c r="H30" s="284">
        <v>0</v>
      </c>
      <c r="I30" s="284" t="s">
        <v>23</v>
      </c>
      <c r="J30" s="285">
        <v>2</v>
      </c>
      <c r="K30" s="703" t="s">
        <v>34</v>
      </c>
      <c r="L30" s="318"/>
      <c r="M30" s="318"/>
      <c r="N30" s="318"/>
      <c r="O30" s="712"/>
      <c r="P30" s="317"/>
      <c r="Q30" s="318"/>
      <c r="R30" s="318"/>
      <c r="S30" s="318"/>
      <c r="T30" s="323"/>
      <c r="U30" s="317"/>
      <c r="V30" s="318"/>
      <c r="W30" s="318"/>
      <c r="X30" s="318"/>
      <c r="Y30" s="323"/>
      <c r="Z30" s="284"/>
      <c r="AA30" s="284"/>
      <c r="AB30" s="284"/>
      <c r="AC30" s="284"/>
      <c r="AD30" s="713"/>
      <c r="AE30" s="703"/>
      <c r="AF30" s="714"/>
      <c r="AG30" s="284"/>
      <c r="AH30" s="284"/>
      <c r="AI30" s="285"/>
      <c r="AJ30" s="342"/>
      <c r="AK30" s="325"/>
      <c r="AL30" s="325"/>
      <c r="AM30" s="325"/>
      <c r="AN30" s="343"/>
      <c r="AO30" s="288"/>
    </row>
    <row r="31" spans="1:41" s="702" customFormat="1" ht="15.75" x14ac:dyDescent="0.25">
      <c r="A31" s="696">
        <v>20</v>
      </c>
      <c r="B31" s="344" t="s">
        <v>221</v>
      </c>
      <c r="C31" s="345" t="s">
        <v>222</v>
      </c>
      <c r="D31" s="697">
        <v>2</v>
      </c>
      <c r="E31" s="698">
        <v>2</v>
      </c>
      <c r="F31" s="715"/>
      <c r="G31" s="344"/>
      <c r="H31" s="344"/>
      <c r="I31" s="344"/>
      <c r="J31" s="716"/>
      <c r="K31" s="709"/>
      <c r="L31" s="318"/>
      <c r="M31" s="318"/>
      <c r="N31" s="318"/>
      <c r="O31" s="319"/>
      <c r="P31" s="709"/>
      <c r="Q31" s="318"/>
      <c r="R31" s="318"/>
      <c r="S31" s="318"/>
      <c r="T31" s="712"/>
      <c r="U31" s="317"/>
      <c r="V31" s="318"/>
      <c r="W31" s="318"/>
      <c r="X31" s="318"/>
      <c r="Y31" s="319"/>
      <c r="Z31" s="714"/>
      <c r="AA31" s="714"/>
      <c r="AB31" s="714"/>
      <c r="AC31" s="714"/>
      <c r="AD31" s="717"/>
      <c r="AE31" s="286">
        <v>0</v>
      </c>
      <c r="AF31" s="284">
        <v>0</v>
      </c>
      <c r="AG31" s="284">
        <v>2</v>
      </c>
      <c r="AH31" s="284" t="s">
        <v>23</v>
      </c>
      <c r="AI31" s="718">
        <v>2</v>
      </c>
      <c r="AJ31" s="703" t="s">
        <v>34</v>
      </c>
      <c r="AK31" s="284"/>
      <c r="AL31" s="284"/>
      <c r="AM31" s="284"/>
      <c r="AN31" s="285"/>
      <c r="AO31" s="288"/>
    </row>
    <row r="32" spans="1:41" s="702" customFormat="1" ht="15.75" x14ac:dyDescent="0.25">
      <c r="A32" s="696">
        <v>21</v>
      </c>
      <c r="B32" s="327" t="s">
        <v>223</v>
      </c>
      <c r="C32" s="328" t="s">
        <v>224</v>
      </c>
      <c r="D32" s="697">
        <v>2</v>
      </c>
      <c r="E32" s="282">
        <v>2</v>
      </c>
      <c r="F32" s="283"/>
      <c r="G32" s="284"/>
      <c r="H32" s="284"/>
      <c r="I32" s="284"/>
      <c r="J32" s="285"/>
      <c r="K32" s="283"/>
      <c r="L32" s="284"/>
      <c r="M32" s="284"/>
      <c r="N32" s="284"/>
      <c r="O32" s="285"/>
      <c r="P32" s="286">
        <v>0</v>
      </c>
      <c r="Q32" s="284">
        <v>0</v>
      </c>
      <c r="R32" s="284">
        <v>2</v>
      </c>
      <c r="S32" s="284" t="s">
        <v>23</v>
      </c>
      <c r="T32" s="285">
        <v>2</v>
      </c>
      <c r="U32" s="701" t="s">
        <v>34</v>
      </c>
      <c r="V32" s="284"/>
      <c r="W32" s="284"/>
      <c r="X32" s="284"/>
      <c r="Y32" s="285"/>
      <c r="Z32" s="283"/>
      <c r="AA32" s="284"/>
      <c r="AB32" s="284"/>
      <c r="AC32" s="284"/>
      <c r="AD32" s="289"/>
      <c r="AE32" s="703"/>
      <c r="AF32" s="705"/>
      <c r="AG32" s="705"/>
      <c r="AH32" s="705"/>
      <c r="AI32" s="706"/>
      <c r="AJ32" s="719"/>
      <c r="AK32" s="284"/>
      <c r="AL32" s="284"/>
      <c r="AM32" s="284"/>
      <c r="AN32" s="285"/>
      <c r="AO32" s="288"/>
    </row>
    <row r="33" spans="1:41" s="722" customFormat="1" ht="15.75" x14ac:dyDescent="0.25">
      <c r="A33" s="723">
        <v>22</v>
      </c>
      <c r="B33" s="724" t="s">
        <v>389</v>
      </c>
      <c r="C33" s="725" t="s">
        <v>378</v>
      </c>
      <c r="D33" s="726">
        <v>2</v>
      </c>
      <c r="E33" s="727">
        <v>2</v>
      </c>
      <c r="F33" s="728"/>
      <c r="G33" s="721"/>
      <c r="H33" s="721"/>
      <c r="I33" s="721"/>
      <c r="J33" s="729"/>
      <c r="K33" s="728"/>
      <c r="L33" s="721"/>
      <c r="M33" s="721"/>
      <c r="N33" s="721"/>
      <c r="O33" s="729"/>
      <c r="P33" s="728"/>
      <c r="Q33" s="721"/>
      <c r="R33" s="721"/>
      <c r="S33" s="721"/>
      <c r="T33" s="729"/>
      <c r="U33" s="730">
        <v>0</v>
      </c>
      <c r="V33" s="731">
        <v>0</v>
      </c>
      <c r="W33" s="731">
        <v>2</v>
      </c>
      <c r="X33" s="731" t="s">
        <v>23</v>
      </c>
      <c r="Y33" s="732">
        <v>2</v>
      </c>
      <c r="Z33" s="733" t="s">
        <v>34</v>
      </c>
      <c r="AA33" s="731"/>
      <c r="AB33" s="731"/>
      <c r="AC33" s="731"/>
      <c r="AD33" s="734"/>
      <c r="AE33" s="733"/>
      <c r="AF33" s="735"/>
      <c r="AG33" s="721"/>
      <c r="AH33" s="721"/>
      <c r="AI33" s="729"/>
      <c r="AJ33" s="728"/>
      <c r="AK33" s="721"/>
      <c r="AL33" s="721"/>
      <c r="AM33" s="721"/>
      <c r="AN33" s="729"/>
      <c r="AO33" s="736"/>
    </row>
    <row r="34" spans="1:41" s="722" customFormat="1" ht="15.75" x14ac:dyDescent="0.25">
      <c r="A34" s="723">
        <v>23</v>
      </c>
      <c r="B34" s="724" t="s">
        <v>379</v>
      </c>
      <c r="C34" s="725" t="s">
        <v>380</v>
      </c>
      <c r="D34" s="726">
        <v>2</v>
      </c>
      <c r="E34" s="727">
        <v>2</v>
      </c>
      <c r="F34" s="728"/>
      <c r="G34" s="721"/>
      <c r="H34" s="721"/>
      <c r="I34" s="721"/>
      <c r="J34" s="729"/>
      <c r="K34" s="728"/>
      <c r="L34" s="721"/>
      <c r="M34" s="721"/>
      <c r="N34" s="721"/>
      <c r="O34" s="729"/>
      <c r="P34" s="728"/>
      <c r="Q34" s="721"/>
      <c r="R34" s="721"/>
      <c r="S34" s="721"/>
      <c r="T34" s="729"/>
      <c r="U34" s="728"/>
      <c r="V34" s="721"/>
      <c r="W34" s="721"/>
      <c r="X34" s="721"/>
      <c r="Y34" s="729"/>
      <c r="Z34" s="730"/>
      <c r="AA34" s="731"/>
      <c r="AB34" s="731"/>
      <c r="AC34" s="731"/>
      <c r="AD34" s="734"/>
      <c r="AE34" s="730">
        <v>0</v>
      </c>
      <c r="AF34" s="731">
        <v>0</v>
      </c>
      <c r="AG34" s="731">
        <v>2</v>
      </c>
      <c r="AH34" s="731" t="s">
        <v>23</v>
      </c>
      <c r="AI34" s="732">
        <v>2</v>
      </c>
      <c r="AJ34" s="733" t="s">
        <v>34</v>
      </c>
      <c r="AK34" s="721"/>
      <c r="AL34" s="721"/>
      <c r="AM34" s="721"/>
      <c r="AN34" s="729"/>
      <c r="AO34" s="736"/>
    </row>
    <row r="35" spans="1:41" s="722" customFormat="1" ht="15.75" x14ac:dyDescent="0.25">
      <c r="A35" s="723">
        <v>24</v>
      </c>
      <c r="B35" s="724" t="s">
        <v>381</v>
      </c>
      <c r="C35" s="725" t="s">
        <v>382</v>
      </c>
      <c r="D35" s="726">
        <v>2</v>
      </c>
      <c r="E35" s="727">
        <v>2</v>
      </c>
      <c r="F35" s="728"/>
      <c r="G35" s="721"/>
      <c r="H35" s="721"/>
      <c r="I35" s="721"/>
      <c r="J35" s="729"/>
      <c r="K35" s="728"/>
      <c r="L35" s="721"/>
      <c r="M35" s="721"/>
      <c r="N35" s="721"/>
      <c r="O35" s="729"/>
      <c r="P35" s="728"/>
      <c r="Q35" s="721"/>
      <c r="R35" s="721"/>
      <c r="S35" s="721"/>
      <c r="T35" s="729"/>
      <c r="U35" s="728"/>
      <c r="V35" s="721"/>
      <c r="W35" s="721"/>
      <c r="X35" s="721"/>
      <c r="Y35" s="729"/>
      <c r="Z35" s="730">
        <v>0</v>
      </c>
      <c r="AA35" s="731">
        <v>0</v>
      </c>
      <c r="AB35" s="731">
        <v>2</v>
      </c>
      <c r="AC35" s="731" t="s">
        <v>23</v>
      </c>
      <c r="AD35" s="732">
        <v>2</v>
      </c>
      <c r="AE35" s="733" t="s">
        <v>34</v>
      </c>
      <c r="AF35" s="735"/>
      <c r="AG35" s="721"/>
      <c r="AH35" s="721"/>
      <c r="AI35" s="729"/>
      <c r="AJ35" s="728"/>
      <c r="AK35" s="721"/>
      <c r="AL35" s="721"/>
      <c r="AM35" s="721"/>
      <c r="AN35" s="729"/>
      <c r="AO35" s="736"/>
    </row>
    <row r="36" spans="1:41" s="722" customFormat="1" ht="15.75" x14ac:dyDescent="0.25">
      <c r="A36" s="723">
        <v>25</v>
      </c>
      <c r="B36" s="724" t="s">
        <v>383</v>
      </c>
      <c r="C36" s="725" t="s">
        <v>384</v>
      </c>
      <c r="D36" s="726">
        <v>2</v>
      </c>
      <c r="E36" s="727">
        <v>2</v>
      </c>
      <c r="F36" s="728"/>
      <c r="G36" s="721"/>
      <c r="H36" s="721"/>
      <c r="I36" s="721"/>
      <c r="J36" s="729"/>
      <c r="K36" s="728"/>
      <c r="L36" s="721"/>
      <c r="M36" s="721"/>
      <c r="N36" s="721"/>
      <c r="O36" s="729"/>
      <c r="P36" s="728"/>
      <c r="Q36" s="721"/>
      <c r="R36" s="721"/>
      <c r="S36" s="721"/>
      <c r="T36" s="729"/>
      <c r="U36" s="728"/>
      <c r="V36" s="721"/>
      <c r="W36" s="721"/>
      <c r="X36" s="721"/>
      <c r="Y36" s="729"/>
      <c r="Z36" s="730"/>
      <c r="AA36" s="731"/>
      <c r="AB36" s="731"/>
      <c r="AC36" s="731"/>
      <c r="AD36" s="734"/>
      <c r="AE36" s="730">
        <v>0</v>
      </c>
      <c r="AF36" s="731">
        <v>0</v>
      </c>
      <c r="AG36" s="731">
        <v>2</v>
      </c>
      <c r="AH36" s="731" t="s">
        <v>23</v>
      </c>
      <c r="AI36" s="732">
        <v>2</v>
      </c>
      <c r="AJ36" s="733" t="s">
        <v>34</v>
      </c>
      <c r="AK36" s="721"/>
      <c r="AL36" s="721"/>
      <c r="AM36" s="721"/>
      <c r="AN36" s="729"/>
      <c r="AO36" s="724" t="s">
        <v>381</v>
      </c>
    </row>
    <row r="37" spans="1:41" s="722" customFormat="1" ht="15.75" x14ac:dyDescent="0.25">
      <c r="A37" s="723">
        <v>26</v>
      </c>
      <c r="B37" s="724" t="s">
        <v>385</v>
      </c>
      <c r="C37" s="725" t="s">
        <v>386</v>
      </c>
      <c r="D37" s="726">
        <v>2</v>
      </c>
      <c r="E37" s="727">
        <v>2</v>
      </c>
      <c r="F37" s="728"/>
      <c r="G37" s="721"/>
      <c r="H37" s="721"/>
      <c r="I37" s="721"/>
      <c r="J37" s="729"/>
      <c r="K37" s="728"/>
      <c r="L37" s="721"/>
      <c r="M37" s="721"/>
      <c r="N37" s="721"/>
      <c r="O37" s="729"/>
      <c r="P37" s="728"/>
      <c r="Q37" s="721"/>
      <c r="R37" s="721"/>
      <c r="S37" s="721"/>
      <c r="T37" s="729"/>
      <c r="U37" s="728"/>
      <c r="V37" s="721"/>
      <c r="W37" s="721"/>
      <c r="X37" s="721"/>
      <c r="Y37" s="729"/>
      <c r="Z37" s="730">
        <v>0</v>
      </c>
      <c r="AA37" s="731">
        <v>0</v>
      </c>
      <c r="AB37" s="731">
        <v>2</v>
      </c>
      <c r="AC37" s="731" t="s">
        <v>23</v>
      </c>
      <c r="AD37" s="732">
        <v>2</v>
      </c>
      <c r="AE37" s="733" t="s">
        <v>34</v>
      </c>
      <c r="AF37" s="735"/>
      <c r="AG37" s="721"/>
      <c r="AH37" s="721"/>
      <c r="AI37" s="729"/>
      <c r="AJ37" s="728"/>
      <c r="AK37" s="721"/>
      <c r="AL37" s="721"/>
      <c r="AM37" s="721"/>
      <c r="AN37" s="729"/>
      <c r="AO37" s="736"/>
    </row>
    <row r="38" spans="1:41" s="722" customFormat="1" ht="15.75" x14ac:dyDescent="0.25">
      <c r="A38" s="723">
        <v>27</v>
      </c>
      <c r="B38" s="724" t="s">
        <v>387</v>
      </c>
      <c r="C38" s="725" t="s">
        <v>388</v>
      </c>
      <c r="D38" s="726">
        <v>2</v>
      </c>
      <c r="E38" s="727">
        <v>2</v>
      </c>
      <c r="F38" s="728"/>
      <c r="G38" s="721"/>
      <c r="H38" s="721"/>
      <c r="I38" s="721"/>
      <c r="J38" s="729"/>
      <c r="K38" s="728"/>
      <c r="L38" s="721"/>
      <c r="M38" s="721"/>
      <c r="N38" s="721"/>
      <c r="O38" s="729"/>
      <c r="P38" s="728"/>
      <c r="Q38" s="721"/>
      <c r="R38" s="721"/>
      <c r="S38" s="721"/>
      <c r="T38" s="729"/>
      <c r="U38" s="728"/>
      <c r="V38" s="721"/>
      <c r="W38" s="721"/>
      <c r="X38" s="721"/>
      <c r="Y38" s="729"/>
      <c r="Z38" s="730">
        <v>0</v>
      </c>
      <c r="AA38" s="731">
        <v>0</v>
      </c>
      <c r="AB38" s="731">
        <v>2</v>
      </c>
      <c r="AC38" s="731" t="s">
        <v>23</v>
      </c>
      <c r="AD38" s="732">
        <v>2</v>
      </c>
      <c r="AE38" s="733" t="s">
        <v>34</v>
      </c>
      <c r="AF38" s="735"/>
      <c r="AG38" s="721"/>
      <c r="AH38" s="721"/>
      <c r="AI38" s="729"/>
      <c r="AJ38" s="728"/>
      <c r="AK38" s="721"/>
      <c r="AL38" s="721"/>
      <c r="AM38" s="721"/>
      <c r="AN38" s="729"/>
      <c r="AO38" s="736"/>
    </row>
    <row r="39" spans="1:41" ht="15.75" x14ac:dyDescent="0.25">
      <c r="A39" s="278">
        <v>28</v>
      </c>
      <c r="B39" s="346" t="s">
        <v>225</v>
      </c>
      <c r="C39" s="339" t="s">
        <v>226</v>
      </c>
      <c r="D39" s="315">
        <v>2</v>
      </c>
      <c r="E39" s="316">
        <v>2</v>
      </c>
      <c r="F39" s="347"/>
      <c r="G39" s="348"/>
      <c r="H39" s="327"/>
      <c r="I39" s="348"/>
      <c r="J39" s="349"/>
      <c r="K39" s="278"/>
      <c r="L39" s="327"/>
      <c r="M39" s="348"/>
      <c r="N39" s="327"/>
      <c r="O39" s="350"/>
      <c r="P39" s="347"/>
      <c r="Q39" s="348"/>
      <c r="R39" s="327"/>
      <c r="S39" s="348"/>
      <c r="T39" s="349"/>
      <c r="U39" s="278"/>
      <c r="V39" s="327"/>
      <c r="W39" s="348"/>
      <c r="X39" s="327"/>
      <c r="Y39" s="350"/>
      <c r="Z39" s="320">
        <v>0</v>
      </c>
      <c r="AA39" s="321">
        <v>2</v>
      </c>
      <c r="AB39" s="321">
        <v>0</v>
      </c>
      <c r="AC39" s="321" t="s">
        <v>23</v>
      </c>
      <c r="AD39" s="322">
        <v>2</v>
      </c>
      <c r="AE39" s="290" t="s">
        <v>34</v>
      </c>
      <c r="AF39" s="341"/>
      <c r="AG39" s="348"/>
      <c r="AH39" s="327"/>
      <c r="AI39" s="350"/>
      <c r="AJ39" s="347"/>
      <c r="AK39" s="348"/>
      <c r="AL39" s="327"/>
      <c r="AM39" s="348"/>
      <c r="AN39" s="349"/>
      <c r="AO39" s="288"/>
    </row>
    <row r="40" spans="1:41" ht="15.75" x14ac:dyDescent="0.25">
      <c r="A40" s="278">
        <v>29</v>
      </c>
      <c r="B40" s="346" t="s">
        <v>227</v>
      </c>
      <c r="C40" s="338" t="s">
        <v>228</v>
      </c>
      <c r="D40" s="315">
        <v>2</v>
      </c>
      <c r="E40" s="316">
        <v>2</v>
      </c>
      <c r="F40" s="335"/>
      <c r="G40" s="336"/>
      <c r="H40" s="336"/>
      <c r="I40" s="336"/>
      <c r="J40" s="337"/>
      <c r="K40" s="335"/>
      <c r="L40" s="336"/>
      <c r="M40" s="336"/>
      <c r="N40" s="336"/>
      <c r="O40" s="337"/>
      <c r="P40" s="335"/>
      <c r="Q40" s="336"/>
      <c r="R40" s="336"/>
      <c r="S40" s="336"/>
      <c r="T40" s="337"/>
      <c r="U40" s="335"/>
      <c r="V40" s="336"/>
      <c r="W40" s="336"/>
      <c r="X40" s="336"/>
      <c r="Y40" s="337"/>
      <c r="Z40" s="320">
        <v>0</v>
      </c>
      <c r="AA40" s="321">
        <v>2</v>
      </c>
      <c r="AB40" s="321">
        <v>0</v>
      </c>
      <c r="AC40" s="321" t="s">
        <v>23</v>
      </c>
      <c r="AD40" s="340">
        <v>2</v>
      </c>
      <c r="AE40" s="290" t="s">
        <v>34</v>
      </c>
      <c r="AF40" s="341"/>
      <c r="AG40" s="336"/>
      <c r="AH40" s="336"/>
      <c r="AI40" s="337"/>
      <c r="AJ40" s="335"/>
      <c r="AK40" s="336"/>
      <c r="AL40" s="336"/>
      <c r="AM40" s="336"/>
      <c r="AN40" s="337"/>
      <c r="AO40" s="288"/>
    </row>
    <row r="41" spans="1:41" ht="16.5" thickBot="1" x14ac:dyDescent="0.3">
      <c r="A41" s="351">
        <v>30</v>
      </c>
      <c r="B41" s="352" t="s">
        <v>229</v>
      </c>
      <c r="C41" s="353" t="s">
        <v>230</v>
      </c>
      <c r="D41" s="354">
        <v>2</v>
      </c>
      <c r="E41" s="355">
        <v>2</v>
      </c>
      <c r="F41" s="356"/>
      <c r="G41" s="357"/>
      <c r="H41" s="357"/>
      <c r="I41" s="357"/>
      <c r="J41" s="358"/>
      <c r="K41" s="356"/>
      <c r="L41" s="357"/>
      <c r="M41" s="357"/>
      <c r="N41" s="357"/>
      <c r="O41" s="358"/>
      <c r="P41" s="356"/>
      <c r="Q41" s="357"/>
      <c r="R41" s="357"/>
      <c r="S41" s="357"/>
      <c r="T41" s="358"/>
      <c r="U41" s="356"/>
      <c r="V41" s="357"/>
      <c r="W41" s="357"/>
      <c r="X41" s="357"/>
      <c r="Y41" s="358"/>
      <c r="Z41" s="359">
        <v>0</v>
      </c>
      <c r="AA41" s="360">
        <v>2</v>
      </c>
      <c r="AB41" s="360">
        <v>0</v>
      </c>
      <c r="AC41" s="360" t="s">
        <v>23</v>
      </c>
      <c r="AD41" s="361">
        <v>2</v>
      </c>
      <c r="AE41" s="362" t="s">
        <v>34</v>
      </c>
      <c r="AF41" s="363"/>
      <c r="AG41" s="357"/>
      <c r="AH41" s="357"/>
      <c r="AI41" s="358"/>
      <c r="AJ41" s="356"/>
      <c r="AK41" s="357"/>
      <c r="AL41" s="357"/>
      <c r="AM41" s="357"/>
      <c r="AN41" s="358"/>
      <c r="AO41" s="364"/>
    </row>
    <row r="42" spans="1:41" s="632" customFormat="1" ht="15.75" x14ac:dyDescent="0.25">
      <c r="A42" s="636">
        <v>31</v>
      </c>
      <c r="B42" s="264" t="s">
        <v>231</v>
      </c>
      <c r="C42" s="265" t="s">
        <v>232</v>
      </c>
      <c r="D42" s="266">
        <v>2</v>
      </c>
      <c r="E42" s="637">
        <v>2</v>
      </c>
      <c r="F42" s="638"/>
      <c r="G42" s="639"/>
      <c r="H42" s="639"/>
      <c r="I42" s="639"/>
      <c r="J42" s="640"/>
      <c r="K42" s="641">
        <v>0</v>
      </c>
      <c r="L42" s="642">
        <v>2</v>
      </c>
      <c r="M42" s="642">
        <v>0</v>
      </c>
      <c r="N42" s="639" t="s">
        <v>23</v>
      </c>
      <c r="O42" s="640">
        <v>2</v>
      </c>
      <c r="P42" s="643" t="s">
        <v>34</v>
      </c>
      <c r="Q42" s="639"/>
      <c r="R42" s="639"/>
      <c r="S42" s="639"/>
      <c r="T42" s="640"/>
      <c r="U42" s="644"/>
      <c r="V42" s="639"/>
      <c r="W42" s="639"/>
      <c r="X42" s="639"/>
      <c r="Y42" s="645"/>
      <c r="Z42" s="638"/>
      <c r="AA42" s="639"/>
      <c r="AB42" s="639"/>
      <c r="AC42" s="639"/>
      <c r="AD42" s="640"/>
      <c r="AE42" s="638"/>
      <c r="AF42" s="639"/>
      <c r="AG42" s="639"/>
      <c r="AH42" s="639"/>
      <c r="AI42" s="646"/>
      <c r="AJ42" s="647"/>
      <c r="AK42" s="648"/>
      <c r="AL42" s="648"/>
      <c r="AM42" s="648"/>
      <c r="AN42" s="649"/>
      <c r="AO42" s="650"/>
    </row>
    <row r="43" spans="1:41" s="632" customFormat="1" ht="15.75" x14ac:dyDescent="0.25">
      <c r="A43" s="609">
        <v>32</v>
      </c>
      <c r="B43" s="279" t="s">
        <v>233</v>
      </c>
      <c r="C43" s="280" t="s">
        <v>234</v>
      </c>
      <c r="D43" s="281">
        <v>2</v>
      </c>
      <c r="E43" s="651">
        <v>2</v>
      </c>
      <c r="F43" s="652"/>
      <c r="G43" s="653"/>
      <c r="H43" s="653"/>
      <c r="I43" s="653"/>
      <c r="J43" s="654"/>
      <c r="K43" s="655">
        <v>0</v>
      </c>
      <c r="L43" s="656">
        <v>2</v>
      </c>
      <c r="M43" s="656">
        <v>0</v>
      </c>
      <c r="N43" s="653" t="s">
        <v>23</v>
      </c>
      <c r="O43" s="654">
        <v>2</v>
      </c>
      <c r="P43" s="657" t="s">
        <v>34</v>
      </c>
      <c r="Q43" s="653"/>
      <c r="R43" s="653"/>
      <c r="S43" s="653"/>
      <c r="T43" s="654"/>
      <c r="U43" s="652"/>
      <c r="V43" s="653"/>
      <c r="W43" s="653"/>
      <c r="X43" s="653"/>
      <c r="Y43" s="658"/>
      <c r="Z43" s="652"/>
      <c r="AA43" s="653"/>
      <c r="AB43" s="653"/>
      <c r="AC43" s="653"/>
      <c r="AD43" s="654"/>
      <c r="AE43" s="659"/>
      <c r="AF43" s="653"/>
      <c r="AG43" s="653"/>
      <c r="AH43" s="653"/>
      <c r="AI43" s="660"/>
      <c r="AJ43" s="609"/>
      <c r="AK43" s="661"/>
      <c r="AL43" s="661"/>
      <c r="AM43" s="661"/>
      <c r="AN43" s="662"/>
      <c r="AO43" s="663"/>
    </row>
    <row r="44" spans="1:41" s="632" customFormat="1" ht="15.75" x14ac:dyDescent="0.25">
      <c r="A44" s="609">
        <v>33</v>
      </c>
      <c r="B44" s="279" t="s">
        <v>235</v>
      </c>
      <c r="C44" s="280" t="s">
        <v>236</v>
      </c>
      <c r="D44" s="281">
        <v>2</v>
      </c>
      <c r="E44" s="651">
        <v>2</v>
      </c>
      <c r="F44" s="652"/>
      <c r="G44" s="653"/>
      <c r="H44" s="653"/>
      <c r="I44" s="653"/>
      <c r="J44" s="664"/>
      <c r="K44" s="655">
        <v>0</v>
      </c>
      <c r="L44" s="656">
        <v>2</v>
      </c>
      <c r="M44" s="656">
        <v>0</v>
      </c>
      <c r="N44" s="653" t="s">
        <v>23</v>
      </c>
      <c r="O44" s="654">
        <v>2</v>
      </c>
      <c r="P44" s="657" t="s">
        <v>34</v>
      </c>
      <c r="Q44" s="653"/>
      <c r="R44" s="653"/>
      <c r="S44" s="653"/>
      <c r="T44" s="664"/>
      <c r="U44" s="652"/>
      <c r="V44" s="653"/>
      <c r="W44" s="653"/>
      <c r="X44" s="653"/>
      <c r="Y44" s="664"/>
      <c r="Z44" s="652"/>
      <c r="AA44" s="653"/>
      <c r="AB44" s="653"/>
      <c r="AC44" s="653"/>
      <c r="AD44" s="664"/>
      <c r="AE44" s="652"/>
      <c r="AF44" s="653"/>
      <c r="AG44" s="653"/>
      <c r="AH44" s="653"/>
      <c r="AI44" s="664"/>
      <c r="AJ44" s="665"/>
      <c r="AK44" s="666"/>
      <c r="AL44" s="666"/>
      <c r="AM44" s="667"/>
      <c r="AN44" s="668"/>
      <c r="AO44" s="663"/>
    </row>
    <row r="45" spans="1:41" s="632" customFormat="1" ht="15.75" x14ac:dyDescent="0.25">
      <c r="A45" s="609">
        <v>34</v>
      </c>
      <c r="B45" s="279" t="s">
        <v>237</v>
      </c>
      <c r="C45" s="280" t="s">
        <v>238</v>
      </c>
      <c r="D45" s="281">
        <v>2</v>
      </c>
      <c r="E45" s="651">
        <v>2</v>
      </c>
      <c r="F45" s="669"/>
      <c r="G45" s="667"/>
      <c r="H45" s="667"/>
      <c r="I45" s="667"/>
      <c r="J45" s="662"/>
      <c r="K45" s="655">
        <v>0</v>
      </c>
      <c r="L45" s="656">
        <v>2</v>
      </c>
      <c r="M45" s="656">
        <v>0</v>
      </c>
      <c r="N45" s="653" t="s">
        <v>23</v>
      </c>
      <c r="O45" s="654">
        <v>2</v>
      </c>
      <c r="P45" s="657" t="s">
        <v>34</v>
      </c>
      <c r="Q45" s="667"/>
      <c r="R45" s="667"/>
      <c r="S45" s="667"/>
      <c r="T45" s="662"/>
      <c r="U45" s="669"/>
      <c r="V45" s="667"/>
      <c r="W45" s="667"/>
      <c r="X45" s="667"/>
      <c r="Y45" s="662"/>
      <c r="Z45" s="669"/>
      <c r="AA45" s="667"/>
      <c r="AB45" s="667"/>
      <c r="AC45" s="667"/>
      <c r="AD45" s="668"/>
      <c r="AE45" s="670"/>
      <c r="AF45" s="671"/>
      <c r="AG45" s="671"/>
      <c r="AH45" s="671"/>
      <c r="AI45" s="672"/>
      <c r="AJ45" s="652"/>
      <c r="AK45" s="653"/>
      <c r="AL45" s="653"/>
      <c r="AM45" s="653"/>
      <c r="AN45" s="654"/>
      <c r="AO45" s="663"/>
    </row>
    <row r="46" spans="1:41" s="632" customFormat="1" ht="15.75" x14ac:dyDescent="0.25">
      <c r="A46" s="609">
        <v>35</v>
      </c>
      <c r="B46" s="279" t="s">
        <v>239</v>
      </c>
      <c r="C46" s="280" t="s">
        <v>240</v>
      </c>
      <c r="D46" s="281">
        <v>2</v>
      </c>
      <c r="E46" s="651">
        <v>2</v>
      </c>
      <c r="F46" s="669"/>
      <c r="G46" s="667"/>
      <c r="H46" s="667"/>
      <c r="I46" s="667"/>
      <c r="J46" s="662"/>
      <c r="K46" s="655">
        <v>0</v>
      </c>
      <c r="L46" s="656">
        <v>2</v>
      </c>
      <c r="M46" s="656">
        <v>0</v>
      </c>
      <c r="N46" s="653" t="s">
        <v>23</v>
      </c>
      <c r="O46" s="654">
        <v>2</v>
      </c>
      <c r="P46" s="657" t="s">
        <v>34</v>
      </c>
      <c r="Q46" s="667"/>
      <c r="R46" s="667"/>
      <c r="S46" s="667"/>
      <c r="T46" s="662"/>
      <c r="U46" s="669"/>
      <c r="V46" s="667"/>
      <c r="W46" s="667"/>
      <c r="X46" s="667"/>
      <c r="Y46" s="662"/>
      <c r="Z46" s="669"/>
      <c r="AA46" s="667"/>
      <c r="AB46" s="667"/>
      <c r="AC46" s="667"/>
      <c r="AD46" s="668"/>
      <c r="AE46" s="670"/>
      <c r="AF46" s="671"/>
      <c r="AG46" s="671"/>
      <c r="AH46" s="671"/>
      <c r="AI46" s="672"/>
      <c r="AJ46" s="673"/>
      <c r="AK46" s="653"/>
      <c r="AL46" s="653"/>
      <c r="AM46" s="653"/>
      <c r="AN46" s="654"/>
      <c r="AO46" s="663"/>
    </row>
    <row r="47" spans="1:41" s="632" customFormat="1" ht="15.75" x14ac:dyDescent="0.25">
      <c r="A47" s="609">
        <v>36</v>
      </c>
      <c r="B47" s="279" t="s">
        <v>241</v>
      </c>
      <c r="C47" s="280" t="s">
        <v>242</v>
      </c>
      <c r="D47" s="281">
        <v>2</v>
      </c>
      <c r="E47" s="651">
        <v>2</v>
      </c>
      <c r="F47" s="669"/>
      <c r="G47" s="667"/>
      <c r="H47" s="667"/>
      <c r="I47" s="667"/>
      <c r="J47" s="662"/>
      <c r="K47" s="655">
        <v>0</v>
      </c>
      <c r="L47" s="656">
        <v>2</v>
      </c>
      <c r="M47" s="656">
        <v>0</v>
      </c>
      <c r="N47" s="653" t="s">
        <v>23</v>
      </c>
      <c r="O47" s="654">
        <v>2</v>
      </c>
      <c r="P47" s="657" t="s">
        <v>34</v>
      </c>
      <c r="Q47" s="667"/>
      <c r="R47" s="667"/>
      <c r="S47" s="667"/>
      <c r="T47" s="662"/>
      <c r="U47" s="669"/>
      <c r="V47" s="667"/>
      <c r="W47" s="667"/>
      <c r="X47" s="667"/>
      <c r="Y47" s="662"/>
      <c r="Z47" s="669"/>
      <c r="AA47" s="667"/>
      <c r="AB47" s="667"/>
      <c r="AC47" s="667"/>
      <c r="AD47" s="668"/>
      <c r="AE47" s="670"/>
      <c r="AF47" s="671"/>
      <c r="AG47" s="671"/>
      <c r="AH47" s="671"/>
      <c r="AI47" s="672"/>
      <c r="AJ47" s="652"/>
      <c r="AK47" s="653"/>
      <c r="AL47" s="653"/>
      <c r="AM47" s="653"/>
      <c r="AN47" s="654"/>
      <c r="AO47" s="663"/>
    </row>
    <row r="48" spans="1:41" s="632" customFormat="1" ht="16.5" thickBot="1" x14ac:dyDescent="0.3">
      <c r="A48" s="674">
        <v>37</v>
      </c>
      <c r="B48" s="675" t="s">
        <v>243</v>
      </c>
      <c r="C48" s="676" t="s">
        <v>244</v>
      </c>
      <c r="D48" s="677">
        <v>2</v>
      </c>
      <c r="E48" s="678">
        <v>2</v>
      </c>
      <c r="F48" s="674"/>
      <c r="G48" s="679"/>
      <c r="H48" s="680"/>
      <c r="I48" s="680"/>
      <c r="J48" s="681"/>
      <c r="K48" s="682">
        <v>0</v>
      </c>
      <c r="L48" s="683">
        <v>2</v>
      </c>
      <c r="M48" s="683">
        <v>0</v>
      </c>
      <c r="N48" s="684" t="s">
        <v>23</v>
      </c>
      <c r="O48" s="685">
        <v>2</v>
      </c>
      <c r="P48" s="686" t="s">
        <v>34</v>
      </c>
      <c r="Q48" s="680"/>
      <c r="R48" s="680"/>
      <c r="S48" s="680"/>
      <c r="T48" s="681"/>
      <c r="U48" s="687"/>
      <c r="V48" s="680"/>
      <c r="W48" s="680"/>
      <c r="X48" s="680"/>
      <c r="Y48" s="681"/>
      <c r="Z48" s="687"/>
      <c r="AA48" s="680"/>
      <c r="AB48" s="680"/>
      <c r="AC48" s="680"/>
      <c r="AD48" s="688"/>
      <c r="AE48" s="689"/>
      <c r="AF48" s="690"/>
      <c r="AG48" s="690"/>
      <c r="AH48" s="690"/>
      <c r="AI48" s="691"/>
      <c r="AJ48" s="692"/>
      <c r="AK48" s="684"/>
      <c r="AL48" s="684"/>
      <c r="AM48" s="684"/>
      <c r="AN48" s="685"/>
      <c r="AO48" s="693"/>
    </row>
    <row r="49" spans="1:51" s="722" customFormat="1" ht="31.5" thickBot="1" x14ac:dyDescent="0.3">
      <c r="A49" s="837">
        <v>38</v>
      </c>
      <c r="B49" s="838" t="s">
        <v>390</v>
      </c>
      <c r="C49" s="844" t="s">
        <v>391</v>
      </c>
      <c r="D49" s="846">
        <v>2</v>
      </c>
      <c r="E49" s="847">
        <v>2</v>
      </c>
      <c r="F49" s="845"/>
      <c r="G49" s="837"/>
      <c r="H49" s="839"/>
      <c r="I49" s="839"/>
      <c r="J49" s="848"/>
      <c r="K49" s="850"/>
      <c r="L49" s="840"/>
      <c r="M49" s="840"/>
      <c r="N49" s="841"/>
      <c r="O49" s="851"/>
      <c r="P49" s="849"/>
      <c r="Q49" s="839"/>
      <c r="R49" s="839"/>
      <c r="S49" s="839"/>
      <c r="T49" s="848"/>
      <c r="U49" s="858">
        <v>2</v>
      </c>
      <c r="V49" s="859">
        <v>0</v>
      </c>
      <c r="W49" s="859">
        <v>0</v>
      </c>
      <c r="X49" s="859" t="s">
        <v>23</v>
      </c>
      <c r="Y49" s="860">
        <v>2</v>
      </c>
      <c r="Z49" s="842" t="s">
        <v>34</v>
      </c>
      <c r="AA49" s="839"/>
      <c r="AB49" s="839"/>
      <c r="AC49" s="839"/>
      <c r="AD49" s="852"/>
      <c r="AE49" s="854"/>
      <c r="AF49" s="843"/>
      <c r="AG49" s="843"/>
      <c r="AH49" s="843"/>
      <c r="AI49" s="855"/>
      <c r="AJ49" s="853"/>
      <c r="AK49" s="841"/>
      <c r="AL49" s="841"/>
      <c r="AM49" s="841"/>
      <c r="AN49" s="856"/>
      <c r="AO49" s="857"/>
    </row>
    <row r="50" spans="1:51" ht="15.75" x14ac:dyDescent="0.25">
      <c r="A50" s="365"/>
      <c r="B50" s="366" t="s">
        <v>245</v>
      </c>
      <c r="D50" s="88"/>
      <c r="E50" s="88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367"/>
    </row>
    <row r="51" spans="1:51" ht="16.5" customHeight="1" x14ac:dyDescent="0.25">
      <c r="A51" s="368"/>
      <c r="B51" s="720" t="s">
        <v>392</v>
      </c>
      <c r="C51" s="370"/>
      <c r="D51" s="371"/>
      <c r="E51" s="371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3"/>
      <c r="AA51" s="373"/>
      <c r="AB51" s="373"/>
      <c r="AC51" s="373"/>
      <c r="AD51" s="373"/>
      <c r="AE51" s="374"/>
      <c r="AF51" s="375"/>
      <c r="AG51" s="372"/>
      <c r="AH51" s="372"/>
      <c r="AI51" s="372"/>
      <c r="AJ51" s="372"/>
      <c r="AK51" s="372"/>
      <c r="AL51" s="372"/>
      <c r="AM51" s="372"/>
      <c r="AN51" s="372"/>
      <c r="AO51" s="367"/>
    </row>
    <row r="52" spans="1:51" ht="16.5" customHeight="1" x14ac:dyDescent="0.25">
      <c r="A52" s="368"/>
      <c r="B52" s="369"/>
      <c r="C52" s="20"/>
      <c r="D52" s="20"/>
      <c r="E52" s="20"/>
      <c r="F52" s="20"/>
      <c r="G52" s="20"/>
      <c r="H52" s="20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3"/>
      <c r="AA52" s="373"/>
      <c r="AB52" s="373"/>
      <c r="AC52" s="373"/>
      <c r="AD52" s="373"/>
      <c r="AE52" s="374"/>
      <c r="AF52" s="375"/>
      <c r="AG52" s="372"/>
      <c r="AH52" s="372"/>
      <c r="AI52" s="372"/>
      <c r="AJ52" s="372"/>
      <c r="AK52" s="372"/>
      <c r="AL52" s="372"/>
      <c r="AM52" s="372"/>
      <c r="AN52" s="372"/>
      <c r="AO52" s="367"/>
    </row>
    <row r="53" spans="1:51" ht="16.5" customHeight="1" x14ac:dyDescent="0.25">
      <c r="A53" s="368"/>
      <c r="B53" s="376"/>
      <c r="C53" s="20"/>
      <c r="D53" s="20"/>
      <c r="E53" s="20"/>
      <c r="F53" s="377" t="s">
        <v>212</v>
      </c>
      <c r="G53" s="20"/>
      <c r="H53" s="20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3"/>
      <c r="AA53" s="373"/>
      <c r="AB53" s="373"/>
      <c r="AC53" s="373"/>
      <c r="AD53" s="373"/>
      <c r="AE53" s="374"/>
      <c r="AF53" s="375"/>
      <c r="AG53" s="372"/>
      <c r="AH53" s="372"/>
      <c r="AI53" s="372"/>
      <c r="AJ53" s="372"/>
      <c r="AK53" s="372"/>
      <c r="AL53" s="372"/>
      <c r="AM53" s="372"/>
      <c r="AN53" s="372"/>
      <c r="AO53" s="367"/>
    </row>
    <row r="54" spans="1:51" ht="16.5" customHeight="1" x14ac:dyDescent="0.25">
      <c r="A54" s="368"/>
      <c r="B54" s="376"/>
      <c r="C54" s="20"/>
      <c r="D54" s="20"/>
      <c r="E54" s="20"/>
      <c r="F54" s="377" t="s">
        <v>374</v>
      </c>
      <c r="G54" s="20"/>
      <c r="H54" s="20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3"/>
      <c r="AA54" s="373"/>
      <c r="AB54" s="373"/>
      <c r="AC54" s="373"/>
      <c r="AD54" s="373"/>
      <c r="AE54" s="374"/>
      <c r="AF54" s="375"/>
      <c r="AG54" s="372"/>
      <c r="AH54" s="372"/>
      <c r="AI54" s="372"/>
      <c r="AJ54" s="372"/>
      <c r="AK54" s="372"/>
      <c r="AL54" s="372"/>
      <c r="AM54" s="372"/>
      <c r="AN54" s="372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67"/>
    </row>
    <row r="55" spans="1:51" ht="16.5" customHeight="1" x14ac:dyDescent="0.25">
      <c r="A55" s="368"/>
      <c r="B55" s="376"/>
      <c r="C55" s="379"/>
      <c r="D55" s="371"/>
      <c r="E55" s="371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3"/>
      <c r="AA55" s="373"/>
      <c r="AB55" s="373"/>
      <c r="AC55" s="373"/>
      <c r="AD55" s="373"/>
      <c r="AE55" s="374"/>
      <c r="AF55" s="375"/>
      <c r="AG55" s="372"/>
      <c r="AH55" s="372"/>
      <c r="AI55" s="372"/>
      <c r="AJ55" s="372"/>
      <c r="AK55" s="372"/>
      <c r="AL55" s="372"/>
      <c r="AM55" s="372"/>
      <c r="AN55" s="372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67"/>
    </row>
    <row r="56" spans="1:51" ht="16.5" customHeight="1" x14ac:dyDescent="0.25">
      <c r="A56" s="368"/>
      <c r="B56" s="376"/>
      <c r="C56" s="379"/>
      <c r="D56" s="371"/>
      <c r="E56" s="371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3"/>
      <c r="AA56" s="373"/>
      <c r="AB56" s="373"/>
      <c r="AC56" s="373"/>
      <c r="AD56" s="373"/>
      <c r="AE56" s="374"/>
      <c r="AF56" s="375"/>
      <c r="AG56" s="372"/>
      <c r="AH56" s="372"/>
      <c r="AI56" s="372"/>
      <c r="AJ56" s="372"/>
      <c r="AK56" s="372"/>
      <c r="AL56" s="372"/>
      <c r="AM56" s="372"/>
      <c r="AN56" s="372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67"/>
    </row>
    <row r="57" spans="1:51" ht="16.5" customHeight="1" x14ac:dyDescent="0.25">
      <c r="A57" s="368"/>
      <c r="B57" s="369"/>
      <c r="C57" s="370"/>
      <c r="D57" s="371"/>
      <c r="E57" s="371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3"/>
      <c r="AA57" s="373"/>
      <c r="AB57" s="373"/>
      <c r="AC57" s="373"/>
      <c r="AD57" s="373"/>
      <c r="AE57" s="374"/>
      <c r="AF57" s="375"/>
      <c r="AG57" s="372"/>
      <c r="AH57" s="372"/>
      <c r="AI57" s="372"/>
      <c r="AJ57" s="372"/>
      <c r="AK57" s="372"/>
      <c r="AL57" s="372"/>
      <c r="AM57" s="372"/>
      <c r="AN57" s="372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67"/>
    </row>
    <row r="58" spans="1:51" ht="16.5" customHeight="1" x14ac:dyDescent="0.25">
      <c r="A58" s="368"/>
      <c r="B58" s="369"/>
      <c r="C58" s="370"/>
      <c r="D58" s="371"/>
      <c r="E58" s="371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3"/>
      <c r="AA58" s="373"/>
      <c r="AB58" s="373"/>
      <c r="AC58" s="373"/>
      <c r="AD58" s="373"/>
      <c r="AE58" s="374"/>
      <c r="AF58" s="375"/>
      <c r="AG58" s="372"/>
      <c r="AH58" s="372"/>
      <c r="AI58" s="372"/>
      <c r="AJ58" s="372"/>
      <c r="AK58" s="372"/>
      <c r="AL58" s="372"/>
      <c r="AM58" s="372"/>
      <c r="AN58" s="372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67"/>
    </row>
    <row r="59" spans="1:51" ht="16.5" customHeight="1" x14ac:dyDescent="0.25">
      <c r="A59" s="368"/>
      <c r="B59" s="376"/>
      <c r="C59" s="380"/>
      <c r="D59" s="371"/>
      <c r="E59" s="371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3"/>
      <c r="AA59" s="373"/>
      <c r="AB59" s="373"/>
      <c r="AC59" s="373"/>
      <c r="AD59" s="373"/>
      <c r="AE59" s="374"/>
      <c r="AF59" s="375"/>
      <c r="AG59" s="372"/>
      <c r="AH59" s="372"/>
      <c r="AI59" s="372"/>
      <c r="AJ59" s="372"/>
      <c r="AK59" s="372"/>
      <c r="AL59" s="372"/>
      <c r="AM59" s="372"/>
      <c r="AN59" s="372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67"/>
    </row>
    <row r="60" spans="1:51" ht="16.5" customHeight="1" x14ac:dyDescent="0.25">
      <c r="A60" s="368"/>
      <c r="B60" s="376"/>
      <c r="C60" s="380"/>
      <c r="D60" s="371"/>
      <c r="E60" s="371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3"/>
      <c r="AA60" s="373"/>
      <c r="AB60" s="373"/>
      <c r="AC60" s="373"/>
      <c r="AD60" s="373"/>
      <c r="AE60" s="374"/>
      <c r="AF60" s="375"/>
      <c r="AG60" s="372"/>
      <c r="AH60" s="372"/>
      <c r="AI60" s="372"/>
      <c r="AJ60" s="372"/>
      <c r="AK60" s="372"/>
      <c r="AL60" s="372"/>
      <c r="AM60" s="372"/>
      <c r="AN60" s="372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67"/>
    </row>
    <row r="61" spans="1:51" ht="16.5" customHeight="1" x14ac:dyDescent="0.25">
      <c r="A61" s="381"/>
      <c r="B61" s="376"/>
      <c r="C61" s="380"/>
      <c r="D61" s="371"/>
      <c r="E61" s="371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1"/>
      <c r="AG61" s="383"/>
      <c r="AH61" s="383"/>
      <c r="AI61" s="383"/>
      <c r="AJ61" s="383"/>
      <c r="AK61" s="383"/>
      <c r="AL61" s="383"/>
      <c r="AM61" s="383"/>
      <c r="AN61" s="383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67"/>
    </row>
    <row r="62" spans="1:51" ht="16.5" customHeight="1" x14ac:dyDescent="0.25">
      <c r="A62" s="383"/>
      <c r="B62" s="376"/>
      <c r="C62" s="380"/>
      <c r="D62" s="371"/>
      <c r="E62" s="371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67"/>
    </row>
    <row r="63" spans="1:51" ht="16.5" customHeight="1" x14ac:dyDescent="0.25">
      <c r="A63" s="383"/>
      <c r="B63" s="369"/>
      <c r="C63" s="370"/>
      <c r="D63" s="371"/>
      <c r="E63" s="371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67"/>
    </row>
    <row r="64" spans="1:51" ht="16.5" customHeight="1" x14ac:dyDescent="0.25">
      <c r="A64" s="383"/>
      <c r="B64" s="369"/>
      <c r="C64" s="370"/>
      <c r="D64" s="371"/>
      <c r="E64" s="371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67"/>
    </row>
    <row r="65" spans="1:51" ht="16.5" customHeight="1" x14ac:dyDescent="0.25">
      <c r="A65" s="383"/>
      <c r="B65" s="376"/>
      <c r="C65" s="379"/>
      <c r="D65" s="371"/>
      <c r="E65" s="371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67"/>
    </row>
    <row r="66" spans="1:51" ht="16.5" customHeight="1" x14ac:dyDescent="0.25">
      <c r="A66" s="383"/>
      <c r="B66" s="376"/>
      <c r="C66" s="379"/>
      <c r="D66" s="371"/>
      <c r="E66" s="371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67"/>
    </row>
    <row r="67" spans="1:51" ht="16.5" customHeight="1" x14ac:dyDescent="0.25">
      <c r="A67" s="383"/>
      <c r="B67" s="376"/>
      <c r="C67" s="379"/>
      <c r="D67" s="371"/>
      <c r="E67" s="371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67"/>
    </row>
    <row r="68" spans="1:51" ht="16.5" customHeight="1" x14ac:dyDescent="0.25">
      <c r="A68" s="383"/>
      <c r="B68" s="376"/>
      <c r="C68" s="379"/>
      <c r="D68" s="371"/>
      <c r="E68" s="371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67"/>
    </row>
    <row r="69" spans="1:51" ht="16.5" customHeight="1" x14ac:dyDescent="0.25">
      <c r="A69" s="383"/>
      <c r="B69" s="376"/>
      <c r="C69" s="379"/>
      <c r="D69" s="371"/>
      <c r="E69" s="371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67"/>
    </row>
    <row r="70" spans="1:51" ht="16.5" customHeight="1" x14ac:dyDescent="0.25">
      <c r="A70" s="383"/>
      <c r="B70" s="376"/>
      <c r="C70" s="379"/>
      <c r="D70" s="371"/>
      <c r="E70" s="371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67"/>
    </row>
    <row r="71" spans="1:51" ht="16.5" customHeight="1" x14ac:dyDescent="0.25">
      <c r="A71" s="383"/>
      <c r="B71" s="376"/>
      <c r="C71" s="379"/>
      <c r="D71" s="371"/>
      <c r="E71" s="371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67"/>
    </row>
    <row r="72" spans="1:51" ht="16.5" customHeight="1" x14ac:dyDescent="0.25">
      <c r="A72" s="383"/>
      <c r="B72" s="376"/>
      <c r="C72" s="379"/>
      <c r="D72" s="371"/>
      <c r="E72" s="371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67"/>
    </row>
    <row r="73" spans="1:51" ht="16.5" customHeight="1" x14ac:dyDescent="0.25">
      <c r="A73" s="383"/>
      <c r="B73" s="369"/>
      <c r="C73" s="370"/>
      <c r="D73" s="371"/>
      <c r="E73" s="371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67"/>
    </row>
    <row r="74" spans="1:51" ht="16.5" customHeight="1" x14ac:dyDescent="0.25">
      <c r="A74" s="383"/>
      <c r="B74" s="369"/>
      <c r="C74" s="370"/>
      <c r="D74" s="371"/>
      <c r="E74" s="371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67"/>
    </row>
    <row r="75" spans="1:51" ht="16.5" customHeight="1" x14ac:dyDescent="0.25">
      <c r="A75" s="383"/>
      <c r="B75" s="376"/>
      <c r="C75" s="379"/>
      <c r="D75" s="371"/>
      <c r="E75" s="371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67"/>
    </row>
    <row r="76" spans="1:51" ht="16.5" customHeight="1" x14ac:dyDescent="0.25">
      <c r="A76" s="383"/>
      <c r="B76" s="376"/>
      <c r="C76" s="379"/>
      <c r="D76" s="371"/>
      <c r="E76" s="371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67"/>
    </row>
    <row r="77" spans="1:51" ht="16.5" customHeight="1" x14ac:dyDescent="0.25">
      <c r="A77" s="383"/>
      <c r="B77" s="376"/>
      <c r="C77" s="379"/>
      <c r="D77" s="371"/>
      <c r="E77" s="371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67"/>
    </row>
    <row r="78" spans="1:51" ht="16.5" customHeight="1" x14ac:dyDescent="0.25">
      <c r="A78" s="383"/>
      <c r="B78" s="376"/>
      <c r="C78" s="379"/>
      <c r="D78" s="371"/>
      <c r="E78" s="371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67"/>
    </row>
    <row r="79" spans="1:51" x14ac:dyDescent="0.25">
      <c r="A79" s="383"/>
      <c r="B79" s="383"/>
      <c r="C79" s="384"/>
      <c r="D79" s="384"/>
      <c r="E79" s="384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</row>
    <row r="80" spans="1:51" x14ac:dyDescent="0.25">
      <c r="A80" s="383"/>
      <c r="B80" s="383"/>
      <c r="C80" s="384"/>
      <c r="D80" s="384"/>
      <c r="E80" s="384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</row>
    <row r="81" spans="1:51" x14ac:dyDescent="0.25">
      <c r="A81" s="383"/>
      <c r="B81" s="383"/>
      <c r="C81" s="384"/>
      <c r="D81" s="384"/>
      <c r="E81" s="384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</row>
    <row r="82" spans="1:51" x14ac:dyDescent="0.25">
      <c r="A82" s="383"/>
      <c r="B82" s="383"/>
      <c r="C82" s="384"/>
      <c r="D82" s="384"/>
      <c r="E82" s="384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</row>
    <row r="83" spans="1:51" x14ac:dyDescent="0.25">
      <c r="A83" s="383"/>
      <c r="B83" s="383"/>
      <c r="C83" s="384"/>
      <c r="D83" s="384"/>
      <c r="E83" s="384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</row>
    <row r="84" spans="1:51" ht="15.75" x14ac:dyDescent="0.25">
      <c r="A84" s="825"/>
      <c r="B84" s="825"/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  <c r="AA84" s="825"/>
      <c r="AB84" s="825"/>
      <c r="AC84" s="825"/>
      <c r="AD84" s="825"/>
      <c r="AE84" s="825"/>
      <c r="AF84" s="825"/>
    </row>
    <row r="85" spans="1:51" ht="15.75" x14ac:dyDescent="0.25">
      <c r="A85" s="826"/>
      <c r="B85" s="827"/>
      <c r="C85" s="828"/>
      <c r="D85" s="385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381"/>
      <c r="R85" s="381"/>
      <c r="S85" s="381"/>
      <c r="T85" s="381"/>
      <c r="U85" s="381"/>
      <c r="V85" s="381"/>
      <c r="W85" s="381"/>
      <c r="X85" s="381"/>
      <c r="Y85" s="381"/>
      <c r="Z85" s="385"/>
      <c r="AA85" s="385"/>
      <c r="AB85" s="385"/>
      <c r="AC85" s="381"/>
      <c r="AD85" s="381"/>
      <c r="AE85" s="386"/>
      <c r="AF85" s="386"/>
    </row>
    <row r="86" spans="1:51" ht="15.75" x14ac:dyDescent="0.25">
      <c r="A86" s="826"/>
      <c r="B86" s="827"/>
      <c r="C86" s="828"/>
      <c r="D86" s="385"/>
      <c r="E86" s="826"/>
      <c r="F86" s="826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</row>
    <row r="87" spans="1:51" ht="15.75" x14ac:dyDescent="0.25">
      <c r="A87" s="381"/>
      <c r="B87" s="387"/>
      <c r="C87" s="385"/>
      <c r="D87" s="826"/>
      <c r="E87" s="826"/>
      <c r="F87" s="826"/>
      <c r="G87" s="381"/>
      <c r="H87" s="381"/>
      <c r="I87" s="381"/>
      <c r="J87" s="381"/>
      <c r="K87" s="388"/>
      <c r="L87" s="381"/>
      <c r="M87" s="381"/>
      <c r="N87" s="381"/>
      <c r="O87" s="381"/>
      <c r="P87" s="388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386"/>
      <c r="AB87" s="44"/>
      <c r="AC87" s="44"/>
      <c r="AD87" s="44"/>
      <c r="AE87" s="44"/>
      <c r="AF87" s="44"/>
    </row>
    <row r="88" spans="1:51" ht="15.75" x14ac:dyDescent="0.25">
      <c r="A88" s="829"/>
      <c r="B88" s="829"/>
      <c r="C88" s="829"/>
      <c r="D88" s="389"/>
      <c r="E88" s="390"/>
      <c r="F88" s="391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386"/>
      <c r="AB88" s="44"/>
      <c r="AC88" s="44"/>
      <c r="AD88" s="44"/>
      <c r="AE88" s="44"/>
      <c r="AF88" s="44"/>
    </row>
    <row r="89" spans="1:51" ht="15.75" x14ac:dyDescent="0.25">
      <c r="A89" s="381"/>
      <c r="B89" s="376"/>
      <c r="C89" s="379"/>
      <c r="D89" s="371"/>
      <c r="E89" s="393"/>
      <c r="F89" s="394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386"/>
      <c r="AB89" s="44"/>
      <c r="AC89" s="44"/>
      <c r="AD89" s="44"/>
      <c r="AE89" s="44"/>
      <c r="AF89" s="44"/>
    </row>
    <row r="90" spans="1:51" ht="15.75" x14ac:dyDescent="0.25">
      <c r="A90" s="381"/>
      <c r="B90" s="376"/>
      <c r="C90" s="379"/>
      <c r="D90" s="371"/>
      <c r="E90" s="393"/>
      <c r="F90" s="394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386"/>
      <c r="AB90" s="44"/>
      <c r="AC90" s="44"/>
      <c r="AD90" s="44"/>
      <c r="AE90" s="44"/>
      <c r="AF90" s="44"/>
    </row>
    <row r="91" spans="1:51" ht="15.75" x14ac:dyDescent="0.25">
      <c r="A91" s="381"/>
      <c r="B91" s="376"/>
      <c r="C91" s="395"/>
      <c r="D91" s="371"/>
      <c r="E91" s="393"/>
      <c r="F91" s="394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386"/>
      <c r="AB91" s="44"/>
      <c r="AC91" s="44"/>
      <c r="AD91" s="44"/>
      <c r="AE91" s="44"/>
      <c r="AF91" s="44"/>
    </row>
    <row r="92" spans="1:51" ht="15.75" x14ac:dyDescent="0.25">
      <c r="A92" s="381"/>
      <c r="B92" s="376"/>
      <c r="C92" s="395"/>
      <c r="D92" s="371"/>
      <c r="E92" s="393"/>
      <c r="F92" s="394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386"/>
      <c r="AB92" s="44"/>
      <c r="AC92" s="44"/>
      <c r="AD92" s="44"/>
      <c r="AE92" s="44"/>
      <c r="AF92" s="44"/>
    </row>
    <row r="93" spans="1:51" ht="15.75" x14ac:dyDescent="0.25">
      <c r="A93" s="381"/>
      <c r="B93" s="376"/>
      <c r="C93" s="379"/>
      <c r="D93" s="371"/>
      <c r="E93" s="393"/>
      <c r="F93" s="394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386"/>
      <c r="AB93" s="44"/>
      <c r="AC93" s="44"/>
      <c r="AD93" s="44"/>
      <c r="AE93" s="44"/>
      <c r="AF93" s="44"/>
    </row>
    <row r="94" spans="1:51" ht="15.75" x14ac:dyDescent="0.25">
      <c r="A94" s="381"/>
      <c r="B94" s="376"/>
      <c r="C94" s="379"/>
      <c r="D94" s="371"/>
      <c r="E94" s="393"/>
      <c r="F94" s="394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386"/>
      <c r="AB94" s="44"/>
      <c r="AC94" s="44"/>
      <c r="AD94" s="44"/>
      <c r="AE94" s="44"/>
      <c r="AF94" s="44"/>
    </row>
    <row r="95" spans="1:51" ht="15.75" x14ac:dyDescent="0.25">
      <c r="A95" s="829"/>
      <c r="B95" s="829"/>
      <c r="C95" s="829"/>
      <c r="D95" s="389"/>
      <c r="E95" s="390"/>
      <c r="F95" s="391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386"/>
      <c r="AB95" s="44"/>
      <c r="AC95" s="44"/>
      <c r="AD95" s="44"/>
      <c r="AE95" s="44"/>
      <c r="AF95" s="44"/>
    </row>
    <row r="96" spans="1:51" ht="15.75" x14ac:dyDescent="0.25">
      <c r="A96" s="829"/>
      <c r="B96" s="829"/>
      <c r="C96" s="829"/>
      <c r="D96" s="389"/>
      <c r="E96" s="389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44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6"/>
    </row>
    <row r="97" spans="1:32" ht="15.75" x14ac:dyDescent="0.25">
      <c r="A97" s="381"/>
      <c r="B97" s="376"/>
      <c r="C97" s="379"/>
      <c r="D97" s="371"/>
      <c r="E97" s="371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44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6"/>
    </row>
    <row r="98" spans="1:32" ht="15.75" x14ac:dyDescent="0.25">
      <c r="A98" s="381"/>
      <c r="B98" s="376"/>
      <c r="C98" s="379"/>
      <c r="D98" s="371"/>
      <c r="E98" s="371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44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6"/>
    </row>
    <row r="99" spans="1:32" ht="15.75" x14ac:dyDescent="0.25">
      <c r="A99" s="381"/>
      <c r="B99" s="376"/>
      <c r="C99" s="380"/>
      <c r="D99" s="371"/>
      <c r="E99" s="371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44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6"/>
    </row>
    <row r="100" spans="1:32" ht="15.75" x14ac:dyDescent="0.25">
      <c r="A100" s="381"/>
      <c r="B100" s="376"/>
      <c r="C100" s="380"/>
      <c r="D100" s="371"/>
      <c r="E100" s="371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44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6"/>
    </row>
    <row r="101" spans="1:32" ht="15.75" x14ac:dyDescent="0.25">
      <c r="A101" s="381"/>
      <c r="B101" s="376"/>
      <c r="C101" s="380"/>
      <c r="D101" s="371"/>
      <c r="E101" s="371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44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6"/>
    </row>
    <row r="102" spans="1:32" ht="15.75" x14ac:dyDescent="0.25">
      <c r="A102" s="381"/>
      <c r="B102" s="376"/>
      <c r="C102" s="380"/>
      <c r="D102" s="371"/>
      <c r="E102" s="371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5.75" x14ac:dyDescent="0.25">
      <c r="A103" s="829"/>
      <c r="B103" s="829"/>
      <c r="C103" s="829"/>
      <c r="D103" s="389"/>
      <c r="E103" s="389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x14ac:dyDescent="0.25">
      <c r="A104" s="396"/>
      <c r="B104" s="397"/>
      <c r="C104" s="398"/>
      <c r="D104" s="398"/>
      <c r="E104" s="398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x14ac:dyDescent="0.25">
      <c r="A105" s="396"/>
      <c r="B105" s="397"/>
      <c r="C105" s="398"/>
      <c r="D105" s="398"/>
      <c r="E105" s="398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</sheetData>
  <mergeCells count="23">
    <mergeCell ref="D87:F87"/>
    <mergeCell ref="A88:C88"/>
    <mergeCell ref="A95:C95"/>
    <mergeCell ref="A96:C96"/>
    <mergeCell ref="A103:C103"/>
    <mergeCell ref="A11:C11"/>
    <mergeCell ref="A84:AF84"/>
    <mergeCell ref="A85:A86"/>
    <mergeCell ref="B85:B86"/>
    <mergeCell ref="C85:C86"/>
    <mergeCell ref="E85:F86"/>
    <mergeCell ref="G85:P85"/>
    <mergeCell ref="A2:B2"/>
    <mergeCell ref="K2:T2"/>
    <mergeCell ref="A7:AO7"/>
    <mergeCell ref="A8:A9"/>
    <mergeCell ref="B8:B9"/>
    <mergeCell ref="C8:C9"/>
    <mergeCell ref="E8:E9"/>
    <mergeCell ref="F8:AI8"/>
    <mergeCell ref="AO8:AO9"/>
    <mergeCell ref="A4:AO4"/>
    <mergeCell ref="A5:A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0"/>
  <sheetViews>
    <sheetView topLeftCell="A7" zoomScale="60" zoomScaleNormal="60" workbookViewId="0">
      <selection activeCell="G23" sqref="G23"/>
    </sheetView>
  </sheetViews>
  <sheetFormatPr defaultColWidth="8.7109375" defaultRowHeight="15" x14ac:dyDescent="0.25"/>
  <cols>
    <col min="2" max="2" width="16.28515625" customWidth="1"/>
    <col min="3" max="3" width="54.42578125" customWidth="1"/>
    <col min="4" max="4" width="7.28515625" customWidth="1"/>
    <col min="5" max="5" width="7.42578125" customWidth="1"/>
    <col min="6" max="6" width="5.28515625" customWidth="1"/>
    <col min="7" max="7" width="4.42578125" customWidth="1"/>
    <col min="8" max="8" width="5.42578125" customWidth="1"/>
    <col min="9" max="9" width="4.28515625" customWidth="1"/>
    <col min="10" max="10" width="4.7109375" customWidth="1"/>
    <col min="11" max="11" width="5.28515625" customWidth="1"/>
    <col min="12" max="12" width="4.7109375" customWidth="1"/>
    <col min="13" max="13" width="3.7109375" customWidth="1"/>
    <col min="14" max="15" width="4.42578125" customWidth="1"/>
    <col min="16" max="16" width="7.28515625" customWidth="1"/>
    <col min="17" max="17" width="6.28515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42578125" customWidth="1"/>
    <col min="36" max="37" width="4.28515625" customWidth="1"/>
    <col min="38" max="38" width="3.7109375" customWidth="1"/>
    <col min="39" max="39" width="4" customWidth="1"/>
    <col min="40" max="40" width="3.42578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42578125" customWidth="1"/>
    <col min="262" max="262" width="5.28515625" customWidth="1"/>
    <col min="263" max="263" width="4.42578125" customWidth="1"/>
    <col min="264" max="264" width="5.42578125" customWidth="1"/>
    <col min="265" max="265" width="4.28515625" customWidth="1"/>
    <col min="266" max="266" width="4.7109375" customWidth="1"/>
    <col min="267" max="267" width="5.28515625" customWidth="1"/>
    <col min="268" max="268" width="4.7109375" customWidth="1"/>
    <col min="269" max="269" width="3.7109375" customWidth="1"/>
    <col min="270" max="271" width="4.42578125" customWidth="1"/>
    <col min="272" max="272" width="7.28515625" customWidth="1"/>
    <col min="273" max="273" width="6.28515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42578125" customWidth="1"/>
    <col min="292" max="293" width="4.28515625" customWidth="1"/>
    <col min="294" max="294" width="3.710937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42578125" customWidth="1"/>
    <col min="518" max="518" width="5.28515625" customWidth="1"/>
    <col min="519" max="519" width="4.42578125" customWidth="1"/>
    <col min="520" max="520" width="5.42578125" customWidth="1"/>
    <col min="521" max="521" width="4.28515625" customWidth="1"/>
    <col min="522" max="522" width="4.7109375" customWidth="1"/>
    <col min="523" max="523" width="5.28515625" customWidth="1"/>
    <col min="524" max="524" width="4.7109375" customWidth="1"/>
    <col min="525" max="525" width="3.7109375" customWidth="1"/>
    <col min="526" max="527" width="4.42578125" customWidth="1"/>
    <col min="528" max="528" width="7.28515625" customWidth="1"/>
    <col min="529" max="529" width="6.28515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42578125" customWidth="1"/>
    <col min="548" max="549" width="4.28515625" customWidth="1"/>
    <col min="550" max="550" width="3.710937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42578125" customWidth="1"/>
    <col min="774" max="774" width="5.28515625" customWidth="1"/>
    <col min="775" max="775" width="4.42578125" customWidth="1"/>
    <col min="776" max="776" width="5.42578125" customWidth="1"/>
    <col min="777" max="777" width="4.28515625" customWidth="1"/>
    <col min="778" max="778" width="4.7109375" customWidth="1"/>
    <col min="779" max="779" width="5.28515625" customWidth="1"/>
    <col min="780" max="780" width="4.7109375" customWidth="1"/>
    <col min="781" max="781" width="3.7109375" customWidth="1"/>
    <col min="782" max="783" width="4.42578125" customWidth="1"/>
    <col min="784" max="784" width="7.28515625" customWidth="1"/>
    <col min="785" max="785" width="6.28515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42578125" customWidth="1"/>
    <col min="804" max="805" width="4.28515625" customWidth="1"/>
    <col min="806" max="806" width="3.710937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42578125" customWidth="1"/>
    <col min="1030" max="1030" width="5.28515625" customWidth="1"/>
    <col min="1031" max="1031" width="4.42578125" customWidth="1"/>
    <col min="1032" max="1032" width="5.42578125" customWidth="1"/>
    <col min="1033" max="1033" width="4.28515625" customWidth="1"/>
    <col min="1034" max="1034" width="4.7109375" customWidth="1"/>
    <col min="1035" max="1035" width="5.28515625" customWidth="1"/>
    <col min="1036" max="1036" width="4.7109375" customWidth="1"/>
    <col min="1037" max="1037" width="3.7109375" customWidth="1"/>
    <col min="1038" max="1039" width="4.42578125" customWidth="1"/>
    <col min="1040" max="1040" width="7.28515625" customWidth="1"/>
    <col min="1041" max="1041" width="6.28515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42578125" customWidth="1"/>
    <col min="1060" max="1061" width="4.28515625" customWidth="1"/>
    <col min="1062" max="1062" width="3.710937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42578125" customWidth="1"/>
    <col min="1286" max="1286" width="5.28515625" customWidth="1"/>
    <col min="1287" max="1287" width="4.42578125" customWidth="1"/>
    <col min="1288" max="1288" width="5.42578125" customWidth="1"/>
    <col min="1289" max="1289" width="4.28515625" customWidth="1"/>
    <col min="1290" max="1290" width="4.7109375" customWidth="1"/>
    <col min="1291" max="1291" width="5.28515625" customWidth="1"/>
    <col min="1292" max="1292" width="4.7109375" customWidth="1"/>
    <col min="1293" max="1293" width="3.7109375" customWidth="1"/>
    <col min="1294" max="1295" width="4.42578125" customWidth="1"/>
    <col min="1296" max="1296" width="7.28515625" customWidth="1"/>
    <col min="1297" max="1297" width="6.28515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42578125" customWidth="1"/>
    <col min="1316" max="1317" width="4.28515625" customWidth="1"/>
    <col min="1318" max="1318" width="3.710937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42578125" customWidth="1"/>
    <col min="1542" max="1542" width="5.28515625" customWidth="1"/>
    <col min="1543" max="1543" width="4.42578125" customWidth="1"/>
    <col min="1544" max="1544" width="5.42578125" customWidth="1"/>
    <col min="1545" max="1545" width="4.28515625" customWidth="1"/>
    <col min="1546" max="1546" width="4.7109375" customWidth="1"/>
    <col min="1547" max="1547" width="5.28515625" customWidth="1"/>
    <col min="1548" max="1548" width="4.7109375" customWidth="1"/>
    <col min="1549" max="1549" width="3.7109375" customWidth="1"/>
    <col min="1550" max="1551" width="4.42578125" customWidth="1"/>
    <col min="1552" max="1552" width="7.28515625" customWidth="1"/>
    <col min="1553" max="1553" width="6.28515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42578125" customWidth="1"/>
    <col min="1572" max="1573" width="4.28515625" customWidth="1"/>
    <col min="1574" max="1574" width="3.710937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42578125" customWidth="1"/>
    <col min="1798" max="1798" width="5.28515625" customWidth="1"/>
    <col min="1799" max="1799" width="4.42578125" customWidth="1"/>
    <col min="1800" max="1800" width="5.42578125" customWidth="1"/>
    <col min="1801" max="1801" width="4.28515625" customWidth="1"/>
    <col min="1802" max="1802" width="4.7109375" customWidth="1"/>
    <col min="1803" max="1803" width="5.28515625" customWidth="1"/>
    <col min="1804" max="1804" width="4.7109375" customWidth="1"/>
    <col min="1805" max="1805" width="3.7109375" customWidth="1"/>
    <col min="1806" max="1807" width="4.42578125" customWidth="1"/>
    <col min="1808" max="1808" width="7.28515625" customWidth="1"/>
    <col min="1809" max="1809" width="6.28515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42578125" customWidth="1"/>
    <col min="1828" max="1829" width="4.28515625" customWidth="1"/>
    <col min="1830" max="1830" width="3.710937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42578125" customWidth="1"/>
    <col min="2054" max="2054" width="5.28515625" customWidth="1"/>
    <col min="2055" max="2055" width="4.42578125" customWidth="1"/>
    <col min="2056" max="2056" width="5.42578125" customWidth="1"/>
    <col min="2057" max="2057" width="4.28515625" customWidth="1"/>
    <col min="2058" max="2058" width="4.7109375" customWidth="1"/>
    <col min="2059" max="2059" width="5.28515625" customWidth="1"/>
    <col min="2060" max="2060" width="4.7109375" customWidth="1"/>
    <col min="2061" max="2061" width="3.7109375" customWidth="1"/>
    <col min="2062" max="2063" width="4.42578125" customWidth="1"/>
    <col min="2064" max="2064" width="7.28515625" customWidth="1"/>
    <col min="2065" max="2065" width="6.28515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42578125" customWidth="1"/>
    <col min="2084" max="2085" width="4.28515625" customWidth="1"/>
    <col min="2086" max="2086" width="3.710937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42578125" customWidth="1"/>
    <col min="2310" max="2310" width="5.28515625" customWidth="1"/>
    <col min="2311" max="2311" width="4.42578125" customWidth="1"/>
    <col min="2312" max="2312" width="5.42578125" customWidth="1"/>
    <col min="2313" max="2313" width="4.28515625" customWidth="1"/>
    <col min="2314" max="2314" width="4.7109375" customWidth="1"/>
    <col min="2315" max="2315" width="5.28515625" customWidth="1"/>
    <col min="2316" max="2316" width="4.7109375" customWidth="1"/>
    <col min="2317" max="2317" width="3.7109375" customWidth="1"/>
    <col min="2318" max="2319" width="4.42578125" customWidth="1"/>
    <col min="2320" max="2320" width="7.28515625" customWidth="1"/>
    <col min="2321" max="2321" width="6.28515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42578125" customWidth="1"/>
    <col min="2340" max="2341" width="4.28515625" customWidth="1"/>
    <col min="2342" max="2342" width="3.710937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42578125" customWidth="1"/>
    <col min="2566" max="2566" width="5.28515625" customWidth="1"/>
    <col min="2567" max="2567" width="4.42578125" customWidth="1"/>
    <col min="2568" max="2568" width="5.42578125" customWidth="1"/>
    <col min="2569" max="2569" width="4.28515625" customWidth="1"/>
    <col min="2570" max="2570" width="4.7109375" customWidth="1"/>
    <col min="2571" max="2571" width="5.28515625" customWidth="1"/>
    <col min="2572" max="2572" width="4.7109375" customWidth="1"/>
    <col min="2573" max="2573" width="3.7109375" customWidth="1"/>
    <col min="2574" max="2575" width="4.42578125" customWidth="1"/>
    <col min="2576" max="2576" width="7.28515625" customWidth="1"/>
    <col min="2577" max="2577" width="6.28515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42578125" customWidth="1"/>
    <col min="2596" max="2597" width="4.28515625" customWidth="1"/>
    <col min="2598" max="2598" width="3.710937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42578125" customWidth="1"/>
    <col min="2822" max="2822" width="5.28515625" customWidth="1"/>
    <col min="2823" max="2823" width="4.42578125" customWidth="1"/>
    <col min="2824" max="2824" width="5.42578125" customWidth="1"/>
    <col min="2825" max="2825" width="4.28515625" customWidth="1"/>
    <col min="2826" max="2826" width="4.7109375" customWidth="1"/>
    <col min="2827" max="2827" width="5.28515625" customWidth="1"/>
    <col min="2828" max="2828" width="4.7109375" customWidth="1"/>
    <col min="2829" max="2829" width="3.7109375" customWidth="1"/>
    <col min="2830" max="2831" width="4.42578125" customWidth="1"/>
    <col min="2832" max="2832" width="7.28515625" customWidth="1"/>
    <col min="2833" max="2833" width="6.28515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42578125" customWidth="1"/>
    <col min="2852" max="2853" width="4.28515625" customWidth="1"/>
    <col min="2854" max="2854" width="3.710937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42578125" customWidth="1"/>
    <col min="3078" max="3078" width="5.28515625" customWidth="1"/>
    <col min="3079" max="3079" width="4.42578125" customWidth="1"/>
    <col min="3080" max="3080" width="5.42578125" customWidth="1"/>
    <col min="3081" max="3081" width="4.28515625" customWidth="1"/>
    <col min="3082" max="3082" width="4.7109375" customWidth="1"/>
    <col min="3083" max="3083" width="5.28515625" customWidth="1"/>
    <col min="3084" max="3084" width="4.7109375" customWidth="1"/>
    <col min="3085" max="3085" width="3.7109375" customWidth="1"/>
    <col min="3086" max="3087" width="4.42578125" customWidth="1"/>
    <col min="3088" max="3088" width="7.28515625" customWidth="1"/>
    <col min="3089" max="3089" width="6.28515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42578125" customWidth="1"/>
    <col min="3108" max="3109" width="4.28515625" customWidth="1"/>
    <col min="3110" max="3110" width="3.710937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42578125" customWidth="1"/>
    <col min="3334" max="3334" width="5.28515625" customWidth="1"/>
    <col min="3335" max="3335" width="4.42578125" customWidth="1"/>
    <col min="3336" max="3336" width="5.42578125" customWidth="1"/>
    <col min="3337" max="3337" width="4.28515625" customWidth="1"/>
    <col min="3338" max="3338" width="4.7109375" customWidth="1"/>
    <col min="3339" max="3339" width="5.28515625" customWidth="1"/>
    <col min="3340" max="3340" width="4.7109375" customWidth="1"/>
    <col min="3341" max="3341" width="3.7109375" customWidth="1"/>
    <col min="3342" max="3343" width="4.42578125" customWidth="1"/>
    <col min="3344" max="3344" width="7.28515625" customWidth="1"/>
    <col min="3345" max="3345" width="6.28515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42578125" customWidth="1"/>
    <col min="3364" max="3365" width="4.28515625" customWidth="1"/>
    <col min="3366" max="3366" width="3.710937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42578125" customWidth="1"/>
    <col min="3590" max="3590" width="5.28515625" customWidth="1"/>
    <col min="3591" max="3591" width="4.42578125" customWidth="1"/>
    <col min="3592" max="3592" width="5.42578125" customWidth="1"/>
    <col min="3593" max="3593" width="4.28515625" customWidth="1"/>
    <col min="3594" max="3594" width="4.7109375" customWidth="1"/>
    <col min="3595" max="3595" width="5.28515625" customWidth="1"/>
    <col min="3596" max="3596" width="4.7109375" customWidth="1"/>
    <col min="3597" max="3597" width="3.7109375" customWidth="1"/>
    <col min="3598" max="3599" width="4.42578125" customWidth="1"/>
    <col min="3600" max="3600" width="7.28515625" customWidth="1"/>
    <col min="3601" max="3601" width="6.28515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42578125" customWidth="1"/>
    <col min="3620" max="3621" width="4.28515625" customWidth="1"/>
    <col min="3622" max="3622" width="3.710937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42578125" customWidth="1"/>
    <col min="3846" max="3846" width="5.28515625" customWidth="1"/>
    <col min="3847" max="3847" width="4.42578125" customWidth="1"/>
    <col min="3848" max="3848" width="5.42578125" customWidth="1"/>
    <col min="3849" max="3849" width="4.28515625" customWidth="1"/>
    <col min="3850" max="3850" width="4.7109375" customWidth="1"/>
    <col min="3851" max="3851" width="5.28515625" customWidth="1"/>
    <col min="3852" max="3852" width="4.7109375" customWidth="1"/>
    <col min="3853" max="3853" width="3.7109375" customWidth="1"/>
    <col min="3854" max="3855" width="4.42578125" customWidth="1"/>
    <col min="3856" max="3856" width="7.28515625" customWidth="1"/>
    <col min="3857" max="3857" width="6.28515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42578125" customWidth="1"/>
    <col min="3876" max="3877" width="4.28515625" customWidth="1"/>
    <col min="3878" max="3878" width="3.710937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42578125" customWidth="1"/>
    <col min="4102" max="4102" width="5.28515625" customWidth="1"/>
    <col min="4103" max="4103" width="4.42578125" customWidth="1"/>
    <col min="4104" max="4104" width="5.42578125" customWidth="1"/>
    <col min="4105" max="4105" width="4.28515625" customWidth="1"/>
    <col min="4106" max="4106" width="4.7109375" customWidth="1"/>
    <col min="4107" max="4107" width="5.28515625" customWidth="1"/>
    <col min="4108" max="4108" width="4.7109375" customWidth="1"/>
    <col min="4109" max="4109" width="3.7109375" customWidth="1"/>
    <col min="4110" max="4111" width="4.42578125" customWidth="1"/>
    <col min="4112" max="4112" width="7.28515625" customWidth="1"/>
    <col min="4113" max="4113" width="6.28515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42578125" customWidth="1"/>
    <col min="4132" max="4133" width="4.28515625" customWidth="1"/>
    <col min="4134" max="4134" width="3.710937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42578125" customWidth="1"/>
    <col min="4358" max="4358" width="5.28515625" customWidth="1"/>
    <col min="4359" max="4359" width="4.42578125" customWidth="1"/>
    <col min="4360" max="4360" width="5.42578125" customWidth="1"/>
    <col min="4361" max="4361" width="4.28515625" customWidth="1"/>
    <col min="4362" max="4362" width="4.7109375" customWidth="1"/>
    <col min="4363" max="4363" width="5.28515625" customWidth="1"/>
    <col min="4364" max="4364" width="4.7109375" customWidth="1"/>
    <col min="4365" max="4365" width="3.7109375" customWidth="1"/>
    <col min="4366" max="4367" width="4.42578125" customWidth="1"/>
    <col min="4368" max="4368" width="7.28515625" customWidth="1"/>
    <col min="4369" max="4369" width="6.28515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42578125" customWidth="1"/>
    <col min="4388" max="4389" width="4.28515625" customWidth="1"/>
    <col min="4390" max="4390" width="3.710937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42578125" customWidth="1"/>
    <col min="4614" max="4614" width="5.28515625" customWidth="1"/>
    <col min="4615" max="4615" width="4.42578125" customWidth="1"/>
    <col min="4616" max="4616" width="5.42578125" customWidth="1"/>
    <col min="4617" max="4617" width="4.28515625" customWidth="1"/>
    <col min="4618" max="4618" width="4.7109375" customWidth="1"/>
    <col min="4619" max="4619" width="5.28515625" customWidth="1"/>
    <col min="4620" max="4620" width="4.7109375" customWidth="1"/>
    <col min="4621" max="4621" width="3.7109375" customWidth="1"/>
    <col min="4622" max="4623" width="4.42578125" customWidth="1"/>
    <col min="4624" max="4624" width="7.28515625" customWidth="1"/>
    <col min="4625" max="4625" width="6.28515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42578125" customWidth="1"/>
    <col min="4644" max="4645" width="4.28515625" customWidth="1"/>
    <col min="4646" max="4646" width="3.710937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42578125" customWidth="1"/>
    <col min="4870" max="4870" width="5.28515625" customWidth="1"/>
    <col min="4871" max="4871" width="4.42578125" customWidth="1"/>
    <col min="4872" max="4872" width="5.42578125" customWidth="1"/>
    <col min="4873" max="4873" width="4.28515625" customWidth="1"/>
    <col min="4874" max="4874" width="4.7109375" customWidth="1"/>
    <col min="4875" max="4875" width="5.28515625" customWidth="1"/>
    <col min="4876" max="4876" width="4.7109375" customWidth="1"/>
    <col min="4877" max="4877" width="3.7109375" customWidth="1"/>
    <col min="4878" max="4879" width="4.42578125" customWidth="1"/>
    <col min="4880" max="4880" width="7.28515625" customWidth="1"/>
    <col min="4881" max="4881" width="6.28515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42578125" customWidth="1"/>
    <col min="4900" max="4901" width="4.28515625" customWidth="1"/>
    <col min="4902" max="4902" width="3.710937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42578125" customWidth="1"/>
    <col min="5126" max="5126" width="5.28515625" customWidth="1"/>
    <col min="5127" max="5127" width="4.42578125" customWidth="1"/>
    <col min="5128" max="5128" width="5.42578125" customWidth="1"/>
    <col min="5129" max="5129" width="4.28515625" customWidth="1"/>
    <col min="5130" max="5130" width="4.7109375" customWidth="1"/>
    <col min="5131" max="5131" width="5.28515625" customWidth="1"/>
    <col min="5132" max="5132" width="4.7109375" customWidth="1"/>
    <col min="5133" max="5133" width="3.7109375" customWidth="1"/>
    <col min="5134" max="5135" width="4.42578125" customWidth="1"/>
    <col min="5136" max="5136" width="7.28515625" customWidth="1"/>
    <col min="5137" max="5137" width="6.28515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42578125" customWidth="1"/>
    <col min="5156" max="5157" width="4.28515625" customWidth="1"/>
    <col min="5158" max="5158" width="3.710937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42578125" customWidth="1"/>
    <col min="5382" max="5382" width="5.28515625" customWidth="1"/>
    <col min="5383" max="5383" width="4.42578125" customWidth="1"/>
    <col min="5384" max="5384" width="5.42578125" customWidth="1"/>
    <col min="5385" max="5385" width="4.28515625" customWidth="1"/>
    <col min="5386" max="5386" width="4.7109375" customWidth="1"/>
    <col min="5387" max="5387" width="5.28515625" customWidth="1"/>
    <col min="5388" max="5388" width="4.7109375" customWidth="1"/>
    <col min="5389" max="5389" width="3.7109375" customWidth="1"/>
    <col min="5390" max="5391" width="4.42578125" customWidth="1"/>
    <col min="5392" max="5392" width="7.28515625" customWidth="1"/>
    <col min="5393" max="5393" width="6.28515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42578125" customWidth="1"/>
    <col min="5412" max="5413" width="4.28515625" customWidth="1"/>
    <col min="5414" max="5414" width="3.710937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42578125" customWidth="1"/>
    <col min="5638" max="5638" width="5.28515625" customWidth="1"/>
    <col min="5639" max="5639" width="4.42578125" customWidth="1"/>
    <col min="5640" max="5640" width="5.42578125" customWidth="1"/>
    <col min="5641" max="5641" width="4.28515625" customWidth="1"/>
    <col min="5642" max="5642" width="4.7109375" customWidth="1"/>
    <col min="5643" max="5643" width="5.28515625" customWidth="1"/>
    <col min="5644" max="5644" width="4.7109375" customWidth="1"/>
    <col min="5645" max="5645" width="3.7109375" customWidth="1"/>
    <col min="5646" max="5647" width="4.42578125" customWidth="1"/>
    <col min="5648" max="5648" width="7.28515625" customWidth="1"/>
    <col min="5649" max="5649" width="6.28515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42578125" customWidth="1"/>
    <col min="5668" max="5669" width="4.28515625" customWidth="1"/>
    <col min="5670" max="5670" width="3.710937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42578125" customWidth="1"/>
    <col min="5894" max="5894" width="5.28515625" customWidth="1"/>
    <col min="5895" max="5895" width="4.42578125" customWidth="1"/>
    <col min="5896" max="5896" width="5.42578125" customWidth="1"/>
    <col min="5897" max="5897" width="4.28515625" customWidth="1"/>
    <col min="5898" max="5898" width="4.7109375" customWidth="1"/>
    <col min="5899" max="5899" width="5.28515625" customWidth="1"/>
    <col min="5900" max="5900" width="4.7109375" customWidth="1"/>
    <col min="5901" max="5901" width="3.7109375" customWidth="1"/>
    <col min="5902" max="5903" width="4.42578125" customWidth="1"/>
    <col min="5904" max="5904" width="7.28515625" customWidth="1"/>
    <col min="5905" max="5905" width="6.28515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42578125" customWidth="1"/>
    <col min="5924" max="5925" width="4.28515625" customWidth="1"/>
    <col min="5926" max="5926" width="3.710937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42578125" customWidth="1"/>
    <col min="6150" max="6150" width="5.28515625" customWidth="1"/>
    <col min="6151" max="6151" width="4.42578125" customWidth="1"/>
    <col min="6152" max="6152" width="5.42578125" customWidth="1"/>
    <col min="6153" max="6153" width="4.28515625" customWidth="1"/>
    <col min="6154" max="6154" width="4.7109375" customWidth="1"/>
    <col min="6155" max="6155" width="5.28515625" customWidth="1"/>
    <col min="6156" max="6156" width="4.7109375" customWidth="1"/>
    <col min="6157" max="6157" width="3.7109375" customWidth="1"/>
    <col min="6158" max="6159" width="4.42578125" customWidth="1"/>
    <col min="6160" max="6160" width="7.28515625" customWidth="1"/>
    <col min="6161" max="6161" width="6.28515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42578125" customWidth="1"/>
    <col min="6180" max="6181" width="4.28515625" customWidth="1"/>
    <col min="6182" max="6182" width="3.710937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42578125" customWidth="1"/>
    <col min="6406" max="6406" width="5.28515625" customWidth="1"/>
    <col min="6407" max="6407" width="4.42578125" customWidth="1"/>
    <col min="6408" max="6408" width="5.42578125" customWidth="1"/>
    <col min="6409" max="6409" width="4.28515625" customWidth="1"/>
    <col min="6410" max="6410" width="4.7109375" customWidth="1"/>
    <col min="6411" max="6411" width="5.28515625" customWidth="1"/>
    <col min="6412" max="6412" width="4.7109375" customWidth="1"/>
    <col min="6413" max="6413" width="3.7109375" customWidth="1"/>
    <col min="6414" max="6415" width="4.42578125" customWidth="1"/>
    <col min="6416" max="6416" width="7.28515625" customWidth="1"/>
    <col min="6417" max="6417" width="6.28515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42578125" customWidth="1"/>
    <col min="6436" max="6437" width="4.28515625" customWidth="1"/>
    <col min="6438" max="6438" width="3.710937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42578125" customWidth="1"/>
    <col min="6662" max="6662" width="5.28515625" customWidth="1"/>
    <col min="6663" max="6663" width="4.42578125" customWidth="1"/>
    <col min="6664" max="6664" width="5.42578125" customWidth="1"/>
    <col min="6665" max="6665" width="4.28515625" customWidth="1"/>
    <col min="6666" max="6666" width="4.7109375" customWidth="1"/>
    <col min="6667" max="6667" width="5.28515625" customWidth="1"/>
    <col min="6668" max="6668" width="4.7109375" customWidth="1"/>
    <col min="6669" max="6669" width="3.7109375" customWidth="1"/>
    <col min="6670" max="6671" width="4.42578125" customWidth="1"/>
    <col min="6672" max="6672" width="7.28515625" customWidth="1"/>
    <col min="6673" max="6673" width="6.28515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42578125" customWidth="1"/>
    <col min="6692" max="6693" width="4.28515625" customWidth="1"/>
    <col min="6694" max="6694" width="3.710937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42578125" customWidth="1"/>
    <col min="6918" max="6918" width="5.28515625" customWidth="1"/>
    <col min="6919" max="6919" width="4.42578125" customWidth="1"/>
    <col min="6920" max="6920" width="5.42578125" customWidth="1"/>
    <col min="6921" max="6921" width="4.28515625" customWidth="1"/>
    <col min="6922" max="6922" width="4.7109375" customWidth="1"/>
    <col min="6923" max="6923" width="5.28515625" customWidth="1"/>
    <col min="6924" max="6924" width="4.7109375" customWidth="1"/>
    <col min="6925" max="6925" width="3.7109375" customWidth="1"/>
    <col min="6926" max="6927" width="4.42578125" customWidth="1"/>
    <col min="6928" max="6928" width="7.28515625" customWidth="1"/>
    <col min="6929" max="6929" width="6.28515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42578125" customWidth="1"/>
    <col min="6948" max="6949" width="4.28515625" customWidth="1"/>
    <col min="6950" max="6950" width="3.710937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42578125" customWidth="1"/>
    <col min="7174" max="7174" width="5.28515625" customWidth="1"/>
    <col min="7175" max="7175" width="4.42578125" customWidth="1"/>
    <col min="7176" max="7176" width="5.42578125" customWidth="1"/>
    <col min="7177" max="7177" width="4.28515625" customWidth="1"/>
    <col min="7178" max="7178" width="4.7109375" customWidth="1"/>
    <col min="7179" max="7179" width="5.28515625" customWidth="1"/>
    <col min="7180" max="7180" width="4.7109375" customWidth="1"/>
    <col min="7181" max="7181" width="3.7109375" customWidth="1"/>
    <col min="7182" max="7183" width="4.42578125" customWidth="1"/>
    <col min="7184" max="7184" width="7.28515625" customWidth="1"/>
    <col min="7185" max="7185" width="6.28515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42578125" customWidth="1"/>
    <col min="7204" max="7205" width="4.28515625" customWidth="1"/>
    <col min="7206" max="7206" width="3.710937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42578125" customWidth="1"/>
    <col min="7430" max="7430" width="5.28515625" customWidth="1"/>
    <col min="7431" max="7431" width="4.42578125" customWidth="1"/>
    <col min="7432" max="7432" width="5.42578125" customWidth="1"/>
    <col min="7433" max="7433" width="4.28515625" customWidth="1"/>
    <col min="7434" max="7434" width="4.7109375" customWidth="1"/>
    <col min="7435" max="7435" width="5.28515625" customWidth="1"/>
    <col min="7436" max="7436" width="4.7109375" customWidth="1"/>
    <col min="7437" max="7437" width="3.7109375" customWidth="1"/>
    <col min="7438" max="7439" width="4.42578125" customWidth="1"/>
    <col min="7440" max="7440" width="7.28515625" customWidth="1"/>
    <col min="7441" max="7441" width="6.28515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42578125" customWidth="1"/>
    <col min="7460" max="7461" width="4.28515625" customWidth="1"/>
    <col min="7462" max="7462" width="3.710937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42578125" customWidth="1"/>
    <col min="7686" max="7686" width="5.28515625" customWidth="1"/>
    <col min="7687" max="7687" width="4.42578125" customWidth="1"/>
    <col min="7688" max="7688" width="5.42578125" customWidth="1"/>
    <col min="7689" max="7689" width="4.28515625" customWidth="1"/>
    <col min="7690" max="7690" width="4.7109375" customWidth="1"/>
    <col min="7691" max="7691" width="5.28515625" customWidth="1"/>
    <col min="7692" max="7692" width="4.7109375" customWidth="1"/>
    <col min="7693" max="7693" width="3.7109375" customWidth="1"/>
    <col min="7694" max="7695" width="4.42578125" customWidth="1"/>
    <col min="7696" max="7696" width="7.28515625" customWidth="1"/>
    <col min="7697" max="7697" width="6.28515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42578125" customWidth="1"/>
    <col min="7716" max="7717" width="4.28515625" customWidth="1"/>
    <col min="7718" max="7718" width="3.710937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42578125" customWidth="1"/>
    <col min="7942" max="7942" width="5.28515625" customWidth="1"/>
    <col min="7943" max="7943" width="4.42578125" customWidth="1"/>
    <col min="7944" max="7944" width="5.42578125" customWidth="1"/>
    <col min="7945" max="7945" width="4.28515625" customWidth="1"/>
    <col min="7946" max="7946" width="4.7109375" customWidth="1"/>
    <col min="7947" max="7947" width="5.28515625" customWidth="1"/>
    <col min="7948" max="7948" width="4.7109375" customWidth="1"/>
    <col min="7949" max="7949" width="3.7109375" customWidth="1"/>
    <col min="7950" max="7951" width="4.42578125" customWidth="1"/>
    <col min="7952" max="7952" width="7.28515625" customWidth="1"/>
    <col min="7953" max="7953" width="6.28515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42578125" customWidth="1"/>
    <col min="7972" max="7973" width="4.28515625" customWidth="1"/>
    <col min="7974" max="7974" width="3.710937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42578125" customWidth="1"/>
    <col min="8198" max="8198" width="5.28515625" customWidth="1"/>
    <col min="8199" max="8199" width="4.42578125" customWidth="1"/>
    <col min="8200" max="8200" width="5.42578125" customWidth="1"/>
    <col min="8201" max="8201" width="4.28515625" customWidth="1"/>
    <col min="8202" max="8202" width="4.7109375" customWidth="1"/>
    <col min="8203" max="8203" width="5.28515625" customWidth="1"/>
    <col min="8204" max="8204" width="4.7109375" customWidth="1"/>
    <col min="8205" max="8205" width="3.7109375" customWidth="1"/>
    <col min="8206" max="8207" width="4.42578125" customWidth="1"/>
    <col min="8208" max="8208" width="7.28515625" customWidth="1"/>
    <col min="8209" max="8209" width="6.28515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42578125" customWidth="1"/>
    <col min="8228" max="8229" width="4.28515625" customWidth="1"/>
    <col min="8230" max="8230" width="3.710937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42578125" customWidth="1"/>
    <col min="8454" max="8454" width="5.28515625" customWidth="1"/>
    <col min="8455" max="8455" width="4.42578125" customWidth="1"/>
    <col min="8456" max="8456" width="5.42578125" customWidth="1"/>
    <col min="8457" max="8457" width="4.28515625" customWidth="1"/>
    <col min="8458" max="8458" width="4.7109375" customWidth="1"/>
    <col min="8459" max="8459" width="5.28515625" customWidth="1"/>
    <col min="8460" max="8460" width="4.7109375" customWidth="1"/>
    <col min="8461" max="8461" width="3.7109375" customWidth="1"/>
    <col min="8462" max="8463" width="4.42578125" customWidth="1"/>
    <col min="8464" max="8464" width="7.28515625" customWidth="1"/>
    <col min="8465" max="8465" width="6.28515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42578125" customWidth="1"/>
    <col min="8484" max="8485" width="4.28515625" customWidth="1"/>
    <col min="8486" max="8486" width="3.710937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42578125" customWidth="1"/>
    <col min="8710" max="8710" width="5.28515625" customWidth="1"/>
    <col min="8711" max="8711" width="4.42578125" customWidth="1"/>
    <col min="8712" max="8712" width="5.42578125" customWidth="1"/>
    <col min="8713" max="8713" width="4.28515625" customWidth="1"/>
    <col min="8714" max="8714" width="4.7109375" customWidth="1"/>
    <col min="8715" max="8715" width="5.28515625" customWidth="1"/>
    <col min="8716" max="8716" width="4.7109375" customWidth="1"/>
    <col min="8717" max="8717" width="3.7109375" customWidth="1"/>
    <col min="8718" max="8719" width="4.42578125" customWidth="1"/>
    <col min="8720" max="8720" width="7.28515625" customWidth="1"/>
    <col min="8721" max="8721" width="6.28515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42578125" customWidth="1"/>
    <col min="8740" max="8741" width="4.28515625" customWidth="1"/>
    <col min="8742" max="8742" width="3.710937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42578125" customWidth="1"/>
    <col min="8966" max="8966" width="5.28515625" customWidth="1"/>
    <col min="8967" max="8967" width="4.42578125" customWidth="1"/>
    <col min="8968" max="8968" width="5.42578125" customWidth="1"/>
    <col min="8969" max="8969" width="4.28515625" customWidth="1"/>
    <col min="8970" max="8970" width="4.7109375" customWidth="1"/>
    <col min="8971" max="8971" width="5.28515625" customWidth="1"/>
    <col min="8972" max="8972" width="4.7109375" customWidth="1"/>
    <col min="8973" max="8973" width="3.7109375" customWidth="1"/>
    <col min="8974" max="8975" width="4.42578125" customWidth="1"/>
    <col min="8976" max="8976" width="7.28515625" customWidth="1"/>
    <col min="8977" max="8977" width="6.28515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42578125" customWidth="1"/>
    <col min="8996" max="8997" width="4.28515625" customWidth="1"/>
    <col min="8998" max="8998" width="3.710937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42578125" customWidth="1"/>
    <col min="9222" max="9222" width="5.28515625" customWidth="1"/>
    <col min="9223" max="9223" width="4.42578125" customWidth="1"/>
    <col min="9224" max="9224" width="5.42578125" customWidth="1"/>
    <col min="9225" max="9225" width="4.28515625" customWidth="1"/>
    <col min="9226" max="9226" width="4.7109375" customWidth="1"/>
    <col min="9227" max="9227" width="5.28515625" customWidth="1"/>
    <col min="9228" max="9228" width="4.7109375" customWidth="1"/>
    <col min="9229" max="9229" width="3.7109375" customWidth="1"/>
    <col min="9230" max="9231" width="4.42578125" customWidth="1"/>
    <col min="9232" max="9232" width="7.28515625" customWidth="1"/>
    <col min="9233" max="9233" width="6.28515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42578125" customWidth="1"/>
    <col min="9252" max="9253" width="4.28515625" customWidth="1"/>
    <col min="9254" max="9254" width="3.710937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42578125" customWidth="1"/>
    <col min="9478" max="9478" width="5.28515625" customWidth="1"/>
    <col min="9479" max="9479" width="4.42578125" customWidth="1"/>
    <col min="9480" max="9480" width="5.42578125" customWidth="1"/>
    <col min="9481" max="9481" width="4.28515625" customWidth="1"/>
    <col min="9482" max="9482" width="4.7109375" customWidth="1"/>
    <col min="9483" max="9483" width="5.28515625" customWidth="1"/>
    <col min="9484" max="9484" width="4.7109375" customWidth="1"/>
    <col min="9485" max="9485" width="3.7109375" customWidth="1"/>
    <col min="9486" max="9487" width="4.42578125" customWidth="1"/>
    <col min="9488" max="9488" width="7.28515625" customWidth="1"/>
    <col min="9489" max="9489" width="6.28515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42578125" customWidth="1"/>
    <col min="9508" max="9509" width="4.28515625" customWidth="1"/>
    <col min="9510" max="9510" width="3.710937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42578125" customWidth="1"/>
    <col min="9734" max="9734" width="5.28515625" customWidth="1"/>
    <col min="9735" max="9735" width="4.42578125" customWidth="1"/>
    <col min="9736" max="9736" width="5.42578125" customWidth="1"/>
    <col min="9737" max="9737" width="4.28515625" customWidth="1"/>
    <col min="9738" max="9738" width="4.7109375" customWidth="1"/>
    <col min="9739" max="9739" width="5.28515625" customWidth="1"/>
    <col min="9740" max="9740" width="4.7109375" customWidth="1"/>
    <col min="9741" max="9741" width="3.7109375" customWidth="1"/>
    <col min="9742" max="9743" width="4.42578125" customWidth="1"/>
    <col min="9744" max="9744" width="7.28515625" customWidth="1"/>
    <col min="9745" max="9745" width="6.28515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42578125" customWidth="1"/>
    <col min="9764" max="9765" width="4.28515625" customWidth="1"/>
    <col min="9766" max="9766" width="3.710937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42578125" customWidth="1"/>
    <col min="9990" max="9990" width="5.28515625" customWidth="1"/>
    <col min="9991" max="9991" width="4.42578125" customWidth="1"/>
    <col min="9992" max="9992" width="5.42578125" customWidth="1"/>
    <col min="9993" max="9993" width="4.28515625" customWidth="1"/>
    <col min="9994" max="9994" width="4.7109375" customWidth="1"/>
    <col min="9995" max="9995" width="5.28515625" customWidth="1"/>
    <col min="9996" max="9996" width="4.7109375" customWidth="1"/>
    <col min="9997" max="9997" width="3.7109375" customWidth="1"/>
    <col min="9998" max="9999" width="4.42578125" customWidth="1"/>
    <col min="10000" max="10000" width="7.28515625" customWidth="1"/>
    <col min="10001" max="10001" width="6.28515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42578125" customWidth="1"/>
    <col min="10020" max="10021" width="4.28515625" customWidth="1"/>
    <col min="10022" max="10022" width="3.710937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42578125" customWidth="1"/>
    <col min="10246" max="10246" width="5.28515625" customWidth="1"/>
    <col min="10247" max="10247" width="4.42578125" customWidth="1"/>
    <col min="10248" max="10248" width="5.42578125" customWidth="1"/>
    <col min="10249" max="10249" width="4.28515625" customWidth="1"/>
    <col min="10250" max="10250" width="4.7109375" customWidth="1"/>
    <col min="10251" max="10251" width="5.28515625" customWidth="1"/>
    <col min="10252" max="10252" width="4.7109375" customWidth="1"/>
    <col min="10253" max="10253" width="3.7109375" customWidth="1"/>
    <col min="10254" max="10255" width="4.42578125" customWidth="1"/>
    <col min="10256" max="10256" width="7.28515625" customWidth="1"/>
    <col min="10257" max="10257" width="6.28515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42578125" customWidth="1"/>
    <col min="10276" max="10277" width="4.28515625" customWidth="1"/>
    <col min="10278" max="10278" width="3.710937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42578125" customWidth="1"/>
    <col min="10502" max="10502" width="5.28515625" customWidth="1"/>
    <col min="10503" max="10503" width="4.42578125" customWidth="1"/>
    <col min="10504" max="10504" width="5.42578125" customWidth="1"/>
    <col min="10505" max="10505" width="4.28515625" customWidth="1"/>
    <col min="10506" max="10506" width="4.7109375" customWidth="1"/>
    <col min="10507" max="10507" width="5.28515625" customWidth="1"/>
    <col min="10508" max="10508" width="4.7109375" customWidth="1"/>
    <col min="10509" max="10509" width="3.7109375" customWidth="1"/>
    <col min="10510" max="10511" width="4.42578125" customWidth="1"/>
    <col min="10512" max="10512" width="7.28515625" customWidth="1"/>
    <col min="10513" max="10513" width="6.28515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42578125" customWidth="1"/>
    <col min="10532" max="10533" width="4.28515625" customWidth="1"/>
    <col min="10534" max="10534" width="3.710937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42578125" customWidth="1"/>
    <col min="10758" max="10758" width="5.28515625" customWidth="1"/>
    <col min="10759" max="10759" width="4.42578125" customWidth="1"/>
    <col min="10760" max="10760" width="5.42578125" customWidth="1"/>
    <col min="10761" max="10761" width="4.28515625" customWidth="1"/>
    <col min="10762" max="10762" width="4.7109375" customWidth="1"/>
    <col min="10763" max="10763" width="5.28515625" customWidth="1"/>
    <col min="10764" max="10764" width="4.7109375" customWidth="1"/>
    <col min="10765" max="10765" width="3.7109375" customWidth="1"/>
    <col min="10766" max="10767" width="4.42578125" customWidth="1"/>
    <col min="10768" max="10768" width="7.28515625" customWidth="1"/>
    <col min="10769" max="10769" width="6.28515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42578125" customWidth="1"/>
    <col min="10788" max="10789" width="4.28515625" customWidth="1"/>
    <col min="10790" max="10790" width="3.710937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42578125" customWidth="1"/>
    <col min="11014" max="11014" width="5.28515625" customWidth="1"/>
    <col min="11015" max="11015" width="4.42578125" customWidth="1"/>
    <col min="11016" max="11016" width="5.42578125" customWidth="1"/>
    <col min="11017" max="11017" width="4.28515625" customWidth="1"/>
    <col min="11018" max="11018" width="4.7109375" customWidth="1"/>
    <col min="11019" max="11019" width="5.28515625" customWidth="1"/>
    <col min="11020" max="11020" width="4.7109375" customWidth="1"/>
    <col min="11021" max="11021" width="3.7109375" customWidth="1"/>
    <col min="11022" max="11023" width="4.42578125" customWidth="1"/>
    <col min="11024" max="11024" width="7.28515625" customWidth="1"/>
    <col min="11025" max="11025" width="6.28515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42578125" customWidth="1"/>
    <col min="11044" max="11045" width="4.28515625" customWidth="1"/>
    <col min="11046" max="11046" width="3.710937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42578125" customWidth="1"/>
    <col min="11270" max="11270" width="5.28515625" customWidth="1"/>
    <col min="11271" max="11271" width="4.42578125" customWidth="1"/>
    <col min="11272" max="11272" width="5.42578125" customWidth="1"/>
    <col min="11273" max="11273" width="4.28515625" customWidth="1"/>
    <col min="11274" max="11274" width="4.7109375" customWidth="1"/>
    <col min="11275" max="11275" width="5.28515625" customWidth="1"/>
    <col min="11276" max="11276" width="4.7109375" customWidth="1"/>
    <col min="11277" max="11277" width="3.7109375" customWidth="1"/>
    <col min="11278" max="11279" width="4.42578125" customWidth="1"/>
    <col min="11280" max="11280" width="7.28515625" customWidth="1"/>
    <col min="11281" max="11281" width="6.28515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42578125" customWidth="1"/>
    <col min="11300" max="11301" width="4.28515625" customWidth="1"/>
    <col min="11302" max="11302" width="3.710937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42578125" customWidth="1"/>
    <col min="11526" max="11526" width="5.28515625" customWidth="1"/>
    <col min="11527" max="11527" width="4.42578125" customWidth="1"/>
    <col min="11528" max="11528" width="5.42578125" customWidth="1"/>
    <col min="11529" max="11529" width="4.28515625" customWidth="1"/>
    <col min="11530" max="11530" width="4.7109375" customWidth="1"/>
    <col min="11531" max="11531" width="5.28515625" customWidth="1"/>
    <col min="11532" max="11532" width="4.7109375" customWidth="1"/>
    <col min="11533" max="11533" width="3.7109375" customWidth="1"/>
    <col min="11534" max="11535" width="4.42578125" customWidth="1"/>
    <col min="11536" max="11536" width="7.28515625" customWidth="1"/>
    <col min="11537" max="11537" width="6.28515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42578125" customWidth="1"/>
    <col min="11556" max="11557" width="4.28515625" customWidth="1"/>
    <col min="11558" max="11558" width="3.710937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42578125" customWidth="1"/>
    <col min="11782" max="11782" width="5.28515625" customWidth="1"/>
    <col min="11783" max="11783" width="4.42578125" customWidth="1"/>
    <col min="11784" max="11784" width="5.42578125" customWidth="1"/>
    <col min="11785" max="11785" width="4.28515625" customWidth="1"/>
    <col min="11786" max="11786" width="4.7109375" customWidth="1"/>
    <col min="11787" max="11787" width="5.28515625" customWidth="1"/>
    <col min="11788" max="11788" width="4.7109375" customWidth="1"/>
    <col min="11789" max="11789" width="3.7109375" customWidth="1"/>
    <col min="11790" max="11791" width="4.42578125" customWidth="1"/>
    <col min="11792" max="11792" width="7.28515625" customWidth="1"/>
    <col min="11793" max="11793" width="6.28515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42578125" customWidth="1"/>
    <col min="11812" max="11813" width="4.28515625" customWidth="1"/>
    <col min="11814" max="11814" width="3.710937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42578125" customWidth="1"/>
    <col min="12038" max="12038" width="5.28515625" customWidth="1"/>
    <col min="12039" max="12039" width="4.42578125" customWidth="1"/>
    <col min="12040" max="12040" width="5.42578125" customWidth="1"/>
    <col min="12041" max="12041" width="4.28515625" customWidth="1"/>
    <col min="12042" max="12042" width="4.7109375" customWidth="1"/>
    <col min="12043" max="12043" width="5.28515625" customWidth="1"/>
    <col min="12044" max="12044" width="4.7109375" customWidth="1"/>
    <col min="12045" max="12045" width="3.7109375" customWidth="1"/>
    <col min="12046" max="12047" width="4.42578125" customWidth="1"/>
    <col min="12048" max="12048" width="7.28515625" customWidth="1"/>
    <col min="12049" max="12049" width="6.28515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42578125" customWidth="1"/>
    <col min="12068" max="12069" width="4.28515625" customWidth="1"/>
    <col min="12070" max="12070" width="3.710937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42578125" customWidth="1"/>
    <col min="12294" max="12294" width="5.28515625" customWidth="1"/>
    <col min="12295" max="12295" width="4.42578125" customWidth="1"/>
    <col min="12296" max="12296" width="5.42578125" customWidth="1"/>
    <col min="12297" max="12297" width="4.28515625" customWidth="1"/>
    <col min="12298" max="12298" width="4.7109375" customWidth="1"/>
    <col min="12299" max="12299" width="5.28515625" customWidth="1"/>
    <col min="12300" max="12300" width="4.7109375" customWidth="1"/>
    <col min="12301" max="12301" width="3.7109375" customWidth="1"/>
    <col min="12302" max="12303" width="4.42578125" customWidth="1"/>
    <col min="12304" max="12304" width="7.28515625" customWidth="1"/>
    <col min="12305" max="12305" width="6.28515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42578125" customWidth="1"/>
    <col min="12324" max="12325" width="4.28515625" customWidth="1"/>
    <col min="12326" max="12326" width="3.710937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42578125" customWidth="1"/>
    <col min="12550" max="12550" width="5.28515625" customWidth="1"/>
    <col min="12551" max="12551" width="4.42578125" customWidth="1"/>
    <col min="12552" max="12552" width="5.42578125" customWidth="1"/>
    <col min="12553" max="12553" width="4.28515625" customWidth="1"/>
    <col min="12554" max="12554" width="4.7109375" customWidth="1"/>
    <col min="12555" max="12555" width="5.28515625" customWidth="1"/>
    <col min="12556" max="12556" width="4.7109375" customWidth="1"/>
    <col min="12557" max="12557" width="3.7109375" customWidth="1"/>
    <col min="12558" max="12559" width="4.42578125" customWidth="1"/>
    <col min="12560" max="12560" width="7.28515625" customWidth="1"/>
    <col min="12561" max="12561" width="6.28515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42578125" customWidth="1"/>
    <col min="12580" max="12581" width="4.28515625" customWidth="1"/>
    <col min="12582" max="12582" width="3.710937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42578125" customWidth="1"/>
    <col min="12806" max="12806" width="5.28515625" customWidth="1"/>
    <col min="12807" max="12807" width="4.42578125" customWidth="1"/>
    <col min="12808" max="12808" width="5.42578125" customWidth="1"/>
    <col min="12809" max="12809" width="4.28515625" customWidth="1"/>
    <col min="12810" max="12810" width="4.7109375" customWidth="1"/>
    <col min="12811" max="12811" width="5.28515625" customWidth="1"/>
    <col min="12812" max="12812" width="4.7109375" customWidth="1"/>
    <col min="12813" max="12813" width="3.7109375" customWidth="1"/>
    <col min="12814" max="12815" width="4.42578125" customWidth="1"/>
    <col min="12816" max="12816" width="7.28515625" customWidth="1"/>
    <col min="12817" max="12817" width="6.28515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42578125" customWidth="1"/>
    <col min="12836" max="12837" width="4.28515625" customWidth="1"/>
    <col min="12838" max="12838" width="3.710937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42578125" customWidth="1"/>
    <col min="13062" max="13062" width="5.28515625" customWidth="1"/>
    <col min="13063" max="13063" width="4.42578125" customWidth="1"/>
    <col min="13064" max="13064" width="5.42578125" customWidth="1"/>
    <col min="13065" max="13065" width="4.28515625" customWidth="1"/>
    <col min="13066" max="13066" width="4.7109375" customWidth="1"/>
    <col min="13067" max="13067" width="5.28515625" customWidth="1"/>
    <col min="13068" max="13068" width="4.7109375" customWidth="1"/>
    <col min="13069" max="13069" width="3.7109375" customWidth="1"/>
    <col min="13070" max="13071" width="4.42578125" customWidth="1"/>
    <col min="13072" max="13072" width="7.28515625" customWidth="1"/>
    <col min="13073" max="13073" width="6.28515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42578125" customWidth="1"/>
    <col min="13092" max="13093" width="4.28515625" customWidth="1"/>
    <col min="13094" max="13094" width="3.710937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42578125" customWidth="1"/>
    <col min="13318" max="13318" width="5.28515625" customWidth="1"/>
    <col min="13319" max="13319" width="4.42578125" customWidth="1"/>
    <col min="13320" max="13320" width="5.42578125" customWidth="1"/>
    <col min="13321" max="13321" width="4.28515625" customWidth="1"/>
    <col min="13322" max="13322" width="4.7109375" customWidth="1"/>
    <col min="13323" max="13323" width="5.28515625" customWidth="1"/>
    <col min="13324" max="13324" width="4.7109375" customWidth="1"/>
    <col min="13325" max="13325" width="3.7109375" customWidth="1"/>
    <col min="13326" max="13327" width="4.42578125" customWidth="1"/>
    <col min="13328" max="13328" width="7.28515625" customWidth="1"/>
    <col min="13329" max="13329" width="6.28515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42578125" customWidth="1"/>
    <col min="13348" max="13349" width="4.28515625" customWidth="1"/>
    <col min="13350" max="13350" width="3.710937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42578125" customWidth="1"/>
    <col min="13574" max="13574" width="5.28515625" customWidth="1"/>
    <col min="13575" max="13575" width="4.42578125" customWidth="1"/>
    <col min="13576" max="13576" width="5.42578125" customWidth="1"/>
    <col min="13577" max="13577" width="4.28515625" customWidth="1"/>
    <col min="13578" max="13578" width="4.7109375" customWidth="1"/>
    <col min="13579" max="13579" width="5.28515625" customWidth="1"/>
    <col min="13580" max="13580" width="4.7109375" customWidth="1"/>
    <col min="13581" max="13581" width="3.7109375" customWidth="1"/>
    <col min="13582" max="13583" width="4.42578125" customWidth="1"/>
    <col min="13584" max="13584" width="7.28515625" customWidth="1"/>
    <col min="13585" max="13585" width="6.28515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42578125" customWidth="1"/>
    <col min="13604" max="13605" width="4.28515625" customWidth="1"/>
    <col min="13606" max="13606" width="3.710937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42578125" customWidth="1"/>
    <col min="13830" max="13830" width="5.28515625" customWidth="1"/>
    <col min="13831" max="13831" width="4.42578125" customWidth="1"/>
    <col min="13832" max="13832" width="5.42578125" customWidth="1"/>
    <col min="13833" max="13833" width="4.28515625" customWidth="1"/>
    <col min="13834" max="13834" width="4.7109375" customWidth="1"/>
    <col min="13835" max="13835" width="5.28515625" customWidth="1"/>
    <col min="13836" max="13836" width="4.7109375" customWidth="1"/>
    <col min="13837" max="13837" width="3.7109375" customWidth="1"/>
    <col min="13838" max="13839" width="4.42578125" customWidth="1"/>
    <col min="13840" max="13840" width="7.28515625" customWidth="1"/>
    <col min="13841" max="13841" width="6.28515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42578125" customWidth="1"/>
    <col min="13860" max="13861" width="4.28515625" customWidth="1"/>
    <col min="13862" max="13862" width="3.710937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42578125" customWidth="1"/>
    <col min="14086" max="14086" width="5.28515625" customWidth="1"/>
    <col min="14087" max="14087" width="4.42578125" customWidth="1"/>
    <col min="14088" max="14088" width="5.42578125" customWidth="1"/>
    <col min="14089" max="14089" width="4.28515625" customWidth="1"/>
    <col min="14090" max="14090" width="4.7109375" customWidth="1"/>
    <col min="14091" max="14091" width="5.28515625" customWidth="1"/>
    <col min="14092" max="14092" width="4.7109375" customWidth="1"/>
    <col min="14093" max="14093" width="3.7109375" customWidth="1"/>
    <col min="14094" max="14095" width="4.42578125" customWidth="1"/>
    <col min="14096" max="14096" width="7.28515625" customWidth="1"/>
    <col min="14097" max="14097" width="6.28515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42578125" customWidth="1"/>
    <col min="14116" max="14117" width="4.28515625" customWidth="1"/>
    <col min="14118" max="14118" width="3.710937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42578125" customWidth="1"/>
    <col min="14342" max="14342" width="5.28515625" customWidth="1"/>
    <col min="14343" max="14343" width="4.42578125" customWidth="1"/>
    <col min="14344" max="14344" width="5.42578125" customWidth="1"/>
    <col min="14345" max="14345" width="4.28515625" customWidth="1"/>
    <col min="14346" max="14346" width="4.7109375" customWidth="1"/>
    <col min="14347" max="14347" width="5.28515625" customWidth="1"/>
    <col min="14348" max="14348" width="4.7109375" customWidth="1"/>
    <col min="14349" max="14349" width="3.7109375" customWidth="1"/>
    <col min="14350" max="14351" width="4.42578125" customWidth="1"/>
    <col min="14352" max="14352" width="7.28515625" customWidth="1"/>
    <col min="14353" max="14353" width="6.28515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42578125" customWidth="1"/>
    <col min="14372" max="14373" width="4.28515625" customWidth="1"/>
    <col min="14374" max="14374" width="3.710937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42578125" customWidth="1"/>
    <col min="14598" max="14598" width="5.28515625" customWidth="1"/>
    <col min="14599" max="14599" width="4.42578125" customWidth="1"/>
    <col min="14600" max="14600" width="5.42578125" customWidth="1"/>
    <col min="14601" max="14601" width="4.28515625" customWidth="1"/>
    <col min="14602" max="14602" width="4.7109375" customWidth="1"/>
    <col min="14603" max="14603" width="5.28515625" customWidth="1"/>
    <col min="14604" max="14604" width="4.7109375" customWidth="1"/>
    <col min="14605" max="14605" width="3.7109375" customWidth="1"/>
    <col min="14606" max="14607" width="4.42578125" customWidth="1"/>
    <col min="14608" max="14608" width="7.28515625" customWidth="1"/>
    <col min="14609" max="14609" width="6.28515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42578125" customWidth="1"/>
    <col min="14628" max="14629" width="4.28515625" customWidth="1"/>
    <col min="14630" max="14630" width="3.710937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42578125" customWidth="1"/>
    <col min="14854" max="14854" width="5.28515625" customWidth="1"/>
    <col min="14855" max="14855" width="4.42578125" customWidth="1"/>
    <col min="14856" max="14856" width="5.42578125" customWidth="1"/>
    <col min="14857" max="14857" width="4.28515625" customWidth="1"/>
    <col min="14858" max="14858" width="4.7109375" customWidth="1"/>
    <col min="14859" max="14859" width="5.28515625" customWidth="1"/>
    <col min="14860" max="14860" width="4.7109375" customWidth="1"/>
    <col min="14861" max="14861" width="3.7109375" customWidth="1"/>
    <col min="14862" max="14863" width="4.42578125" customWidth="1"/>
    <col min="14864" max="14864" width="7.28515625" customWidth="1"/>
    <col min="14865" max="14865" width="6.28515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42578125" customWidth="1"/>
    <col min="14884" max="14885" width="4.28515625" customWidth="1"/>
    <col min="14886" max="14886" width="3.710937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42578125" customWidth="1"/>
    <col min="15110" max="15110" width="5.28515625" customWidth="1"/>
    <col min="15111" max="15111" width="4.42578125" customWidth="1"/>
    <col min="15112" max="15112" width="5.42578125" customWidth="1"/>
    <col min="15113" max="15113" width="4.28515625" customWidth="1"/>
    <col min="15114" max="15114" width="4.7109375" customWidth="1"/>
    <col min="15115" max="15115" width="5.28515625" customWidth="1"/>
    <col min="15116" max="15116" width="4.7109375" customWidth="1"/>
    <col min="15117" max="15117" width="3.7109375" customWidth="1"/>
    <col min="15118" max="15119" width="4.42578125" customWidth="1"/>
    <col min="15120" max="15120" width="7.28515625" customWidth="1"/>
    <col min="15121" max="15121" width="6.28515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42578125" customWidth="1"/>
    <col min="15140" max="15141" width="4.28515625" customWidth="1"/>
    <col min="15142" max="15142" width="3.710937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42578125" customWidth="1"/>
    <col min="15366" max="15366" width="5.28515625" customWidth="1"/>
    <col min="15367" max="15367" width="4.42578125" customWidth="1"/>
    <col min="15368" max="15368" width="5.42578125" customWidth="1"/>
    <col min="15369" max="15369" width="4.28515625" customWidth="1"/>
    <col min="15370" max="15370" width="4.7109375" customWidth="1"/>
    <col min="15371" max="15371" width="5.28515625" customWidth="1"/>
    <col min="15372" max="15372" width="4.7109375" customWidth="1"/>
    <col min="15373" max="15373" width="3.7109375" customWidth="1"/>
    <col min="15374" max="15375" width="4.42578125" customWidth="1"/>
    <col min="15376" max="15376" width="7.28515625" customWidth="1"/>
    <col min="15377" max="15377" width="6.28515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42578125" customWidth="1"/>
    <col min="15396" max="15397" width="4.28515625" customWidth="1"/>
    <col min="15398" max="15398" width="3.710937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42578125" customWidth="1"/>
    <col min="15622" max="15622" width="5.28515625" customWidth="1"/>
    <col min="15623" max="15623" width="4.42578125" customWidth="1"/>
    <col min="15624" max="15624" width="5.42578125" customWidth="1"/>
    <col min="15625" max="15625" width="4.28515625" customWidth="1"/>
    <col min="15626" max="15626" width="4.7109375" customWidth="1"/>
    <col min="15627" max="15627" width="5.28515625" customWidth="1"/>
    <col min="15628" max="15628" width="4.7109375" customWidth="1"/>
    <col min="15629" max="15629" width="3.7109375" customWidth="1"/>
    <col min="15630" max="15631" width="4.42578125" customWidth="1"/>
    <col min="15632" max="15632" width="7.28515625" customWidth="1"/>
    <col min="15633" max="15633" width="6.28515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42578125" customWidth="1"/>
    <col min="15652" max="15653" width="4.28515625" customWidth="1"/>
    <col min="15654" max="15654" width="3.710937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42578125" customWidth="1"/>
    <col min="15878" max="15878" width="5.28515625" customWidth="1"/>
    <col min="15879" max="15879" width="4.42578125" customWidth="1"/>
    <col min="15880" max="15880" width="5.42578125" customWidth="1"/>
    <col min="15881" max="15881" width="4.28515625" customWidth="1"/>
    <col min="15882" max="15882" width="4.7109375" customWidth="1"/>
    <col min="15883" max="15883" width="5.28515625" customWidth="1"/>
    <col min="15884" max="15884" width="4.7109375" customWidth="1"/>
    <col min="15885" max="15885" width="3.7109375" customWidth="1"/>
    <col min="15886" max="15887" width="4.42578125" customWidth="1"/>
    <col min="15888" max="15888" width="7.28515625" customWidth="1"/>
    <col min="15889" max="15889" width="6.28515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42578125" customWidth="1"/>
    <col min="15908" max="15909" width="4.28515625" customWidth="1"/>
    <col min="15910" max="15910" width="3.710937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42578125" customWidth="1"/>
    <col min="16134" max="16134" width="5.28515625" customWidth="1"/>
    <col min="16135" max="16135" width="4.42578125" customWidth="1"/>
    <col min="16136" max="16136" width="5.42578125" customWidth="1"/>
    <col min="16137" max="16137" width="4.28515625" customWidth="1"/>
    <col min="16138" max="16138" width="4.7109375" customWidth="1"/>
    <col min="16139" max="16139" width="5.28515625" customWidth="1"/>
    <col min="16140" max="16140" width="4.7109375" customWidth="1"/>
    <col min="16141" max="16141" width="3.7109375" customWidth="1"/>
    <col min="16142" max="16143" width="4.42578125" customWidth="1"/>
    <col min="16144" max="16144" width="7.28515625" customWidth="1"/>
    <col min="16145" max="16145" width="6.28515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42578125" customWidth="1"/>
    <col min="16164" max="16165" width="4.28515625" customWidth="1"/>
    <col min="16166" max="16166" width="3.710937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1" ht="18" x14ac:dyDescent="0.25">
      <c r="A1" s="17" t="s">
        <v>103</v>
      </c>
      <c r="B1" s="18"/>
      <c r="C1" s="19"/>
      <c r="D1" s="15"/>
      <c r="E1" s="15"/>
      <c r="F1" s="15"/>
      <c r="G1" s="232"/>
      <c r="H1" s="232"/>
      <c r="I1" s="232"/>
      <c r="J1" s="232"/>
      <c r="K1" s="232"/>
      <c r="L1" s="799" t="s">
        <v>182</v>
      </c>
      <c r="M1" s="799"/>
      <c r="N1" s="799"/>
      <c r="O1" s="799"/>
      <c r="P1" s="799"/>
      <c r="Q1" s="799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233"/>
    </row>
    <row r="2" spans="1:41" ht="18" x14ac:dyDescent="0.25">
      <c r="A2" s="17" t="s">
        <v>183</v>
      </c>
      <c r="B2" s="18"/>
      <c r="C2" s="19"/>
      <c r="D2" s="15"/>
      <c r="E2" s="15"/>
      <c r="F2" s="15"/>
      <c r="G2" s="232"/>
      <c r="H2" s="232"/>
      <c r="I2" s="232"/>
      <c r="J2" s="232"/>
      <c r="K2" s="232"/>
      <c r="L2" s="232"/>
      <c r="M2" s="232"/>
      <c r="N2" s="232"/>
      <c r="O2" s="232" t="s">
        <v>104</v>
      </c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3"/>
      <c r="AD2" s="233"/>
      <c r="AE2" s="233"/>
      <c r="AF2" s="233"/>
      <c r="AG2" s="233"/>
      <c r="AH2" s="15"/>
      <c r="AI2" s="15"/>
      <c r="AJ2" s="15"/>
      <c r="AK2" s="15"/>
      <c r="AL2" s="15"/>
      <c r="AM2" s="15"/>
      <c r="AN2" s="15"/>
      <c r="AO2" s="15"/>
    </row>
    <row r="3" spans="1:41" ht="18" x14ac:dyDescent="0.25">
      <c r="A3" s="17"/>
      <c r="B3" s="18"/>
      <c r="C3" s="19"/>
      <c r="D3" s="15"/>
      <c r="E3" s="15"/>
      <c r="F3" s="15"/>
      <c r="G3" s="232"/>
      <c r="H3" s="232"/>
      <c r="I3" s="232"/>
      <c r="J3" s="232"/>
      <c r="K3" s="232"/>
      <c r="L3" s="400"/>
      <c r="M3" s="400"/>
      <c r="N3" s="400"/>
      <c r="O3" s="400"/>
      <c r="P3" s="400"/>
      <c r="Q3" s="400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33"/>
      <c r="AE3" s="233"/>
      <c r="AF3" s="233"/>
      <c r="AG3" s="233"/>
      <c r="AH3" s="618" t="s">
        <v>247</v>
      </c>
      <c r="AI3" s="618"/>
      <c r="AJ3" s="618"/>
      <c r="AK3" s="618"/>
      <c r="AL3" s="618" t="s">
        <v>370</v>
      </c>
      <c r="AM3" s="618"/>
      <c r="AN3" s="618"/>
      <c r="AO3" s="618"/>
    </row>
    <row r="4" spans="1:41" ht="18" x14ac:dyDescent="0.25">
      <c r="A4" s="785" t="s">
        <v>246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</row>
    <row r="5" spans="1:41" ht="18" x14ac:dyDescent="0.25">
      <c r="A5" s="799" t="s">
        <v>184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</row>
    <row r="6" spans="1:41" ht="18" x14ac:dyDescent="0.25">
      <c r="A6" s="86"/>
      <c r="B6" s="87"/>
      <c r="C6" s="88"/>
      <c r="D6" s="20"/>
      <c r="E6" s="86"/>
      <c r="F6" s="87"/>
      <c r="G6" s="88"/>
      <c r="H6" s="20"/>
      <c r="I6" s="20"/>
      <c r="J6" s="20"/>
      <c r="K6" s="20"/>
      <c r="L6" s="20"/>
      <c r="M6" s="20"/>
      <c r="N6" s="20"/>
      <c r="O6" s="20"/>
      <c r="P6" s="232"/>
      <c r="Q6" s="232"/>
      <c r="R6" s="232"/>
      <c r="S6" s="232"/>
      <c r="T6" s="232"/>
      <c r="U6" s="232"/>
      <c r="V6" s="232"/>
      <c r="W6" s="20"/>
      <c r="X6" s="232"/>
      <c r="Y6" s="232"/>
      <c r="Z6" s="232"/>
      <c r="AA6" s="232"/>
      <c r="AB6" s="232"/>
      <c r="AC6" s="232"/>
      <c r="AD6" s="232"/>
      <c r="AE6" s="232"/>
      <c r="AF6" s="232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6.5" thickBot="1" x14ac:dyDescent="0.3">
      <c r="A7" s="833" t="s">
        <v>123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3"/>
      <c r="AO7" s="833"/>
    </row>
    <row r="8" spans="1:41" ht="15.75" x14ac:dyDescent="0.25">
      <c r="A8" s="810"/>
      <c r="B8" s="812" t="s">
        <v>0</v>
      </c>
      <c r="C8" s="814" t="s">
        <v>1</v>
      </c>
      <c r="D8" s="402" t="s">
        <v>2</v>
      </c>
      <c r="E8" s="835" t="s">
        <v>185</v>
      </c>
      <c r="F8" s="818" t="s">
        <v>3</v>
      </c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19"/>
      <c r="AJ8" s="236"/>
      <c r="AK8" s="236"/>
      <c r="AL8" s="236"/>
      <c r="AM8" s="237"/>
      <c r="AN8" s="238"/>
      <c r="AO8" s="820" t="s">
        <v>4</v>
      </c>
    </row>
    <row r="9" spans="1:41" ht="16.5" thickBot="1" x14ac:dyDescent="0.3">
      <c r="A9" s="834"/>
      <c r="B9" s="813"/>
      <c r="C9" s="815"/>
      <c r="D9" s="403" t="s">
        <v>5</v>
      </c>
      <c r="E9" s="836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821"/>
    </row>
    <row r="10" spans="1:41" ht="15.75" x14ac:dyDescent="0.25">
      <c r="A10" s="404"/>
      <c r="B10" s="405"/>
      <c r="C10" s="406"/>
      <c r="D10" s="407"/>
      <c r="E10" s="408"/>
      <c r="F10" s="409" t="s">
        <v>13</v>
      </c>
      <c r="G10" s="410" t="s">
        <v>14</v>
      </c>
      <c r="H10" s="410" t="s">
        <v>15</v>
      </c>
      <c r="I10" s="410" t="s">
        <v>16</v>
      </c>
      <c r="J10" s="411" t="s">
        <v>17</v>
      </c>
      <c r="K10" s="409" t="s">
        <v>13</v>
      </c>
      <c r="L10" s="410" t="s">
        <v>14</v>
      </c>
      <c r="M10" s="410" t="s">
        <v>15</v>
      </c>
      <c r="N10" s="410" t="s">
        <v>16</v>
      </c>
      <c r="O10" s="411" t="s">
        <v>17</v>
      </c>
      <c r="P10" s="409" t="s">
        <v>13</v>
      </c>
      <c r="Q10" s="410" t="s">
        <v>14</v>
      </c>
      <c r="R10" s="410" t="s">
        <v>15</v>
      </c>
      <c r="S10" s="410" t="s">
        <v>16</v>
      </c>
      <c r="T10" s="411" t="s">
        <v>17</v>
      </c>
      <c r="U10" s="409" t="s">
        <v>13</v>
      </c>
      <c r="V10" s="410" t="s">
        <v>14</v>
      </c>
      <c r="W10" s="410" t="s">
        <v>15</v>
      </c>
      <c r="X10" s="410" t="s">
        <v>16</v>
      </c>
      <c r="Y10" s="411" t="s">
        <v>17</v>
      </c>
      <c r="Z10" s="409" t="s">
        <v>13</v>
      </c>
      <c r="AA10" s="410" t="s">
        <v>14</v>
      </c>
      <c r="AB10" s="410" t="s">
        <v>15</v>
      </c>
      <c r="AC10" s="410" t="s">
        <v>16</v>
      </c>
      <c r="AD10" s="411" t="s">
        <v>17</v>
      </c>
      <c r="AE10" s="409" t="s">
        <v>13</v>
      </c>
      <c r="AF10" s="410" t="s">
        <v>14</v>
      </c>
      <c r="AG10" s="410" t="s">
        <v>15</v>
      </c>
      <c r="AH10" s="410" t="s">
        <v>16</v>
      </c>
      <c r="AI10" s="411" t="s">
        <v>17</v>
      </c>
      <c r="AJ10" s="412" t="s">
        <v>13</v>
      </c>
      <c r="AK10" s="413" t="s">
        <v>14</v>
      </c>
      <c r="AL10" s="413" t="s">
        <v>15</v>
      </c>
      <c r="AM10" s="413" t="s">
        <v>16</v>
      </c>
      <c r="AN10" s="411" t="s">
        <v>17</v>
      </c>
      <c r="AO10" s="414" t="s">
        <v>0</v>
      </c>
    </row>
    <row r="11" spans="1:41" ht="16.5" thickBot="1" x14ac:dyDescent="0.3">
      <c r="A11" s="830" t="s">
        <v>248</v>
      </c>
      <c r="B11" s="831"/>
      <c r="C11" s="832"/>
      <c r="D11" s="221"/>
      <c r="E11" s="46"/>
      <c r="F11" s="221"/>
      <c r="G11" s="45"/>
      <c r="H11" s="45"/>
      <c r="I11" s="45"/>
      <c r="J11" s="46"/>
      <c r="K11" s="221"/>
      <c r="L11" s="45"/>
      <c r="M11" s="45"/>
      <c r="N11" s="45"/>
      <c r="O11" s="46"/>
      <c r="P11" s="415"/>
      <c r="Q11" s="45"/>
      <c r="R11" s="45"/>
      <c r="S11" s="45"/>
      <c r="T11" s="46"/>
      <c r="U11" s="221"/>
      <c r="V11" s="45"/>
      <c r="W11" s="45"/>
      <c r="X11" s="45"/>
      <c r="Y11" s="46"/>
      <c r="Z11" s="221"/>
      <c r="AA11" s="45"/>
      <c r="AB11" s="45"/>
      <c r="AC11" s="45"/>
      <c r="AD11" s="46"/>
      <c r="AE11" s="221"/>
      <c r="AF11" s="45"/>
      <c r="AG11" s="45"/>
      <c r="AH11" s="45"/>
      <c r="AI11" s="46"/>
      <c r="AJ11" s="221"/>
      <c r="AK11" s="45"/>
      <c r="AL11" s="45"/>
      <c r="AM11" s="45"/>
      <c r="AN11" s="46"/>
      <c r="AO11" s="416"/>
    </row>
    <row r="12" spans="1:41" ht="15.75" x14ac:dyDescent="0.25">
      <c r="A12" s="417" t="s">
        <v>6</v>
      </c>
      <c r="B12" s="418" t="s">
        <v>249</v>
      </c>
      <c r="C12" s="419" t="s">
        <v>250</v>
      </c>
      <c r="D12" s="420">
        <v>2</v>
      </c>
      <c r="E12" s="420">
        <v>2</v>
      </c>
      <c r="F12" s="421"/>
      <c r="G12" s="421"/>
      <c r="H12" s="421"/>
      <c r="I12" s="421"/>
      <c r="J12" s="422"/>
      <c r="K12" s="421"/>
      <c r="L12" s="421"/>
      <c r="M12" s="421"/>
      <c r="N12" s="421"/>
      <c r="O12" s="422"/>
      <c r="P12" s="423">
        <v>2</v>
      </c>
      <c r="Q12" s="423">
        <v>0</v>
      </c>
      <c r="R12" s="423">
        <v>0</v>
      </c>
      <c r="S12" s="424" t="s">
        <v>23</v>
      </c>
      <c r="T12" s="425">
        <v>2</v>
      </c>
      <c r="U12" s="426" t="s">
        <v>34</v>
      </c>
      <c r="V12" s="421"/>
      <c r="W12" s="421"/>
      <c r="X12" s="421"/>
      <c r="Y12" s="422"/>
      <c r="Z12" s="423"/>
      <c r="AA12" s="423"/>
      <c r="AB12" s="423"/>
      <c r="AC12" s="424"/>
      <c r="AD12" s="425"/>
      <c r="AE12" s="426"/>
      <c r="AF12" s="423"/>
      <c r="AG12" s="423"/>
      <c r="AH12" s="423"/>
      <c r="AI12" s="425"/>
      <c r="AJ12" s="421"/>
      <c r="AK12" s="421"/>
      <c r="AL12" s="421"/>
      <c r="AM12" s="421"/>
      <c r="AN12" s="422"/>
      <c r="AO12" s="427"/>
    </row>
    <row r="13" spans="1:41" ht="15.75" x14ac:dyDescent="0.25">
      <c r="A13" s="428" t="s">
        <v>7</v>
      </c>
      <c r="B13" s="429" t="s">
        <v>251</v>
      </c>
      <c r="C13" s="430" t="s">
        <v>252</v>
      </c>
      <c r="D13" s="155">
        <v>2</v>
      </c>
      <c r="E13" s="155">
        <v>2</v>
      </c>
      <c r="F13" s="431"/>
      <c r="G13" s="431"/>
      <c r="H13" s="431"/>
      <c r="I13" s="431"/>
      <c r="J13" s="432"/>
      <c r="K13" s="431"/>
      <c r="L13" s="431"/>
      <c r="M13" s="431"/>
      <c r="N13" s="431"/>
      <c r="O13" s="432"/>
      <c r="P13" s="155">
        <v>2</v>
      </c>
      <c r="Q13" s="155">
        <v>0</v>
      </c>
      <c r="R13" s="155">
        <v>0</v>
      </c>
      <c r="S13" s="433" t="s">
        <v>23</v>
      </c>
      <c r="T13" s="434">
        <v>2</v>
      </c>
      <c r="U13" s="435" t="s">
        <v>34</v>
      </c>
      <c r="V13" s="431"/>
      <c r="W13" s="431"/>
      <c r="X13" s="431"/>
      <c r="Y13" s="432"/>
      <c r="Z13" s="155"/>
      <c r="AA13" s="155"/>
      <c r="AB13" s="155"/>
      <c r="AC13" s="433"/>
      <c r="AD13" s="434"/>
      <c r="AE13" s="435"/>
      <c r="AF13" s="431"/>
      <c r="AG13" s="431"/>
      <c r="AH13" s="431"/>
      <c r="AI13" s="432"/>
      <c r="AJ13" s="436"/>
      <c r="AK13" s="155"/>
      <c r="AL13" s="155"/>
      <c r="AM13" s="155"/>
      <c r="AN13" s="434"/>
      <c r="AO13" s="437"/>
    </row>
    <row r="14" spans="1:41" s="632" customFormat="1" ht="15.75" x14ac:dyDescent="0.25">
      <c r="A14" s="624" t="s">
        <v>8</v>
      </c>
      <c r="B14" s="429" t="s">
        <v>373</v>
      </c>
      <c r="C14" s="625" t="s">
        <v>253</v>
      </c>
      <c r="D14" s="626">
        <v>2</v>
      </c>
      <c r="E14" s="626">
        <v>2</v>
      </c>
      <c r="F14" s="627"/>
      <c r="G14" s="627"/>
      <c r="H14" s="627"/>
      <c r="I14" s="627"/>
      <c r="J14" s="628"/>
      <c r="K14" s="627"/>
      <c r="L14" s="627"/>
      <c r="M14" s="627"/>
      <c r="N14" s="627"/>
      <c r="O14" s="628"/>
      <c r="P14" s="626">
        <v>2</v>
      </c>
      <c r="Q14" s="626">
        <v>0</v>
      </c>
      <c r="R14" s="626">
        <v>0</v>
      </c>
      <c r="S14" s="626" t="s">
        <v>23</v>
      </c>
      <c r="T14" s="629">
        <v>2</v>
      </c>
      <c r="U14" s="630" t="s">
        <v>34</v>
      </c>
      <c r="V14" s="626"/>
      <c r="W14" s="626"/>
      <c r="X14" s="626"/>
      <c r="Y14" s="629"/>
      <c r="Z14" s="630"/>
      <c r="AA14" s="626"/>
      <c r="AB14" s="626"/>
      <c r="AC14" s="626"/>
      <c r="AD14" s="629"/>
      <c r="AE14" s="630"/>
      <c r="AF14" s="626"/>
      <c r="AG14" s="626"/>
      <c r="AH14" s="626"/>
      <c r="AI14" s="629"/>
      <c r="AJ14" s="627"/>
      <c r="AK14" s="627"/>
      <c r="AL14" s="627"/>
      <c r="AM14" s="627"/>
      <c r="AN14" s="628"/>
      <c r="AO14" s="631"/>
    </row>
    <row r="15" spans="1:41" ht="15.75" x14ac:dyDescent="0.25">
      <c r="A15" s="428" t="s">
        <v>9</v>
      </c>
      <c r="B15" s="429" t="s">
        <v>254</v>
      </c>
      <c r="C15" s="430" t="s">
        <v>255</v>
      </c>
      <c r="D15" s="155">
        <v>2</v>
      </c>
      <c r="E15" s="155">
        <v>2</v>
      </c>
      <c r="F15" s="431"/>
      <c r="G15" s="431"/>
      <c r="H15" s="431"/>
      <c r="I15" s="431"/>
      <c r="J15" s="432"/>
      <c r="K15" s="431"/>
      <c r="L15" s="431"/>
      <c r="M15" s="431"/>
      <c r="N15" s="431"/>
      <c r="O15" s="432"/>
      <c r="P15" s="155">
        <v>2</v>
      </c>
      <c r="Q15" s="155">
        <v>0</v>
      </c>
      <c r="R15" s="155">
        <v>0</v>
      </c>
      <c r="S15" s="433" t="s">
        <v>23</v>
      </c>
      <c r="T15" s="434">
        <v>2</v>
      </c>
      <c r="U15" s="435" t="s">
        <v>34</v>
      </c>
      <c r="V15" s="431"/>
      <c r="W15" s="431"/>
      <c r="X15" s="431"/>
      <c r="Y15" s="432"/>
      <c r="Z15" s="431"/>
      <c r="AA15" s="431"/>
      <c r="AB15" s="431"/>
      <c r="AC15" s="431"/>
      <c r="AD15" s="432"/>
      <c r="AE15" s="431"/>
      <c r="AF15" s="431"/>
      <c r="AG15" s="431"/>
      <c r="AH15" s="431"/>
      <c r="AI15" s="432"/>
      <c r="AJ15" s="431"/>
      <c r="AK15" s="431"/>
      <c r="AL15" s="431"/>
      <c r="AM15" s="431"/>
      <c r="AN15" s="432"/>
      <c r="AO15" s="437"/>
    </row>
    <row r="16" spans="1:41" ht="25.5" x14ac:dyDescent="0.25">
      <c r="A16" s="428" t="s">
        <v>10</v>
      </c>
      <c r="B16" s="429" t="s">
        <v>358</v>
      </c>
      <c r="C16" s="438" t="s">
        <v>357</v>
      </c>
      <c r="D16" s="155">
        <v>2</v>
      </c>
      <c r="E16" s="155">
        <v>2</v>
      </c>
      <c r="F16" s="431"/>
      <c r="G16" s="431"/>
      <c r="H16" s="431"/>
      <c r="I16" s="431"/>
      <c r="J16" s="432"/>
      <c r="K16" s="431"/>
      <c r="L16" s="431"/>
      <c r="M16" s="431"/>
      <c r="N16" s="431"/>
      <c r="O16" s="432"/>
      <c r="P16" s="155">
        <v>2</v>
      </c>
      <c r="Q16" s="155">
        <v>0</v>
      </c>
      <c r="R16" s="155">
        <v>0</v>
      </c>
      <c r="S16" s="433" t="s">
        <v>23</v>
      </c>
      <c r="T16" s="434">
        <v>2</v>
      </c>
      <c r="U16" s="435" t="s">
        <v>34</v>
      </c>
      <c r="V16" s="431"/>
      <c r="W16" s="431"/>
      <c r="X16" s="431"/>
      <c r="Y16" s="432"/>
      <c r="Z16" s="431"/>
      <c r="AA16" s="431"/>
      <c r="AB16" s="431"/>
      <c r="AC16" s="431"/>
      <c r="AD16" s="432"/>
      <c r="AE16" s="431"/>
      <c r="AF16" s="431"/>
      <c r="AG16" s="431"/>
      <c r="AH16" s="431"/>
      <c r="AI16" s="432"/>
      <c r="AJ16" s="431"/>
      <c r="AK16" s="431"/>
      <c r="AL16" s="431"/>
      <c r="AM16" s="431"/>
      <c r="AN16" s="432"/>
      <c r="AO16" s="437"/>
    </row>
    <row r="17" spans="1:41" ht="15.75" x14ac:dyDescent="0.25">
      <c r="A17" s="428" t="s">
        <v>11</v>
      </c>
      <c r="B17" s="429" t="s">
        <v>359</v>
      </c>
      <c r="C17" s="430" t="s">
        <v>256</v>
      </c>
      <c r="D17" s="155">
        <v>2</v>
      </c>
      <c r="E17" s="155">
        <v>2</v>
      </c>
      <c r="F17" s="431"/>
      <c r="G17" s="431"/>
      <c r="H17" s="431"/>
      <c r="I17" s="431"/>
      <c r="J17" s="432"/>
      <c r="K17" s="431"/>
      <c r="L17" s="431"/>
      <c r="M17" s="431"/>
      <c r="N17" s="431"/>
      <c r="O17" s="432"/>
      <c r="P17" s="155">
        <v>2</v>
      </c>
      <c r="Q17" s="155">
        <v>0</v>
      </c>
      <c r="R17" s="155">
        <v>0</v>
      </c>
      <c r="S17" s="433" t="s">
        <v>23</v>
      </c>
      <c r="T17" s="434">
        <v>2</v>
      </c>
      <c r="U17" s="435" t="s">
        <v>34</v>
      </c>
      <c r="V17" s="431"/>
      <c r="W17" s="431"/>
      <c r="X17" s="431"/>
      <c r="Y17" s="432"/>
      <c r="Z17" s="431"/>
      <c r="AA17" s="431"/>
      <c r="AB17" s="431"/>
      <c r="AC17" s="431"/>
      <c r="AD17" s="432"/>
      <c r="AE17" s="431"/>
      <c r="AF17" s="431"/>
      <c r="AG17" s="431"/>
      <c r="AH17" s="431"/>
      <c r="AI17" s="432"/>
      <c r="AJ17" s="431"/>
      <c r="AK17" s="431"/>
      <c r="AL17" s="431"/>
      <c r="AM17" s="431"/>
      <c r="AN17" s="432"/>
      <c r="AO17" s="437"/>
    </row>
    <row r="18" spans="1:41" ht="15.75" x14ac:dyDescent="0.25">
      <c r="A18" s="428" t="s">
        <v>12</v>
      </c>
      <c r="B18" s="429" t="s">
        <v>257</v>
      </c>
      <c r="C18" s="430" t="s">
        <v>258</v>
      </c>
      <c r="D18" s="155">
        <v>2</v>
      </c>
      <c r="E18" s="155">
        <v>2</v>
      </c>
      <c r="F18" s="431"/>
      <c r="G18" s="431"/>
      <c r="H18" s="431"/>
      <c r="I18" s="431"/>
      <c r="J18" s="432"/>
      <c r="K18" s="431"/>
      <c r="L18" s="431"/>
      <c r="M18" s="431"/>
      <c r="N18" s="431"/>
      <c r="O18" s="432"/>
      <c r="P18" s="155">
        <v>2</v>
      </c>
      <c r="Q18" s="155">
        <v>0</v>
      </c>
      <c r="R18" s="155">
        <v>0</v>
      </c>
      <c r="S18" s="433" t="s">
        <v>23</v>
      </c>
      <c r="T18" s="434">
        <v>2</v>
      </c>
      <c r="U18" s="435" t="s">
        <v>34</v>
      </c>
      <c r="V18" s="155"/>
      <c r="W18" s="155"/>
      <c r="X18" s="433"/>
      <c r="Y18" s="434"/>
      <c r="Z18" s="431"/>
      <c r="AA18" s="431"/>
      <c r="AB18" s="431"/>
      <c r="AC18" s="431"/>
      <c r="AD18" s="432"/>
      <c r="AE18" s="431"/>
      <c r="AF18" s="431"/>
      <c r="AG18" s="431"/>
      <c r="AH18" s="431"/>
      <c r="AI18" s="432"/>
      <c r="AJ18" s="155"/>
      <c r="AK18" s="155"/>
      <c r="AL18" s="155"/>
      <c r="AM18" s="433"/>
      <c r="AN18" s="434"/>
      <c r="AO18" s="437"/>
    </row>
    <row r="19" spans="1:41" s="632" customFormat="1" ht="15.75" x14ac:dyDescent="0.25">
      <c r="A19" s="624" t="s">
        <v>44</v>
      </c>
      <c r="B19" s="429" t="s">
        <v>372</v>
      </c>
      <c r="C19" s="625" t="s">
        <v>259</v>
      </c>
      <c r="D19" s="626">
        <v>2</v>
      </c>
      <c r="E19" s="626">
        <v>2</v>
      </c>
      <c r="F19" s="627"/>
      <c r="G19" s="627"/>
      <c r="H19" s="627"/>
      <c r="I19" s="627"/>
      <c r="J19" s="628"/>
      <c r="K19" s="627"/>
      <c r="L19" s="627"/>
      <c r="M19" s="627"/>
      <c r="N19" s="627"/>
      <c r="O19" s="628"/>
      <c r="P19" s="626">
        <v>2</v>
      </c>
      <c r="Q19" s="626">
        <v>0</v>
      </c>
      <c r="R19" s="626">
        <v>0</v>
      </c>
      <c r="S19" s="626" t="s">
        <v>23</v>
      </c>
      <c r="T19" s="629">
        <v>2</v>
      </c>
      <c r="U19" s="630" t="s">
        <v>34</v>
      </c>
      <c r="V19" s="627"/>
      <c r="W19" s="627"/>
      <c r="X19" s="627"/>
      <c r="Y19" s="628"/>
      <c r="Z19" s="627"/>
      <c r="AA19" s="627"/>
      <c r="AB19" s="627"/>
      <c r="AC19" s="627"/>
      <c r="AD19" s="628"/>
      <c r="AE19" s="627"/>
      <c r="AF19" s="627"/>
      <c r="AG19" s="627"/>
      <c r="AH19" s="627"/>
      <c r="AI19" s="628"/>
      <c r="AJ19" s="627"/>
      <c r="AK19" s="627"/>
      <c r="AL19" s="627"/>
      <c r="AM19" s="627"/>
      <c r="AN19" s="628"/>
      <c r="AO19" s="631"/>
    </row>
    <row r="20" spans="1:41" ht="15.75" x14ac:dyDescent="0.25">
      <c r="A20" s="428" t="s">
        <v>45</v>
      </c>
      <c r="B20" s="429" t="s">
        <v>260</v>
      </c>
      <c r="C20" s="430" t="s">
        <v>261</v>
      </c>
      <c r="D20" s="155">
        <v>2</v>
      </c>
      <c r="E20" s="155">
        <v>2</v>
      </c>
      <c r="F20" s="431"/>
      <c r="G20" s="431"/>
      <c r="H20" s="431"/>
      <c r="I20" s="431"/>
      <c r="J20" s="432"/>
      <c r="K20" s="431"/>
      <c r="L20" s="431"/>
      <c r="M20" s="431"/>
      <c r="N20" s="431"/>
      <c r="O20" s="432"/>
      <c r="P20" s="155">
        <v>2</v>
      </c>
      <c r="Q20" s="155">
        <v>0</v>
      </c>
      <c r="R20" s="155">
        <v>0</v>
      </c>
      <c r="S20" s="433" t="s">
        <v>23</v>
      </c>
      <c r="T20" s="434">
        <v>2</v>
      </c>
      <c r="U20" s="435" t="s">
        <v>34</v>
      </c>
      <c r="V20" s="431"/>
      <c r="W20" s="431"/>
      <c r="X20" s="431"/>
      <c r="Y20" s="432"/>
      <c r="Z20" s="431"/>
      <c r="AA20" s="431"/>
      <c r="AB20" s="431"/>
      <c r="AC20" s="431"/>
      <c r="AD20" s="432"/>
      <c r="AE20" s="431"/>
      <c r="AF20" s="431"/>
      <c r="AG20" s="431"/>
      <c r="AH20" s="431"/>
      <c r="AI20" s="432"/>
      <c r="AJ20" s="431"/>
      <c r="AK20" s="431"/>
      <c r="AL20" s="431"/>
      <c r="AM20" s="431"/>
      <c r="AN20" s="432"/>
      <c r="AO20" s="437"/>
    </row>
    <row r="21" spans="1:41" ht="15.75" x14ac:dyDescent="0.25">
      <c r="A21" s="428" t="s">
        <v>47</v>
      </c>
      <c r="B21" s="439" t="s">
        <v>262</v>
      </c>
      <c r="C21" s="430" t="s">
        <v>263</v>
      </c>
      <c r="D21" s="155">
        <v>2</v>
      </c>
      <c r="E21" s="155">
        <v>2</v>
      </c>
      <c r="F21" s="431"/>
      <c r="G21" s="431"/>
      <c r="H21" s="431"/>
      <c r="I21" s="431"/>
      <c r="J21" s="432"/>
      <c r="K21" s="431"/>
      <c r="L21" s="431"/>
      <c r="M21" s="431"/>
      <c r="N21" s="431"/>
      <c r="O21" s="432"/>
      <c r="P21" s="155">
        <v>2</v>
      </c>
      <c r="Q21" s="155">
        <v>0</v>
      </c>
      <c r="R21" s="155">
        <v>0</v>
      </c>
      <c r="S21" s="433" t="s">
        <v>23</v>
      </c>
      <c r="T21" s="434">
        <v>2</v>
      </c>
      <c r="U21" s="435" t="s">
        <v>34</v>
      </c>
      <c r="V21" s="155"/>
      <c r="W21" s="155"/>
      <c r="X21" s="433"/>
      <c r="Y21" s="434"/>
      <c r="Z21" s="431"/>
      <c r="AA21" s="431"/>
      <c r="AB21" s="431"/>
      <c r="AC21" s="431"/>
      <c r="AD21" s="432"/>
      <c r="AE21" s="431"/>
      <c r="AF21" s="431"/>
      <c r="AG21" s="431"/>
      <c r="AH21" s="431"/>
      <c r="AI21" s="432"/>
      <c r="AJ21" s="155"/>
      <c r="AK21" s="155"/>
      <c r="AL21" s="155"/>
      <c r="AM21" s="433"/>
      <c r="AN21" s="434"/>
      <c r="AO21" s="437"/>
    </row>
    <row r="22" spans="1:41" ht="15.75" x14ac:dyDescent="0.25">
      <c r="A22" s="428" t="s">
        <v>49</v>
      </c>
      <c r="B22" s="439" t="s">
        <v>264</v>
      </c>
      <c r="C22" s="430" t="s">
        <v>265</v>
      </c>
      <c r="D22" s="155">
        <v>2</v>
      </c>
      <c r="E22" s="155">
        <v>2</v>
      </c>
      <c r="F22" s="431"/>
      <c r="G22" s="431"/>
      <c r="H22" s="431"/>
      <c r="I22" s="431"/>
      <c r="J22" s="432"/>
      <c r="K22" s="431"/>
      <c r="L22" s="431"/>
      <c r="M22" s="431"/>
      <c r="N22" s="431"/>
      <c r="O22" s="432"/>
      <c r="P22" s="155">
        <v>2</v>
      </c>
      <c r="Q22" s="155">
        <v>0</v>
      </c>
      <c r="R22" s="155">
        <v>0</v>
      </c>
      <c r="S22" s="433" t="s">
        <v>23</v>
      </c>
      <c r="T22" s="434">
        <v>2</v>
      </c>
      <c r="U22" s="435" t="s">
        <v>34</v>
      </c>
      <c r="V22" s="431"/>
      <c r="W22" s="431"/>
      <c r="X22" s="431"/>
      <c r="Y22" s="432"/>
      <c r="Z22" s="431"/>
      <c r="AA22" s="431"/>
      <c r="AB22" s="431"/>
      <c r="AC22" s="431"/>
      <c r="AD22" s="432"/>
      <c r="AE22" s="431"/>
      <c r="AF22" s="431"/>
      <c r="AG22" s="431"/>
      <c r="AH22" s="431"/>
      <c r="AI22" s="432"/>
      <c r="AJ22" s="431"/>
      <c r="AK22" s="431"/>
      <c r="AL22" s="431"/>
      <c r="AM22" s="431"/>
      <c r="AN22" s="432"/>
      <c r="AO22" s="437"/>
    </row>
    <row r="23" spans="1:41" ht="25.5" x14ac:dyDescent="0.25">
      <c r="A23" s="428" t="s">
        <v>50</v>
      </c>
      <c r="B23" s="440" t="s">
        <v>361</v>
      </c>
      <c r="C23" s="430" t="s">
        <v>360</v>
      </c>
      <c r="D23" s="155">
        <v>2</v>
      </c>
      <c r="E23" s="155">
        <v>2</v>
      </c>
      <c r="F23" s="431"/>
      <c r="G23" s="431"/>
      <c r="H23" s="431"/>
      <c r="I23" s="431"/>
      <c r="J23" s="432"/>
      <c r="K23" s="431"/>
      <c r="L23" s="431"/>
      <c r="M23" s="431"/>
      <c r="N23" s="431"/>
      <c r="O23" s="432"/>
      <c r="P23" s="155">
        <v>2</v>
      </c>
      <c r="Q23" s="155">
        <v>0</v>
      </c>
      <c r="R23" s="155">
        <v>0</v>
      </c>
      <c r="S23" s="433" t="s">
        <v>23</v>
      </c>
      <c r="T23" s="434">
        <v>2</v>
      </c>
      <c r="U23" s="435" t="s">
        <v>34</v>
      </c>
      <c r="V23" s="431"/>
      <c r="W23" s="431"/>
      <c r="X23" s="431"/>
      <c r="Y23" s="432"/>
      <c r="Z23" s="431"/>
      <c r="AA23" s="431"/>
      <c r="AB23" s="431"/>
      <c r="AC23" s="431"/>
      <c r="AD23" s="432"/>
      <c r="AE23" s="431"/>
      <c r="AF23" s="431"/>
      <c r="AG23" s="431"/>
      <c r="AH23" s="431"/>
      <c r="AI23" s="432"/>
      <c r="AJ23" s="431"/>
      <c r="AK23" s="431"/>
      <c r="AL23" s="431"/>
      <c r="AM23" s="431"/>
      <c r="AN23" s="432"/>
      <c r="AO23" s="437"/>
    </row>
    <row r="24" spans="1:41" ht="15.75" x14ac:dyDescent="0.25">
      <c r="A24" s="428" t="s">
        <v>51</v>
      </c>
      <c r="B24" s="439" t="s">
        <v>266</v>
      </c>
      <c r="C24" s="430" t="s">
        <v>267</v>
      </c>
      <c r="D24" s="155">
        <v>2</v>
      </c>
      <c r="E24" s="155">
        <v>2</v>
      </c>
      <c r="F24" s="431"/>
      <c r="G24" s="431"/>
      <c r="H24" s="431"/>
      <c r="I24" s="431"/>
      <c r="J24" s="432"/>
      <c r="K24" s="431"/>
      <c r="L24" s="431"/>
      <c r="M24" s="431"/>
      <c r="N24" s="431"/>
      <c r="O24" s="432"/>
      <c r="P24" s="155">
        <v>2</v>
      </c>
      <c r="Q24" s="155">
        <v>0</v>
      </c>
      <c r="R24" s="155">
        <v>0</v>
      </c>
      <c r="S24" s="433" t="s">
        <v>23</v>
      </c>
      <c r="T24" s="434">
        <v>2</v>
      </c>
      <c r="U24" s="435" t="s">
        <v>34</v>
      </c>
      <c r="V24" s="431"/>
      <c r="W24" s="431"/>
      <c r="X24" s="431"/>
      <c r="Y24" s="432"/>
      <c r="Z24" s="431"/>
      <c r="AA24" s="431"/>
      <c r="AB24" s="431"/>
      <c r="AC24" s="431"/>
      <c r="AD24" s="432"/>
      <c r="AE24" s="431"/>
      <c r="AF24" s="431"/>
      <c r="AG24" s="431"/>
      <c r="AH24" s="431"/>
      <c r="AI24" s="432"/>
      <c r="AJ24" s="431"/>
      <c r="AK24" s="431"/>
      <c r="AL24" s="431"/>
      <c r="AM24" s="431"/>
      <c r="AN24" s="432"/>
      <c r="AO24" s="437"/>
    </row>
    <row r="25" spans="1:41" ht="15.75" x14ac:dyDescent="0.25">
      <c r="A25" s="428" t="s">
        <v>52</v>
      </c>
      <c r="B25" s="439" t="s">
        <v>268</v>
      </c>
      <c r="C25" s="430" t="s">
        <v>269</v>
      </c>
      <c r="D25" s="155">
        <v>2</v>
      </c>
      <c r="E25" s="155">
        <v>2</v>
      </c>
      <c r="F25" s="431"/>
      <c r="G25" s="431"/>
      <c r="H25" s="431"/>
      <c r="I25" s="431"/>
      <c r="J25" s="432"/>
      <c r="K25" s="431"/>
      <c r="L25" s="431"/>
      <c r="M25" s="431"/>
      <c r="N25" s="431"/>
      <c r="O25" s="432"/>
      <c r="P25" s="155">
        <v>2</v>
      </c>
      <c r="Q25" s="155">
        <v>0</v>
      </c>
      <c r="R25" s="155">
        <v>0</v>
      </c>
      <c r="S25" s="433" t="s">
        <v>23</v>
      </c>
      <c r="T25" s="434">
        <v>2</v>
      </c>
      <c r="U25" s="435" t="s">
        <v>34</v>
      </c>
      <c r="V25" s="155"/>
      <c r="W25" s="155"/>
      <c r="X25" s="433"/>
      <c r="Y25" s="434"/>
      <c r="Z25" s="431"/>
      <c r="AA25" s="431"/>
      <c r="AB25" s="431"/>
      <c r="AC25" s="431"/>
      <c r="AD25" s="432"/>
      <c r="AE25" s="431"/>
      <c r="AF25" s="431"/>
      <c r="AG25" s="431"/>
      <c r="AH25" s="431"/>
      <c r="AI25" s="432"/>
      <c r="AJ25" s="155"/>
      <c r="AK25" s="155"/>
      <c r="AL25" s="155"/>
      <c r="AM25" s="433"/>
      <c r="AN25" s="434"/>
      <c r="AO25" s="437"/>
    </row>
    <row r="26" spans="1:41" ht="15.75" x14ac:dyDescent="0.25">
      <c r="A26" s="428" t="s">
        <v>53</v>
      </c>
      <c r="B26" s="439" t="s">
        <v>270</v>
      </c>
      <c r="C26" s="430" t="s">
        <v>271</v>
      </c>
      <c r="D26" s="155">
        <v>2</v>
      </c>
      <c r="E26" s="155">
        <v>2</v>
      </c>
      <c r="F26" s="431"/>
      <c r="G26" s="431"/>
      <c r="H26" s="431"/>
      <c r="I26" s="431"/>
      <c r="J26" s="432"/>
      <c r="K26" s="431"/>
      <c r="L26" s="431"/>
      <c r="M26" s="431"/>
      <c r="N26" s="431"/>
      <c r="O26" s="432"/>
      <c r="P26" s="155">
        <v>2</v>
      </c>
      <c r="Q26" s="155">
        <v>0</v>
      </c>
      <c r="R26" s="155">
        <v>0</v>
      </c>
      <c r="S26" s="433" t="s">
        <v>23</v>
      </c>
      <c r="T26" s="434">
        <v>2</v>
      </c>
      <c r="U26" s="435" t="s">
        <v>34</v>
      </c>
      <c r="V26" s="431"/>
      <c r="W26" s="431"/>
      <c r="X26" s="431"/>
      <c r="Y26" s="432"/>
      <c r="Z26" s="431"/>
      <c r="AA26" s="431"/>
      <c r="AB26" s="431"/>
      <c r="AC26" s="431"/>
      <c r="AD26" s="432"/>
      <c r="AE26" s="431"/>
      <c r="AF26" s="431"/>
      <c r="AG26" s="431"/>
      <c r="AH26" s="431"/>
      <c r="AI26" s="432"/>
      <c r="AJ26" s="431"/>
      <c r="AK26" s="431"/>
      <c r="AL26" s="431"/>
      <c r="AM26" s="431"/>
      <c r="AN26" s="432"/>
      <c r="AO26" s="437"/>
    </row>
    <row r="27" spans="1:41" ht="15.75" x14ac:dyDescent="0.25">
      <c r="A27" s="428" t="s">
        <v>80</v>
      </c>
      <c r="B27" s="439" t="s">
        <v>272</v>
      </c>
      <c r="C27" s="430" t="s">
        <v>273</v>
      </c>
      <c r="D27" s="155">
        <v>2</v>
      </c>
      <c r="E27" s="155">
        <v>2</v>
      </c>
      <c r="F27" s="431"/>
      <c r="G27" s="431"/>
      <c r="H27" s="431"/>
      <c r="I27" s="431"/>
      <c r="J27" s="432"/>
      <c r="K27" s="431"/>
      <c r="L27" s="431"/>
      <c r="M27" s="431"/>
      <c r="N27" s="431"/>
      <c r="O27" s="432"/>
      <c r="P27" s="155">
        <v>2</v>
      </c>
      <c r="Q27" s="155">
        <v>0</v>
      </c>
      <c r="R27" s="155">
        <v>0</v>
      </c>
      <c r="S27" s="433" t="s">
        <v>23</v>
      </c>
      <c r="T27" s="434">
        <v>2</v>
      </c>
      <c r="U27" s="435" t="s">
        <v>34</v>
      </c>
      <c r="V27" s="431"/>
      <c r="W27" s="431"/>
      <c r="X27" s="431"/>
      <c r="Y27" s="432"/>
      <c r="Z27" s="431"/>
      <c r="AA27" s="431"/>
      <c r="AB27" s="431"/>
      <c r="AC27" s="431"/>
      <c r="AD27" s="432"/>
      <c r="AE27" s="431"/>
      <c r="AF27" s="431"/>
      <c r="AG27" s="431"/>
      <c r="AH27" s="431"/>
      <c r="AI27" s="432"/>
      <c r="AJ27" s="431"/>
      <c r="AK27" s="431"/>
      <c r="AL27" s="431"/>
      <c r="AM27" s="431"/>
      <c r="AN27" s="432"/>
      <c r="AO27" s="437"/>
    </row>
    <row r="28" spans="1:41" ht="15.75" x14ac:dyDescent="0.25">
      <c r="A28" s="428" t="s">
        <v>58</v>
      </c>
      <c r="B28" s="439" t="s">
        <v>274</v>
      </c>
      <c r="C28" s="430" t="s">
        <v>275</v>
      </c>
      <c r="D28" s="155">
        <v>2</v>
      </c>
      <c r="E28" s="155">
        <v>2</v>
      </c>
      <c r="F28" s="431"/>
      <c r="G28" s="431"/>
      <c r="H28" s="431"/>
      <c r="I28" s="431"/>
      <c r="J28" s="432"/>
      <c r="K28" s="431"/>
      <c r="L28" s="431"/>
      <c r="M28" s="431"/>
      <c r="N28" s="431"/>
      <c r="O28" s="432"/>
      <c r="P28" s="155">
        <v>2</v>
      </c>
      <c r="Q28" s="155">
        <v>0</v>
      </c>
      <c r="R28" s="155">
        <v>0</v>
      </c>
      <c r="S28" s="433" t="s">
        <v>23</v>
      </c>
      <c r="T28" s="434">
        <v>2</v>
      </c>
      <c r="U28" s="435" t="s">
        <v>34</v>
      </c>
      <c r="V28" s="431"/>
      <c r="W28" s="431"/>
      <c r="X28" s="431"/>
      <c r="Y28" s="432"/>
      <c r="Z28" s="431"/>
      <c r="AA28" s="431"/>
      <c r="AB28" s="431"/>
      <c r="AC28" s="431"/>
      <c r="AD28" s="432"/>
      <c r="AE28" s="431"/>
      <c r="AF28" s="431"/>
      <c r="AG28" s="431"/>
      <c r="AH28" s="431"/>
      <c r="AI28" s="432"/>
      <c r="AJ28" s="431"/>
      <c r="AK28" s="431"/>
      <c r="AL28" s="431"/>
      <c r="AM28" s="431"/>
      <c r="AN28" s="432"/>
      <c r="AO28" s="437"/>
    </row>
    <row r="29" spans="1:41" ht="15.75" x14ac:dyDescent="0.25">
      <c r="A29" s="428" t="s">
        <v>92</v>
      </c>
      <c r="B29" s="441" t="s">
        <v>276</v>
      </c>
      <c r="C29" s="430" t="s">
        <v>277</v>
      </c>
      <c r="D29" s="155">
        <v>2</v>
      </c>
      <c r="E29" s="155">
        <v>2</v>
      </c>
      <c r="F29" s="431"/>
      <c r="G29" s="431"/>
      <c r="H29" s="431"/>
      <c r="I29" s="431"/>
      <c r="J29" s="432"/>
      <c r="K29" s="431"/>
      <c r="L29" s="431"/>
      <c r="M29" s="431"/>
      <c r="N29" s="431"/>
      <c r="O29" s="432"/>
      <c r="P29" s="155">
        <v>2</v>
      </c>
      <c r="Q29" s="155">
        <v>0</v>
      </c>
      <c r="R29" s="155">
        <v>0</v>
      </c>
      <c r="S29" s="433" t="s">
        <v>23</v>
      </c>
      <c r="T29" s="434">
        <v>2</v>
      </c>
      <c r="U29" s="435" t="s">
        <v>34</v>
      </c>
      <c r="V29" s="431"/>
      <c r="W29" s="431"/>
      <c r="X29" s="431"/>
      <c r="Y29" s="432"/>
      <c r="Z29" s="431"/>
      <c r="AA29" s="431"/>
      <c r="AB29" s="431"/>
      <c r="AC29" s="431"/>
      <c r="AD29" s="432"/>
      <c r="AE29" s="431"/>
      <c r="AF29" s="431"/>
      <c r="AG29" s="431"/>
      <c r="AH29" s="431"/>
      <c r="AI29" s="432"/>
      <c r="AJ29" s="431"/>
      <c r="AK29" s="431"/>
      <c r="AL29" s="431"/>
      <c r="AM29" s="431"/>
      <c r="AN29" s="432"/>
      <c r="AO29" s="437"/>
    </row>
    <row r="30" spans="1:41" ht="15.75" x14ac:dyDescent="0.25">
      <c r="A30" s="428" t="s">
        <v>93</v>
      </c>
      <c r="B30" s="429" t="s">
        <v>278</v>
      </c>
      <c r="C30" s="625" t="s">
        <v>279</v>
      </c>
      <c r="D30" s="155">
        <v>2</v>
      </c>
      <c r="E30" s="155">
        <v>2</v>
      </c>
      <c r="F30" s="431"/>
      <c r="G30" s="431"/>
      <c r="H30" s="431"/>
      <c r="I30" s="431"/>
      <c r="J30" s="432"/>
      <c r="K30" s="431"/>
      <c r="L30" s="431"/>
      <c r="M30" s="431"/>
      <c r="N30" s="431"/>
      <c r="O30" s="432"/>
      <c r="P30" s="155">
        <v>2</v>
      </c>
      <c r="Q30" s="155">
        <v>0</v>
      </c>
      <c r="R30" s="155">
        <v>0</v>
      </c>
      <c r="S30" s="433" t="s">
        <v>23</v>
      </c>
      <c r="T30" s="434">
        <v>2</v>
      </c>
      <c r="U30" s="435" t="s">
        <v>34</v>
      </c>
      <c r="V30" s="431"/>
      <c r="W30" s="431"/>
      <c r="X30" s="431"/>
      <c r="Y30" s="432"/>
      <c r="Z30" s="431"/>
      <c r="AA30" s="431"/>
      <c r="AB30" s="431"/>
      <c r="AC30" s="431"/>
      <c r="AD30" s="432"/>
      <c r="AE30" s="431"/>
      <c r="AF30" s="431"/>
      <c r="AG30" s="431"/>
      <c r="AH30" s="431"/>
      <c r="AI30" s="432"/>
      <c r="AJ30" s="431"/>
      <c r="AK30" s="431"/>
      <c r="AL30" s="431"/>
      <c r="AM30" s="431"/>
      <c r="AN30" s="432"/>
      <c r="AO30" s="437"/>
    </row>
    <row r="31" spans="1:41" ht="15.75" x14ac:dyDescent="0.25">
      <c r="A31" s="428" t="s">
        <v>61</v>
      </c>
      <c r="B31" s="429" t="s">
        <v>280</v>
      </c>
      <c r="C31" s="625" t="s">
        <v>281</v>
      </c>
      <c r="D31" s="155">
        <v>2</v>
      </c>
      <c r="E31" s="155">
        <v>2</v>
      </c>
      <c r="F31" s="431"/>
      <c r="G31" s="431"/>
      <c r="H31" s="431"/>
      <c r="I31" s="431"/>
      <c r="J31" s="432"/>
      <c r="K31" s="431"/>
      <c r="L31" s="431"/>
      <c r="M31" s="431"/>
      <c r="N31" s="431"/>
      <c r="O31" s="432"/>
      <c r="P31" s="155">
        <v>2</v>
      </c>
      <c r="Q31" s="155">
        <v>0</v>
      </c>
      <c r="R31" s="155">
        <v>0</v>
      </c>
      <c r="S31" s="433" t="s">
        <v>23</v>
      </c>
      <c r="T31" s="434">
        <v>2</v>
      </c>
      <c r="U31" s="435" t="s">
        <v>34</v>
      </c>
      <c r="V31" s="155"/>
      <c r="W31" s="155"/>
      <c r="X31" s="433"/>
      <c r="Y31" s="434"/>
      <c r="Z31" s="431"/>
      <c r="AA31" s="431"/>
      <c r="AB31" s="431"/>
      <c r="AC31" s="431"/>
      <c r="AD31" s="432"/>
      <c r="AE31" s="431"/>
      <c r="AF31" s="431"/>
      <c r="AG31" s="431"/>
      <c r="AH31" s="431"/>
      <c r="AI31" s="432"/>
      <c r="AJ31" s="155"/>
      <c r="AK31" s="155"/>
      <c r="AL31" s="155"/>
      <c r="AM31" s="433"/>
      <c r="AN31" s="434"/>
      <c r="AO31" s="437"/>
    </row>
    <row r="32" spans="1:41" ht="16.5" thickBot="1" x14ac:dyDescent="0.3">
      <c r="A32" s="442" t="s">
        <v>63</v>
      </c>
      <c r="B32" s="633" t="s">
        <v>282</v>
      </c>
      <c r="C32" s="634" t="s">
        <v>283</v>
      </c>
      <c r="D32" s="204">
        <v>2</v>
      </c>
      <c r="E32" s="204">
        <v>2</v>
      </c>
      <c r="F32" s="443"/>
      <c r="G32" s="443"/>
      <c r="H32" s="443"/>
      <c r="I32" s="443"/>
      <c r="J32" s="444"/>
      <c r="K32" s="443"/>
      <c r="L32" s="443"/>
      <c r="M32" s="443"/>
      <c r="N32" s="443"/>
      <c r="O32" s="444"/>
      <c r="P32" s="204">
        <v>2</v>
      </c>
      <c r="Q32" s="204">
        <v>0</v>
      </c>
      <c r="R32" s="204">
        <v>0</v>
      </c>
      <c r="S32" s="445" t="s">
        <v>23</v>
      </c>
      <c r="T32" s="446">
        <v>2</v>
      </c>
      <c r="U32" s="447" t="s">
        <v>34</v>
      </c>
      <c r="V32" s="443"/>
      <c r="W32" s="443"/>
      <c r="X32" s="443"/>
      <c r="Y32" s="444"/>
      <c r="Z32" s="443"/>
      <c r="AA32" s="443"/>
      <c r="AB32" s="443"/>
      <c r="AC32" s="443"/>
      <c r="AD32" s="444"/>
      <c r="AE32" s="443"/>
      <c r="AF32" s="443"/>
      <c r="AG32" s="443"/>
      <c r="AH32" s="443"/>
      <c r="AI32" s="444"/>
      <c r="AJ32" s="443"/>
      <c r="AK32" s="443"/>
      <c r="AL32" s="443"/>
      <c r="AM32" s="443"/>
      <c r="AN32" s="444"/>
      <c r="AO32" s="448"/>
    </row>
    <row r="33" spans="1:41" x14ac:dyDescent="0.25">
      <c r="A33" s="86"/>
      <c r="B33" s="365"/>
      <c r="C33" s="44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450"/>
      <c r="Z33" s="451"/>
      <c r="AA33" s="451"/>
      <c r="AB33" s="451"/>
      <c r="AC33" s="451"/>
      <c r="AD33" s="452"/>
      <c r="AE33" s="451"/>
      <c r="AF33" s="451"/>
      <c r="AG33" s="451"/>
      <c r="AH33" s="451"/>
      <c r="AI33" s="452"/>
      <c r="AJ33" s="451"/>
      <c r="AK33" s="451"/>
      <c r="AL33" s="451"/>
      <c r="AM33" s="451"/>
      <c r="AN33" s="452"/>
      <c r="AO33" s="453"/>
    </row>
    <row r="34" spans="1:41" x14ac:dyDescent="0.25">
      <c r="A34" s="86"/>
      <c r="B34" s="36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450"/>
      <c r="Z34" s="451"/>
      <c r="AA34" s="451"/>
      <c r="AB34" s="451"/>
      <c r="AC34" s="451"/>
      <c r="AD34" s="452"/>
      <c r="AE34" s="451"/>
      <c r="AF34" s="451"/>
      <c r="AG34" s="451"/>
      <c r="AH34" s="451"/>
      <c r="AI34" s="452"/>
      <c r="AJ34" s="451"/>
      <c r="AK34" s="451"/>
      <c r="AL34" s="451"/>
      <c r="AM34" s="451"/>
      <c r="AN34" s="452"/>
      <c r="AO34" s="453"/>
    </row>
    <row r="35" spans="1:41" ht="15.75" x14ac:dyDescent="0.25">
      <c r="A35" s="366" t="s">
        <v>245</v>
      </c>
      <c r="B35" s="87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20"/>
      <c r="T35" s="20"/>
      <c r="U35" s="20"/>
      <c r="V35" s="20"/>
      <c r="W35" s="20"/>
      <c r="X35" s="20"/>
      <c r="Y35" s="450"/>
      <c r="Z35" s="451"/>
      <c r="AA35" s="451"/>
      <c r="AB35" s="451"/>
      <c r="AC35" s="451"/>
      <c r="AD35" s="452"/>
      <c r="AE35" s="451"/>
      <c r="AF35" s="451"/>
      <c r="AG35" s="451"/>
      <c r="AH35" s="451"/>
      <c r="AI35" s="452"/>
      <c r="AJ35" s="455"/>
      <c r="AK35" s="455"/>
      <c r="AL35" s="455"/>
      <c r="AM35" s="382"/>
      <c r="AN35" s="456"/>
      <c r="AO35" s="453"/>
    </row>
    <row r="36" spans="1:41" x14ac:dyDescent="0.25">
      <c r="A36" s="86"/>
      <c r="B36" s="87"/>
      <c r="C36" s="8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401"/>
    </row>
    <row r="37" spans="1:41" x14ac:dyDescent="0.25">
      <c r="A37" s="86"/>
      <c r="B37" s="87"/>
      <c r="C37" s="8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1"/>
    </row>
    <row r="39" spans="1:41" ht="15.75" x14ac:dyDescent="0.25">
      <c r="C39" s="377" t="s">
        <v>284</v>
      </c>
    </row>
    <row r="40" spans="1:41" ht="15.75" x14ac:dyDescent="0.25">
      <c r="C40" s="377" t="s">
        <v>285</v>
      </c>
    </row>
  </sheetData>
  <mergeCells count="11">
    <mergeCell ref="A11:C11"/>
    <mergeCell ref="A4:AO4"/>
    <mergeCell ref="A5:AO5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ITF ALAP</vt:lpstr>
      <vt:lpstr>ITF SPEC 1</vt:lpstr>
      <vt:lpstr>ITF SPEC 2</vt:lpstr>
      <vt:lpstr>szab. vál.</vt:lpstr>
      <vt:lpstr>krit.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Kisfaludy Márta, Dr. Oroszlány Gabriella</dc:creator>
  <cp:lastModifiedBy>rita</cp:lastModifiedBy>
  <cp:lastPrinted>2019-08-24T16:50:50Z</cp:lastPrinted>
  <dcterms:created xsi:type="dcterms:W3CDTF">2016-05-30T09:46:08Z</dcterms:created>
  <dcterms:modified xsi:type="dcterms:W3CDTF">2020-11-30T14:34:11Z</dcterms:modified>
</cp:coreProperties>
</file>