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2020 tantervmódostások\"/>
    </mc:Choice>
  </mc:AlternateContent>
  <xr:revisionPtr revIDLastSave="0" documentId="13_ncr:1_{B88EDA9C-04DA-4B61-A26F-7BF61627B598}" xr6:coauthVersionLast="45" xr6:coauthVersionMax="45" xr10:uidLastSave="{00000000-0000-0000-0000-000000000000}"/>
  <bookViews>
    <workbookView xWindow="-120" yWindow="-120" windowWidth="20730" windowHeight="11160" tabRatio="621" firstSheet="3" activeTab="4" xr2:uid="{00000000-000D-0000-FFFF-FFFF00000000}"/>
  </bookViews>
  <sheets>
    <sheet name="KÖM BSc E  ALAP N" sheetId="36" r:id="rId1"/>
    <sheet name=" Környezetirányít specializáció" sheetId="14" r:id="rId2"/>
    <sheet name="Környezetvédelem a közigazgatás" sheetId="42" r:id="rId3"/>
    <sheet name="Zöldenergia specializáció" sheetId="43" r:id="rId4"/>
    <sheet name="Szabadon választható tárgyak" sheetId="45" r:id="rId5"/>
    <sheet name="Kritérium tárgyak" sheetId="46" r:id="rId6"/>
  </sheets>
  <definedNames>
    <definedName name="_xlnm._FilterDatabase" localSheetId="1" hidden="1">' Környezetirányít specializáció'!#REF!</definedName>
    <definedName name="_xlnm._FilterDatabase" localSheetId="0" hidden="1">'KÖM BSc E  ALAP N'!$B$6:$AT$58</definedName>
    <definedName name="_xlnm._FilterDatabase" localSheetId="2" hidden="1">'Környezetvédelem a közigazgatás'!#REF!</definedName>
    <definedName name="_xlnm._FilterDatabase" localSheetId="3" hidden="1">'Zöldenergia specializáció'!#REF!</definedName>
    <definedName name="_xlnm.Print_Titles" localSheetId="0">'KÖM BSc E  ALAP N'!$2:$9</definedName>
    <definedName name="_xlnm.Print_Area" localSheetId="1">' Környezetirányít specializáció'!$A$1:$AP$37</definedName>
    <definedName name="_xlnm.Print_Area" localSheetId="0">'KÖM BSc E  ALAP N'!$A$1:$BB$81</definedName>
    <definedName name="_xlnm.Print_Area" localSheetId="2">'Környezetvédelem a közigazgatás'!$A$1:$AQ$36</definedName>
    <definedName name="_xlnm.Print_Area" localSheetId="3">'Zöldenergia specializáció'!$A$1:$AP$36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1" i="43" l="1"/>
  <c r="AJ11" i="43"/>
  <c r="AJ29" i="43" s="1"/>
  <c r="AK11" i="43"/>
  <c r="AK29" i="43" s="1"/>
  <c r="AL11" i="43"/>
  <c r="AL29" i="43" s="1"/>
  <c r="AM11" i="43"/>
  <c r="AN11" i="43"/>
  <c r="AI22" i="43"/>
  <c r="AN29" i="43"/>
  <c r="AK31" i="43" l="1"/>
  <c r="AK30" i="43"/>
  <c r="D20" i="43" l="1"/>
  <c r="D20" i="42" l="1"/>
  <c r="G57" i="36"/>
  <c r="AF11" i="42" l="1"/>
  <c r="AN11" i="42"/>
  <c r="E28" i="42"/>
  <c r="AN12" i="14"/>
  <c r="AN30" i="14" s="1"/>
  <c r="AI23" i="14"/>
  <c r="AI12" i="14"/>
  <c r="E29" i="14"/>
  <c r="AC10" i="36"/>
  <c r="AB54" i="36"/>
  <c r="AD43" i="36"/>
  <c r="H43" i="36"/>
  <c r="AC30" i="36"/>
  <c r="AD30" i="36"/>
  <c r="AE30" i="36"/>
  <c r="AF30" i="36"/>
  <c r="AG30" i="36"/>
  <c r="AH30" i="36"/>
  <c r="AI30" i="36"/>
  <c r="AJ30" i="36"/>
  <c r="AK30" i="36"/>
  <c r="AL30" i="36"/>
  <c r="AM30" i="36"/>
  <c r="AN30" i="36"/>
  <c r="AO30" i="36"/>
  <c r="AP30" i="36"/>
  <c r="W30" i="36"/>
  <c r="X30" i="36"/>
  <c r="Y30" i="36"/>
  <c r="Z30" i="36"/>
  <c r="AA30" i="36"/>
  <c r="AB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H30" i="36"/>
  <c r="I10" i="36"/>
  <c r="H10" i="36"/>
  <c r="G42" i="36" l="1"/>
  <c r="F42" i="36"/>
  <c r="D19" i="43" l="1"/>
  <c r="D20" i="14" l="1"/>
  <c r="AN22" i="42" l="1"/>
  <c r="AL22" i="42"/>
  <c r="AK22" i="42"/>
  <c r="AJ22" i="42"/>
  <c r="G56" i="36" l="1"/>
  <c r="D18" i="43" l="1"/>
  <c r="E18" i="43"/>
  <c r="D19" i="42"/>
  <c r="E19" i="42"/>
  <c r="AD22" i="43" l="1"/>
  <c r="AB22" i="43"/>
  <c r="AA22" i="43"/>
  <c r="Z22" i="43"/>
  <c r="AE22" i="43"/>
  <c r="AF22" i="43"/>
  <c r="AG22" i="43"/>
  <c r="D13" i="43"/>
  <c r="D14" i="43"/>
  <c r="D16" i="43"/>
  <c r="D17" i="43"/>
  <c r="E13" i="43"/>
  <c r="E14" i="43"/>
  <c r="E16" i="43"/>
  <c r="E17" i="43"/>
  <c r="E28" i="43"/>
  <c r="D12" i="43"/>
  <c r="AH11" i="43"/>
  <c r="AG11" i="43"/>
  <c r="AF11" i="43"/>
  <c r="AE11" i="43"/>
  <c r="AD11" i="43"/>
  <c r="AC11" i="43"/>
  <c r="AB11" i="43"/>
  <c r="AA11" i="43"/>
  <c r="Z11" i="43"/>
  <c r="Y11" i="43"/>
  <c r="X11" i="43"/>
  <c r="W11" i="43"/>
  <c r="V11" i="43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AI22" i="42"/>
  <c r="AG22" i="42"/>
  <c r="AF22" i="42"/>
  <c r="AE22" i="42"/>
  <c r="AD22" i="42"/>
  <c r="E22" i="42" s="1"/>
  <c r="AB22" i="42"/>
  <c r="AA22" i="42"/>
  <c r="Z22" i="42"/>
  <c r="E18" i="42"/>
  <c r="D18" i="42"/>
  <c r="E17" i="42"/>
  <c r="D17" i="42"/>
  <c r="E16" i="42"/>
  <c r="D16" i="42"/>
  <c r="E15" i="42"/>
  <c r="D15" i="42"/>
  <c r="D14" i="42"/>
  <c r="E13" i="42"/>
  <c r="D13" i="42"/>
  <c r="E12" i="42"/>
  <c r="D12" i="42"/>
  <c r="AN29" i="42"/>
  <c r="AM11" i="42"/>
  <c r="AL11" i="42"/>
  <c r="AL29" i="42" s="1"/>
  <c r="AK11" i="42"/>
  <c r="AK29" i="42" s="1"/>
  <c r="AJ11" i="42"/>
  <c r="AJ29" i="42" s="1"/>
  <c r="AI11" i="42"/>
  <c r="AH11" i="42"/>
  <c r="AG11" i="42"/>
  <c r="AE11" i="42"/>
  <c r="AD11" i="42"/>
  <c r="AC11" i="42"/>
  <c r="AB11" i="42"/>
  <c r="AA11" i="42"/>
  <c r="Z11" i="42"/>
  <c r="Y11" i="42"/>
  <c r="X11" i="42"/>
  <c r="W11" i="42"/>
  <c r="V11" i="42"/>
  <c r="U11" i="42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AG23" i="14"/>
  <c r="AF23" i="14"/>
  <c r="AE23" i="14"/>
  <c r="AD23" i="14"/>
  <c r="E23" i="14" s="1"/>
  <c r="AB23" i="14"/>
  <c r="AA23" i="14"/>
  <c r="Z23" i="14"/>
  <c r="D15" i="14"/>
  <c r="D16" i="14"/>
  <c r="D17" i="14"/>
  <c r="D18" i="14"/>
  <c r="D19" i="14"/>
  <c r="D22" i="14"/>
  <c r="D13" i="14"/>
  <c r="E14" i="14"/>
  <c r="E16" i="14"/>
  <c r="E17" i="14"/>
  <c r="E18" i="14"/>
  <c r="E22" i="14"/>
  <c r="G58" i="36"/>
  <c r="G55" i="36"/>
  <c r="F56" i="36"/>
  <c r="F58" i="36"/>
  <c r="F55" i="36"/>
  <c r="G53" i="36"/>
  <c r="G52" i="36"/>
  <c r="G51" i="36"/>
  <c r="F52" i="36"/>
  <c r="F53" i="36"/>
  <c r="F51" i="36"/>
  <c r="F45" i="36"/>
  <c r="F46" i="36"/>
  <c r="F47" i="36"/>
  <c r="F48" i="36"/>
  <c r="F49" i="36"/>
  <c r="F44" i="36"/>
  <c r="F31" i="36"/>
  <c r="G45" i="36"/>
  <c r="G46" i="36"/>
  <c r="G47" i="36"/>
  <c r="G48" i="36"/>
  <c r="G49" i="36"/>
  <c r="G44" i="36"/>
  <c r="F32" i="36"/>
  <c r="F33" i="36"/>
  <c r="F34" i="36"/>
  <c r="F35" i="36"/>
  <c r="F37" i="36"/>
  <c r="F38" i="36"/>
  <c r="F39" i="36"/>
  <c r="F40" i="36"/>
  <c r="F41" i="36"/>
  <c r="G32" i="36"/>
  <c r="G33" i="36"/>
  <c r="G34" i="36"/>
  <c r="G35" i="36"/>
  <c r="G37" i="36"/>
  <c r="G38" i="36"/>
  <c r="G39" i="36"/>
  <c r="G40" i="36"/>
  <c r="G41" i="36"/>
  <c r="G3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D11" i="42" l="1"/>
  <c r="D12" i="14"/>
  <c r="G54" i="36"/>
  <c r="F50" i="36"/>
  <c r="F30" i="36"/>
  <c r="G30" i="36"/>
  <c r="F43" i="36"/>
  <c r="D11" i="43"/>
  <c r="F54" i="36"/>
  <c r="D22" i="42"/>
  <c r="E11" i="43"/>
  <c r="G43" i="36"/>
  <c r="E11" i="42"/>
  <c r="G50" i="36"/>
  <c r="E12" i="14"/>
  <c r="D23" i="14"/>
  <c r="AK31" i="42"/>
  <c r="D22" i="43"/>
  <c r="AK30" i="42"/>
  <c r="E22" i="43"/>
  <c r="H54" i="36" l="1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C54" i="36"/>
  <c r="AD54" i="36"/>
  <c r="AE54" i="36"/>
  <c r="AF54" i="36"/>
  <c r="AG54" i="36"/>
  <c r="AH54" i="36"/>
  <c r="AI54" i="36"/>
  <c r="AJ54" i="36"/>
  <c r="AK54" i="36"/>
  <c r="AL54" i="36"/>
  <c r="AM54" i="36"/>
  <c r="AN54" i="36"/>
  <c r="AO54" i="36"/>
  <c r="AP54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AF50" i="36"/>
  <c r="AG50" i="36"/>
  <c r="AH50" i="36"/>
  <c r="AI50" i="36"/>
  <c r="AJ50" i="36"/>
  <c r="AK50" i="36"/>
  <c r="AL50" i="36"/>
  <c r="AM50" i="36"/>
  <c r="AN50" i="36"/>
  <c r="AO50" i="36"/>
  <c r="AP50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E43" i="36"/>
  <c r="AF43" i="36"/>
  <c r="AG43" i="36"/>
  <c r="AH43" i="36"/>
  <c r="AI43" i="36"/>
  <c r="AJ43" i="36"/>
  <c r="AK43" i="36"/>
  <c r="AL43" i="36"/>
  <c r="AM43" i="36"/>
  <c r="AN43" i="36"/>
  <c r="AO43" i="36"/>
  <c r="AP43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AM24" i="36"/>
  <c r="AN24" i="36"/>
  <c r="AO24" i="36"/>
  <c r="AP24" i="36"/>
  <c r="J10" i="36"/>
  <c r="K10" i="36"/>
  <c r="L10" i="36"/>
  <c r="M10" i="36"/>
  <c r="N10" i="36"/>
  <c r="O10" i="36"/>
  <c r="P10" i="36"/>
  <c r="Q10" i="36"/>
  <c r="R10" i="36"/>
  <c r="S10" i="36"/>
  <c r="T10" i="36"/>
  <c r="U10" i="36"/>
  <c r="V10" i="36"/>
  <c r="W10" i="36"/>
  <c r="X10" i="36"/>
  <c r="Y10" i="36"/>
  <c r="Z10" i="36"/>
  <c r="AA10" i="36"/>
  <c r="AB10" i="36"/>
  <c r="AD10" i="36"/>
  <c r="AE10" i="36"/>
  <c r="AF10" i="36"/>
  <c r="AG10" i="36"/>
  <c r="AH10" i="36"/>
  <c r="AI10" i="36"/>
  <c r="AJ10" i="36"/>
  <c r="AK10" i="36"/>
  <c r="AL10" i="36"/>
  <c r="AM10" i="36"/>
  <c r="AN10" i="36"/>
  <c r="AO10" i="36"/>
  <c r="AP10" i="36"/>
  <c r="AF59" i="36" l="1"/>
  <c r="AD29" i="43"/>
  <c r="AD29" i="42"/>
  <c r="H59" i="36"/>
  <c r="AO59" i="36"/>
  <c r="AM59" i="36"/>
  <c r="AK59" i="36"/>
  <c r="AI29" i="43" s="1"/>
  <c r="AI59" i="36"/>
  <c r="AG59" i="36"/>
  <c r="AE59" i="36"/>
  <c r="AC59" i="36"/>
  <c r="AA59" i="36"/>
  <c r="Y59" i="36"/>
  <c r="U59" i="36"/>
  <c r="Q59" i="36"/>
  <c r="O59" i="36"/>
  <c r="M59" i="36"/>
  <c r="K59" i="36"/>
  <c r="I59" i="36"/>
  <c r="S59" i="36"/>
  <c r="W59" i="36"/>
  <c r="AP59" i="36"/>
  <c r="AN59" i="36"/>
  <c r="AL59" i="36"/>
  <c r="AJ59" i="36"/>
  <c r="AH59" i="36"/>
  <c r="AD59" i="36"/>
  <c r="AB59" i="36"/>
  <c r="Z59" i="36"/>
  <c r="X59" i="36"/>
  <c r="V59" i="36"/>
  <c r="T59" i="36"/>
  <c r="R59" i="36"/>
  <c r="P59" i="36"/>
  <c r="N59" i="36"/>
  <c r="L59" i="36"/>
  <c r="J59" i="36"/>
  <c r="J29" i="43" l="1"/>
  <c r="J30" i="14"/>
  <c r="J29" i="42"/>
  <c r="R29" i="43"/>
  <c r="R29" i="42"/>
  <c r="R30" i="14"/>
  <c r="V29" i="43"/>
  <c r="V29" i="42"/>
  <c r="V30" i="14"/>
  <c r="Z29" i="43"/>
  <c r="Z29" i="42"/>
  <c r="AF29" i="43"/>
  <c r="AF29" i="42"/>
  <c r="Q30" i="14"/>
  <c r="Q32" i="14" s="1"/>
  <c r="Q29" i="43"/>
  <c r="Q29" i="42"/>
  <c r="Q31" i="42" s="1"/>
  <c r="M29" i="43"/>
  <c r="M29" i="42"/>
  <c r="M30" i="14"/>
  <c r="Y29" i="43"/>
  <c r="Y29" i="42"/>
  <c r="Y30" i="14"/>
  <c r="AG29" i="43"/>
  <c r="AG29" i="42"/>
  <c r="F29" i="43"/>
  <c r="F29" i="42"/>
  <c r="F30" i="14"/>
  <c r="H29" i="43"/>
  <c r="H29" i="42"/>
  <c r="H30" i="14"/>
  <c r="N62" i="36"/>
  <c r="L29" i="43"/>
  <c r="L31" i="43" s="1"/>
  <c r="L30" i="14"/>
  <c r="L29" i="42"/>
  <c r="P29" i="43"/>
  <c r="P29" i="42"/>
  <c r="P30" i="14"/>
  <c r="T29" i="42"/>
  <c r="T29" i="43"/>
  <c r="T30" i="14"/>
  <c r="AB29" i="43"/>
  <c r="AB29" i="42"/>
  <c r="U30" i="14"/>
  <c r="U29" i="43"/>
  <c r="U29" i="42"/>
  <c r="G29" i="43"/>
  <c r="G30" i="14"/>
  <c r="G29" i="42"/>
  <c r="G31" i="42" s="1"/>
  <c r="K29" i="43"/>
  <c r="K29" i="42"/>
  <c r="L30" i="42" s="1"/>
  <c r="K30" i="14"/>
  <c r="O29" i="43"/>
  <c r="O30" i="14"/>
  <c r="O29" i="42"/>
  <c r="W29" i="43"/>
  <c r="W29" i="42"/>
  <c r="W30" i="14"/>
  <c r="AA29" i="43"/>
  <c r="AA31" i="43" s="1"/>
  <c r="AA29" i="42"/>
  <c r="AA31" i="42" s="1"/>
  <c r="AE29" i="43"/>
  <c r="AF30" i="43" s="1"/>
  <c r="AE29" i="42"/>
  <c r="AI29" i="42"/>
  <c r="AI30" i="14"/>
  <c r="AM63" i="36"/>
  <c r="S62" i="36"/>
  <c r="S63" i="36"/>
  <c r="AH62" i="36"/>
  <c r="AM62" i="36"/>
  <c r="I63" i="36"/>
  <c r="AC63" i="36"/>
  <c r="I62" i="36"/>
  <c r="N63" i="36"/>
  <c r="AC62" i="36"/>
  <c r="AH63" i="36"/>
  <c r="X62" i="36"/>
  <c r="X63" i="36"/>
  <c r="AM12" i="14"/>
  <c r="AL12" i="14"/>
  <c r="AL30" i="14" s="1"/>
  <c r="AK12" i="14"/>
  <c r="AK30" i="14" s="1"/>
  <c r="AJ12" i="14"/>
  <c r="AJ30" i="14" s="1"/>
  <c r="AH12" i="14"/>
  <c r="AG12" i="14"/>
  <c r="AG30" i="14" s="1"/>
  <c r="AF12" i="14"/>
  <c r="AF30" i="14" s="1"/>
  <c r="AE12" i="14"/>
  <c r="AE30" i="14" s="1"/>
  <c r="AD12" i="14"/>
  <c r="AD30" i="14" s="1"/>
  <c r="AC12" i="14"/>
  <c r="AB12" i="14"/>
  <c r="AB30" i="14" s="1"/>
  <c r="AA12" i="14"/>
  <c r="AA30" i="14" s="1"/>
  <c r="Z12" i="14"/>
  <c r="Z30" i="14" s="1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AO61" i="36"/>
  <c r="AO60" i="36"/>
  <c r="AJ61" i="36"/>
  <c r="AJ60" i="36"/>
  <c r="AE61" i="36"/>
  <c r="AE60" i="36"/>
  <c r="Z61" i="36"/>
  <c r="Z60" i="36"/>
  <c r="U61" i="36"/>
  <c r="U60" i="36"/>
  <c r="K61" i="36"/>
  <c r="P61" i="36"/>
  <c r="P60" i="36"/>
  <c r="G25" i="36"/>
  <c r="G27" i="36"/>
  <c r="G28" i="36"/>
  <c r="G29" i="36"/>
  <c r="F25" i="36"/>
  <c r="F26" i="36"/>
  <c r="F27" i="36"/>
  <c r="F28" i="36"/>
  <c r="F29" i="36"/>
  <c r="G11" i="36"/>
  <c r="G10" i="36" s="1"/>
  <c r="F11" i="36"/>
  <c r="F10" i="36" s="1"/>
  <c r="G26" i="36"/>
  <c r="AF30" i="42" l="1"/>
  <c r="Q30" i="43"/>
  <c r="L30" i="43"/>
  <c r="G32" i="14"/>
  <c r="Q31" i="14"/>
  <c r="V30" i="43"/>
  <c r="G31" i="14"/>
  <c r="G31" i="43"/>
  <c r="L32" i="14"/>
  <c r="G30" i="43"/>
  <c r="AF31" i="42"/>
  <c r="AA30" i="43"/>
  <c r="V31" i="42"/>
  <c r="L31" i="14"/>
  <c r="V30" i="42"/>
  <c r="V31" i="14"/>
  <c r="Q30" i="42"/>
  <c r="L31" i="42"/>
  <c r="G30" i="42"/>
  <c r="Q31" i="43"/>
  <c r="AF31" i="43"/>
  <c r="AA30" i="42"/>
  <c r="V32" i="14"/>
  <c r="V31" i="43"/>
  <c r="G24" i="36"/>
  <c r="D31" i="43"/>
  <c r="D31" i="42"/>
  <c r="F24" i="36"/>
  <c r="F59" i="36" s="1"/>
  <c r="G59" i="36"/>
  <c r="AK32" i="14"/>
  <c r="AF31" i="14"/>
  <c r="AF32" i="14"/>
  <c r="AK31" i="14"/>
  <c r="D29" i="42" l="1"/>
  <c r="D30" i="14"/>
  <c r="D29" i="43"/>
  <c r="E30" i="14"/>
  <c r="E29" i="42"/>
  <c r="E29" i="43"/>
  <c r="D30" i="43" l="1"/>
  <c r="D32" i="43"/>
  <c r="D31" i="14"/>
  <c r="D30" i="42"/>
  <c r="D32" i="42" s="1"/>
  <c r="AA31" i="14"/>
  <c r="AA32" i="14"/>
  <c r="D32" i="14" s="1"/>
  <c r="D33" i="14" s="1"/>
</calcChain>
</file>

<file path=xl/sharedStrings.xml><?xml version="1.0" encoding="utf-8"?>
<sst xmlns="http://schemas.openxmlformats.org/spreadsheetml/2006/main" count="1121" uniqueCount="421">
  <si>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</si>
  <si>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</si>
  <si>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</si>
  <si>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</si>
  <si>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</si>
  <si>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</si>
  <si>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</si>
  <si>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</si>
  <si>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</si>
  <si>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</si>
  <si>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</si>
  <si>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</si>
  <si>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</si>
  <si>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</si>
  <si>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</si>
  <si>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</si>
  <si>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</si>
  <si>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</si>
  <si>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</si>
  <si>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Testnevelés I.</t>
  </si>
  <si>
    <t>e</t>
  </si>
  <si>
    <t>Testnevelés II.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</si>
  <si>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</si>
  <si>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</si>
  <si>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</si>
  <si>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</si>
  <si>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</si>
  <si>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</si>
  <si>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</si>
  <si>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</si>
  <si>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</si>
  <si>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</si>
  <si>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</si>
  <si>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</si>
  <si>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</si>
  <si>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</si>
  <si>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</si>
  <si>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</si>
  <si>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</si>
  <si>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</si>
  <si>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</si>
  <si>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</si>
  <si>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</si>
  <si>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</si>
  <si>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</si>
  <si>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</si>
  <si>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</si>
  <si>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</si>
  <si>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</si>
  <si>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</si>
  <si>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</si>
  <si>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</si>
  <si>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</si>
  <si>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</si>
  <si>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</si>
  <si>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38.</t>
  </si>
  <si>
    <t>39.</t>
  </si>
  <si>
    <t>40.</t>
  </si>
  <si>
    <t>46.</t>
  </si>
  <si>
    <t>47.</t>
  </si>
  <si>
    <t>48.</t>
  </si>
  <si>
    <t>49.</t>
  </si>
  <si>
    <t>50.</t>
  </si>
  <si>
    <t>51.</t>
  </si>
  <si>
    <t>Matematika I.</t>
  </si>
  <si>
    <t>Matematika II.</t>
  </si>
  <si>
    <t>Fizika II.</t>
  </si>
  <si>
    <t>Informatika II.</t>
  </si>
  <si>
    <r>
      <t>kredi</t>
    </r>
    <r>
      <rPr>
        <b/>
        <sz val="12"/>
        <rFont val="Arial CE"/>
        <charset val="238"/>
      </rPr>
      <t>t</t>
    </r>
  </si>
  <si>
    <t>Nappali tagozat</t>
  </si>
  <si>
    <t>12.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</si>
  <si>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</si>
  <si>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</si>
  <si>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</si>
  <si>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</si>
  <si>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</si>
  <si>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</si>
  <si>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"</t>
  </si>
  <si>
    <t>összesen: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</si>
  <si>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</si>
  <si>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</si>
  <si>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</si>
  <si>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</si>
  <si>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</si>
  <si>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</si>
  <si>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</si>
  <si>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</si>
  <si>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Makroökonómia</t>
  </si>
  <si>
    <t>Mikroökonómia</t>
  </si>
  <si>
    <t>Összesen:</t>
  </si>
  <si>
    <t>dékán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</si>
  <si>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</si>
  <si>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</si>
  <si>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</si>
  <si>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</si>
  <si>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</si>
  <si>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</si>
  <si>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</si>
  <si>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Rejtő Sándor Könnyűipari és Környezetmérnöki Kar</t>
  </si>
  <si>
    <t>Vállalati információs rendszerek (SAP)</t>
  </si>
  <si>
    <t>Grafikus tervezõ rendszerek</t>
  </si>
  <si>
    <t>Papírmívesség</t>
  </si>
  <si>
    <t xml:space="preserve">Korszerû flexográfiai nyomtatás technológiája </t>
  </si>
  <si>
    <t>Bevezetés a multimédiába</t>
  </si>
  <si>
    <t>RMKNNYSZNC</t>
  </si>
  <si>
    <t>Német szaknyelvi elõkészítõ</t>
  </si>
  <si>
    <t>RMKNNYKONC</t>
  </si>
  <si>
    <t>Német nyelv közép</t>
  </si>
  <si>
    <t>RMKNNYHANC</t>
  </si>
  <si>
    <t>Német nyelv haladó</t>
  </si>
  <si>
    <t>Meteorológia a környezetvédelemben</t>
  </si>
  <si>
    <t>Kromatográfia</t>
  </si>
  <si>
    <t>Környezetbarát technológiák</t>
  </si>
  <si>
    <t>Fizikai alapismeretek</t>
  </si>
  <si>
    <t xml:space="preserve">CAD alapismeretek </t>
  </si>
  <si>
    <t>RMKANYSZNC</t>
  </si>
  <si>
    <t>Angol szaknyelvi elõkészítõ</t>
  </si>
  <si>
    <t>RMKANYKONC</t>
  </si>
  <si>
    <t>Angol közép-haladó</t>
  </si>
  <si>
    <t>RMKANYKENC</t>
  </si>
  <si>
    <t>Angol kezdõ</t>
  </si>
  <si>
    <t>RMKANYHANC</t>
  </si>
  <si>
    <t>Angol haladó</t>
  </si>
  <si>
    <t>Számítógépes térábrázolás II.</t>
  </si>
  <si>
    <t>Számítógépes térábrázolás I.</t>
  </si>
  <si>
    <t>A terméktervezés számítógépes eszközei</t>
  </si>
  <si>
    <t>Beépített rendszerek és mikrovezérlők</t>
  </si>
  <si>
    <t>Öltözködéstörténet</t>
  </si>
  <si>
    <t>Intelligens anyagok sajátosságai</t>
  </si>
  <si>
    <t>Szervezetfejlesztés</t>
  </si>
  <si>
    <t>Folyamatok statisztikai elmélete</t>
  </si>
  <si>
    <t>Anyagvizsgálat és méréstechnika</t>
  </si>
  <si>
    <t>A tárgyak adott félévi indításáról a hallgatói létszámok és az oktatói terhelések ismeretében a dékán dönt!</t>
  </si>
  <si>
    <t>Multimedia&amp;digital imaging technologies</t>
  </si>
  <si>
    <t>Theory&amp;measurement of color</t>
  </si>
  <si>
    <t>Computer Aided Product Design</t>
  </si>
  <si>
    <t>Chromatography</t>
  </si>
  <si>
    <t>Digital Printing Technologies</t>
  </si>
  <si>
    <t>Product Construction and Design in the Clothing Industry</t>
  </si>
  <si>
    <t>Decision Supporting Systems</t>
  </si>
  <si>
    <t>Cellulose and Pulp Fiber Chemistry</t>
  </si>
  <si>
    <t>Microbiology</t>
  </si>
  <si>
    <t>Polimer Chemistry</t>
  </si>
  <si>
    <t xml:space="preserve">Flexographic Printing Technology </t>
  </si>
  <si>
    <t>CAD – 3D modeling with Solid Edge ST5</t>
  </si>
  <si>
    <t>Microbial Electrochemistry</t>
  </si>
  <si>
    <t>GGTAI1KTNK</t>
  </si>
  <si>
    <t>Einführung in die Steuerlehre</t>
  </si>
  <si>
    <t>GGTKG1G3DC</t>
  </si>
  <si>
    <t>Wirtschaftslehre I.</t>
  </si>
  <si>
    <t>GGTKG1G4DC</t>
  </si>
  <si>
    <t>Wirtschaftslehre II.</t>
  </si>
  <si>
    <t>Érvényes:</t>
  </si>
  <si>
    <t>Kritérium tárgyak</t>
  </si>
  <si>
    <t>Ökológia</t>
  </si>
  <si>
    <t>Környezetmérnök szak</t>
  </si>
  <si>
    <t>Analítikai kémia</t>
  </si>
  <si>
    <t>Közegészségügy</t>
  </si>
  <si>
    <t>Környezeti elemek védelme II. (Levegőmin. védelem)</t>
  </si>
  <si>
    <t>Térinformatika</t>
  </si>
  <si>
    <t>Természet és tájvédelem</t>
  </si>
  <si>
    <t>Környezeti elemek védelme III. (Talajvédelem)</t>
  </si>
  <si>
    <t>Kémia I.</t>
  </si>
  <si>
    <t>Kémia II.</t>
  </si>
  <si>
    <t>Környezeti ártalmak I. (Zaj, rezgésvédelem)</t>
  </si>
  <si>
    <t>Környezeti ártalmak II. (Környezeti sugárvédelem)</t>
  </si>
  <si>
    <t>Környezeti ártalmak III. (Hulladékgazdálkodás)</t>
  </si>
  <si>
    <t>Környezetvédelmi analítika</t>
  </si>
  <si>
    <t>Mérések adatfeldolgozása</t>
  </si>
  <si>
    <t>Kockázatelemzés</t>
  </si>
  <si>
    <t>Földtudományi ismeretek</t>
  </si>
  <si>
    <t>Elektrotechnika</t>
  </si>
  <si>
    <t>Természettudományos alapismeretek (40-60kr.)</t>
  </si>
  <si>
    <t>Gazdasági és Humán ismeretek   (10-30kr.)                                                        összesen:</t>
  </si>
  <si>
    <t>Környezeti elemek védelme (30-70kr.)                                                                         összesen:</t>
  </si>
  <si>
    <t>Műszaki mérnöki ismeretek (20-50kr.)</t>
  </si>
  <si>
    <t>Környezetelemzés,környezeti informatika (10-30kr.)</t>
  </si>
  <si>
    <t>Környezetmenedzsment (10-30kr.)</t>
  </si>
  <si>
    <t>Menedzsment alapjai</t>
  </si>
  <si>
    <t>Előtanulmány kód</t>
  </si>
  <si>
    <t>Menedzsment rendszerek építése és fejlesztése I.</t>
  </si>
  <si>
    <t>Menedzsment rendszerek építése és fejlesztése II.</t>
  </si>
  <si>
    <t>Fizika I.</t>
  </si>
  <si>
    <t>Település üzemeltetés környezeti aspektusai I.</t>
  </si>
  <si>
    <t>Környezeti minőségbiztosítási rendszer</t>
  </si>
  <si>
    <t>Katasztrófavédelem</t>
  </si>
  <si>
    <t>Zöldenergia specializáció</t>
  </si>
  <si>
    <t>Projektmunka</t>
  </si>
  <si>
    <t>Környezeti szimulációk</t>
  </si>
  <si>
    <t>Gyakorlati órák:</t>
  </si>
  <si>
    <t>Összóra:</t>
  </si>
  <si>
    <t>Alap összesen:</t>
  </si>
  <si>
    <t>BSc (E) Mintatanterv</t>
  </si>
  <si>
    <t>a</t>
  </si>
  <si>
    <t>Alap+spec.</t>
  </si>
  <si>
    <t>Össszes gyakorlati óra</t>
  </si>
  <si>
    <t>Gyakorlati órák aránya (%)</t>
  </si>
  <si>
    <t>Kritérium köv.</t>
  </si>
  <si>
    <t xml:space="preserve">kritériumtárgy1 (angol vagy német nyelven) </t>
  </si>
  <si>
    <t xml:space="preserve">kritériumtárgy2 (angol vagy német nyelven) </t>
  </si>
  <si>
    <t>52.</t>
  </si>
  <si>
    <t>53.</t>
  </si>
  <si>
    <t>54.</t>
  </si>
  <si>
    <t>55.</t>
  </si>
  <si>
    <t>56.</t>
  </si>
  <si>
    <t>57.</t>
  </si>
  <si>
    <t>37.</t>
  </si>
  <si>
    <t>58.</t>
  </si>
  <si>
    <t>szakfelelős: Dr. Mészárosné Dr. Bálint Ágnes</t>
  </si>
  <si>
    <t>felelőse: Dr. Biczó Imre</t>
  </si>
  <si>
    <t>Lean and Green Printing (online)</t>
  </si>
  <si>
    <t>BSc (E)  Mintatanterv</t>
  </si>
  <si>
    <t xml:space="preserve">BSc (E) Mintatanterv 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</si>
  <si>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</si>
  <si>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</si>
  <si>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</si>
  <si>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</si>
  <si>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</si>
  <si>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A kooperatív képzés tanterve</t>
  </si>
  <si>
    <t>Megjegyzés: A kooperatív képzés tantárgyait a Kari Tanács évente fogadja el.</t>
  </si>
  <si>
    <t>1. Természet-, táj-, és környezeti elemek védelme</t>
  </si>
  <si>
    <t>RKXAK1MBNE</t>
  </si>
  <si>
    <t>RKXFI1MBNE</t>
  </si>
  <si>
    <t>RKXFI2MBNE</t>
  </si>
  <si>
    <t>RKXFT1MBNE</t>
  </si>
  <si>
    <t>RKEKT1MBNE</t>
  </si>
  <si>
    <t>RKXKE1MBNE</t>
  </si>
  <si>
    <t>RKXKE2MBNE</t>
  </si>
  <si>
    <t>RKXKE3MBNE</t>
  </si>
  <si>
    <t>RKXKU1MBNE</t>
  </si>
  <si>
    <t>RKXTT1MBNE</t>
  </si>
  <si>
    <t>RKXHV1MBNE</t>
  </si>
  <si>
    <t>RKXTI1MBNE</t>
  </si>
  <si>
    <t>RKEKJ1MBNE</t>
  </si>
  <si>
    <t>RKXMF1MBNE</t>
  </si>
  <si>
    <t>RMEIN1KBNE</t>
  </si>
  <si>
    <t>RKPPR1MBNE</t>
  </si>
  <si>
    <t>RKWSI1MBNE</t>
  </si>
  <si>
    <t>RKWMF1MBNE</t>
  </si>
  <si>
    <t>RKWMF2MBNE</t>
  </si>
  <si>
    <t>Biológia I.</t>
  </si>
  <si>
    <t>Biológia II.</t>
  </si>
  <si>
    <t>RMWMS1KBNE</t>
  </si>
  <si>
    <t>RMXKE1KBNE</t>
  </si>
  <si>
    <t>RMXKE2KBNE</t>
  </si>
  <si>
    <t>RMEII1KBNE</t>
  </si>
  <si>
    <t>RMWMI1KBNE</t>
  </si>
  <si>
    <t>RKEMF3MBNE</t>
  </si>
  <si>
    <t>GGXKG1RBNE</t>
  </si>
  <si>
    <t>GGXKG2RBNE</t>
  </si>
  <si>
    <t>RKVKR1MBNE</t>
  </si>
  <si>
    <t>RKVFI0MBNE</t>
  </si>
  <si>
    <t>NMXAN1HBNE</t>
  </si>
  <si>
    <t>RMWMS2KBNE</t>
  </si>
  <si>
    <t>RMVVI1IBNE</t>
  </si>
  <si>
    <t>RMVTR1NBNE</t>
  </si>
  <si>
    <t>RMVPM1PBNE</t>
  </si>
  <si>
    <t>RMVFN1NBNE</t>
  </si>
  <si>
    <t>RMVCM1NBNE</t>
  </si>
  <si>
    <t>RKVMETMBNE</t>
  </si>
  <si>
    <t>RKVCA1MBNE</t>
  </si>
  <si>
    <t>RTVST1MBNE</t>
  </si>
  <si>
    <t>RTVST2MBNE</t>
  </si>
  <si>
    <t>RTVRM1MBNE</t>
  </si>
  <si>
    <t>RTVOT1MBNE</t>
  </si>
  <si>
    <t>RTVIA1MBNE</t>
  </si>
  <si>
    <t>RTVDE1MBNE</t>
  </si>
  <si>
    <t>RTVAS1MBNE</t>
  </si>
  <si>
    <t>Alkalmazott számítástechnika II.</t>
  </si>
  <si>
    <t>RTVAS2MBNE</t>
  </si>
  <si>
    <t>RMVSV1MBNE</t>
  </si>
  <si>
    <t>RMVFS1MBNE</t>
  </si>
  <si>
    <t>RMVAM1MBNE</t>
  </si>
  <si>
    <t>RMKMC1ABNE</t>
  </si>
  <si>
    <t>RKKKR1ABNE</t>
  </si>
  <si>
    <t>RMKDT1ABNE</t>
  </si>
  <si>
    <t>RMKLGA1BNE</t>
  </si>
  <si>
    <t>RMKDSA1BNE</t>
  </si>
  <si>
    <t>RMKFCA1BNE</t>
  </si>
  <si>
    <t>RKKMB1ABNE</t>
  </si>
  <si>
    <t>RMKOA1ABNE</t>
  </si>
  <si>
    <t>RMKFN1ABNE</t>
  </si>
  <si>
    <t>RMKCA1ABNE</t>
  </si>
  <si>
    <t>RMKCV1ABNE</t>
  </si>
  <si>
    <t>Chemical Aspects of Paper Converting</t>
  </si>
  <si>
    <t>RKKMI1ABNE</t>
  </si>
  <si>
    <t xml:space="preserve">Műszaki mechanika  </t>
  </si>
  <si>
    <t xml:space="preserve">Környezeti műv. és techn. II.(Megújuló energiák) </t>
  </si>
  <si>
    <t xml:space="preserve"> v</t>
  </si>
  <si>
    <t>NMXAN1HBNE aláírás</t>
  </si>
  <si>
    <t>RKXKM1MBNE</t>
  </si>
  <si>
    <t>RKXKM2MBNE</t>
  </si>
  <si>
    <t xml:space="preserve">Környezeti műveletek és techn. I. (Víz-, Szennyvíztisztítás) </t>
  </si>
  <si>
    <t>RKEGZ1MBNE</t>
  </si>
  <si>
    <t>Dr. habil Koltai László</t>
  </si>
  <si>
    <t xml:space="preserve">Dr. habil Koltai László </t>
  </si>
  <si>
    <t>Dr. habil. Koltai László</t>
  </si>
  <si>
    <t>Megjegyzés</t>
  </si>
  <si>
    <t>Vállalkozás gazdaságtan (blended)</t>
  </si>
  <si>
    <t>Környezet- és természetvédelmi terepi gyakorlatok</t>
  </si>
  <si>
    <t>RKXKO1MBNE</t>
  </si>
  <si>
    <t>Bevezetés a műszaki matematikába</t>
  </si>
  <si>
    <t>Környezetgazdálkodás</t>
  </si>
  <si>
    <t>Ipari alapanyagok és hulladékok</t>
  </si>
  <si>
    <t>Integrált irányítási rendszerek (online)</t>
  </si>
  <si>
    <t xml:space="preserve">RKWBI1MBNE </t>
  </si>
  <si>
    <t xml:space="preserve">Biotechnológia alapjai      </t>
  </si>
  <si>
    <t>Biomassza előállítás és hasznosítás</t>
  </si>
  <si>
    <t>Energetika alapismeretek</t>
  </si>
  <si>
    <t xml:space="preserve">RKWSI1MBNE </t>
  </si>
  <si>
    <t>Környezetvédelmi közigazgatási alapismeretek</t>
  </si>
  <si>
    <t>RMKMD1ABNE</t>
  </si>
  <si>
    <t xml:space="preserve">RKWBI1MBNE   </t>
  </si>
  <si>
    <t>19.</t>
  </si>
  <si>
    <t>45.</t>
  </si>
  <si>
    <t>Design (online)</t>
  </si>
  <si>
    <t>Elfogadta az RKK tanácsa 2019. június 13.-án</t>
  </si>
  <si>
    <t>Érvényes 2019. szeptemberétől</t>
  </si>
  <si>
    <t>2019. szeptemberétől</t>
  </si>
  <si>
    <t xml:space="preserve">                                  felelőse: Dr. Takács Áron</t>
  </si>
  <si>
    <t xml:space="preserve">                                                felelőse: Bodáné Dr. Kendrovics Rita</t>
  </si>
  <si>
    <t xml:space="preserve">                               Környezetvédelem a közigazgatásban specializáció</t>
  </si>
  <si>
    <t>Környezetpedagógia</t>
  </si>
  <si>
    <r>
      <t>kredi</t>
    </r>
    <r>
      <rPr>
        <b/>
        <sz val="12"/>
        <color theme="1"/>
        <rFont val="Arial CE"/>
        <charset val="238"/>
      </rPr>
      <t>t</t>
    </r>
  </si>
  <si>
    <t>Környezeti hatásvizsgálat</t>
  </si>
  <si>
    <t>Patronálás I.</t>
  </si>
  <si>
    <t>Patronálás II.</t>
  </si>
  <si>
    <t xml:space="preserve">Biotechnológia alapjai                                         </t>
  </si>
  <si>
    <t>2. Menedzsment rendszerek építése és fejlesztése I.-II.</t>
  </si>
  <si>
    <t xml:space="preserve">2. Környezetvédelmi közigazgatási alapismeretek  és Településfejlesztés </t>
  </si>
  <si>
    <t>Megújuló energiák forrásai I. (Napenergia alkalmazása) (blended)</t>
  </si>
  <si>
    <t>Megújuló energiák forrásai II.(Szélenergia alkalmazása) (blended)</t>
  </si>
  <si>
    <t>Megújuló energiák forrásai III.(Geotermia, vízenergia és hidrogén cellák)  (blended)</t>
  </si>
  <si>
    <t>2. Megújuló energiák forrásai I.-III.</t>
  </si>
  <si>
    <t>RKVMA0MBNE</t>
  </si>
  <si>
    <t>RKVKP1MBNE</t>
  </si>
  <si>
    <t>RKKPN1ABNE</t>
  </si>
  <si>
    <t>RKKRE1ABNE</t>
  </si>
  <si>
    <t>RKKPW1ABNE</t>
  </si>
  <si>
    <t>Szabályozás és vezérlés (blended)</t>
  </si>
  <si>
    <t>Gépszerkezetek (blended)</t>
  </si>
  <si>
    <t>Műszaki rajz és dokumentáció, CAD (blended)</t>
  </si>
  <si>
    <t>Informatika I. (blended)</t>
  </si>
  <si>
    <t>Irányítási rendszerek informatikai támogatása (blended)</t>
  </si>
  <si>
    <t>Település üzemeltetés környezeti aspektusai II.</t>
  </si>
  <si>
    <t>Településfejlesztés</t>
  </si>
  <si>
    <t>Pályázatok elmélete és gyakorlata</t>
  </si>
  <si>
    <t>határozat száma: RKK-KT-LXX/75/2019</t>
  </si>
  <si>
    <t>RKXMA2HBNE</t>
  </si>
  <si>
    <t>RKXBI1HBNE</t>
  </si>
  <si>
    <t xml:space="preserve">RKXBI2HBNE </t>
  </si>
  <si>
    <t>RKXEL1HBNE</t>
  </si>
  <si>
    <t>RKXGY1HBNE</t>
  </si>
  <si>
    <t>RKXKA1HBNE</t>
  </si>
  <si>
    <t>RKESV1HBNE</t>
  </si>
  <si>
    <t xml:space="preserve">RKXMH1HBNE </t>
  </si>
  <si>
    <t xml:space="preserve">RKEMR1HBNE </t>
  </si>
  <si>
    <t>RKEMR1HBNE</t>
  </si>
  <si>
    <t xml:space="preserve">RMXIN2HBNE </t>
  </si>
  <si>
    <t xml:space="preserve">RKXKZ1HBNE </t>
  </si>
  <si>
    <t>Munkavédelem (blended)</t>
  </si>
  <si>
    <t xml:space="preserve">RKEBT1HBNE </t>
  </si>
  <si>
    <t>RMWMI1HBNE</t>
  </si>
  <si>
    <t xml:space="preserve">RMWIR1HBNE </t>
  </si>
  <si>
    <t>RKWGT1HBNE</t>
  </si>
  <si>
    <t>RKEBT1HBNE</t>
  </si>
  <si>
    <t>RKWKA1HBNE</t>
  </si>
  <si>
    <t>RKWAE1HBNE</t>
  </si>
  <si>
    <t>RKWAE2HBNE</t>
  </si>
  <si>
    <t>RKWMU1HBNE</t>
  </si>
  <si>
    <t>RKWEG1HBNE</t>
  </si>
  <si>
    <t>RKXBI2HBNE</t>
  </si>
  <si>
    <t>RTEFT1HBNE</t>
  </si>
  <si>
    <t>Feldolgozóipari technológiák és környezetvédelmük (blended)</t>
  </si>
  <si>
    <t>GSEVG2RBNE</t>
  </si>
  <si>
    <t>RMEPR1KBNE</t>
  </si>
  <si>
    <t>RKDSZDHBNE</t>
  </si>
  <si>
    <t>RKDSZHBNE</t>
  </si>
  <si>
    <t>RTVTS1MBNE</t>
  </si>
  <si>
    <t>Noise and Vibration Protection</t>
  </si>
  <si>
    <t>Renewable Energy</t>
  </si>
  <si>
    <t>Projektmenedzsment (blended)</t>
  </si>
  <si>
    <t>Alkalmazott számítástechnika I.</t>
  </si>
  <si>
    <t>Water Quality Protection</t>
  </si>
  <si>
    <t>Környezetjogi ismeretek (online)</t>
  </si>
  <si>
    <t>Környezettan (online)</t>
  </si>
  <si>
    <t xml:space="preserve"> Környezetirányítási rendszerek specializáció  </t>
  </si>
  <si>
    <t>RKXKZ1HBNE</t>
  </si>
  <si>
    <t>RMWIH1HBNE</t>
  </si>
  <si>
    <t>RMVKT1PBNE</t>
  </si>
  <si>
    <t>GVXMA1RBNE</t>
  </si>
  <si>
    <t xml:space="preserve"> RTKRKARVNE</t>
  </si>
  <si>
    <t>RTKSTABVNE</t>
  </si>
  <si>
    <t>RKXKE1MBNE,RKXKE2MBNE, RKXKA1MBNE</t>
  </si>
  <si>
    <t>RKXKA3MBNE</t>
  </si>
  <si>
    <t>RKXKA2MBNE</t>
  </si>
  <si>
    <t>RKXKA1MBNE</t>
  </si>
  <si>
    <t>RKXOK1MBNE</t>
  </si>
  <si>
    <t>RKWTU1HBNE</t>
  </si>
  <si>
    <t>RKWTU2HBNE</t>
  </si>
  <si>
    <t xml:space="preserve">RKWKOGHBNE </t>
  </si>
  <si>
    <t>RKWPA1HBNE</t>
  </si>
  <si>
    <t>Alternatív energiahasználat a gyakorlatban I.(Energetikai rendszerek-lakossági alkalmazás, közlekedés )</t>
  </si>
  <si>
    <t>Alternatív energiahasználat a gyakorlatban II. (Energetikai rendszerek-épített környezet, épületenergetika)</t>
  </si>
  <si>
    <t>RKVTALMBNE</t>
  </si>
  <si>
    <t>Talajmechanika az energetikai és környezetmérnöki tudományban</t>
  </si>
  <si>
    <t>RTVDT1MBNE</t>
  </si>
  <si>
    <t>Divat és enteriőr technológia</t>
  </si>
  <si>
    <t>RTVDM1MBNE</t>
  </si>
  <si>
    <t>Divattermékek modellezése I.</t>
  </si>
  <si>
    <t>RTVKF1MBNE</t>
  </si>
  <si>
    <t>Kötött kelmék feldolgozása I.</t>
  </si>
  <si>
    <t>RTVKF2MBNE</t>
  </si>
  <si>
    <t>Kötött kelmék feldolgozása II.</t>
  </si>
  <si>
    <t>RTVSV1MBNE</t>
  </si>
  <si>
    <t>Speciális textilruházati vizsgálatok</t>
  </si>
  <si>
    <t>RTVET1MBNE</t>
  </si>
  <si>
    <t>Egészségõrzõ textilrendszerek</t>
  </si>
  <si>
    <t>Környezeti elemek védelme I. (Vízminőségvédelem) (blended)</t>
  </si>
  <si>
    <t>A 32-38 sorszámú szabadon választható tárgyak 2020/21 tanév második félévétől választhatók.</t>
  </si>
  <si>
    <t xml:space="preserve">Dr. habil Koltai László dékán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</si>
</sst>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color indexed="10"/>
      <name val="Arial CE"/>
      <family val="2"/>
      <charset val="238"/>
    </font>
    <font>
      <sz val="12"/>
      <color rgb="FFFF0000"/>
      <name val="Arial CE"/>
      <charset val="238"/>
    </font>
    <font>
      <b/>
      <sz val="10"/>
      <name val="Arial CE"/>
      <family val="2"/>
      <charset val="238"/>
    </font>
    <font>
      <b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sz val="12"/>
      <color theme="1"/>
      <name val="Arial CE"/>
      <charset val="238"/>
    </font>
    <font>
      <b/>
      <i/>
      <sz val="10"/>
      <color rgb="FFFF0000"/>
      <name val="Arial CE"/>
      <charset val="238"/>
    </font>
    <font>
      <b/>
      <sz val="8"/>
      <color rgb="FFFF0000"/>
      <name val="Arial CE"/>
      <charset val="238"/>
    </font>
    <font>
      <b/>
      <i/>
      <sz val="10"/>
      <color rgb="FF00B050"/>
      <name val="Arial CE"/>
      <charset val="238"/>
    </font>
    <font>
      <b/>
      <sz val="8"/>
      <color rgb="FF00B050"/>
      <name val="Arial CE"/>
      <charset val="238"/>
    </font>
    <font>
      <b/>
      <i/>
      <sz val="10"/>
      <color theme="1"/>
      <name val="Arial CE"/>
      <charset val="238"/>
    </font>
    <font>
      <i/>
      <sz val="10"/>
      <color theme="1"/>
      <name val="Arial CE"/>
      <charset val="238"/>
    </font>
    <font>
      <sz val="12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i/>
      <sz val="12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8"/>
      <color theme="1"/>
      <name val="Arial CE"/>
      <charset val="238"/>
    </font>
    <font>
      <b/>
      <sz val="10"/>
      <color theme="1"/>
      <name val="Arial CE"/>
      <charset val="238"/>
    </font>
    <font>
      <b/>
      <sz val="14"/>
      <color theme="1"/>
      <name val="Arial CE"/>
      <charset val="238"/>
    </font>
    <font>
      <i/>
      <sz val="14"/>
      <color theme="1"/>
      <name val="Arial CE"/>
      <charset val="238"/>
    </font>
    <font>
      <i/>
      <sz val="12"/>
      <color theme="1"/>
      <name val="Arial CE"/>
      <charset val="238"/>
    </font>
    <font>
      <sz val="10"/>
      <color theme="1"/>
      <name val="Arial CE"/>
      <charset val="238"/>
    </font>
    <font>
      <b/>
      <sz val="9"/>
      <color theme="1"/>
      <name val="Arial CE"/>
      <charset val="238"/>
    </font>
    <font>
      <sz val="9"/>
      <color theme="1"/>
      <name val="Arial CE"/>
      <family val="2"/>
      <charset val="238"/>
    </font>
    <font>
      <i/>
      <sz val="9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i/>
      <sz val="12"/>
      <color theme="1"/>
      <name val="Arial CE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2"/>
      <color theme="1"/>
      <name val="Wingdings 3"/>
      <family val="1"/>
      <charset val="2"/>
    </font>
    <font>
      <b/>
      <sz val="8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0" fontId="35" fillId="0" borderId="0"/>
    <xf numFmtId="0" fontId="1" fillId="0" borderId="0"/>
  </cellStyleXfs>
  <cellXfs count="1046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11" fillId="24" borderId="32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2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1" fillId="0" borderId="44" xfId="0" applyFont="1" applyBorder="1" applyAlignment="1">
      <alignment horizontal="right" vertical="center"/>
    </xf>
    <xf numFmtId="0" fontId="6" fillId="0" borderId="28" xfId="42" applyFont="1" applyBorder="1" applyAlignment="1">
      <alignment horizontal="center" vertical="center"/>
    </xf>
    <xf numFmtId="0" fontId="10" fillId="0" borderId="28" xfId="42" applyFont="1" applyBorder="1"/>
    <xf numFmtId="0" fontId="8" fillId="0" borderId="24" xfId="42" applyFont="1" applyBorder="1" applyAlignment="1">
      <alignment horizontal="center" vertical="center"/>
    </xf>
    <xf numFmtId="0" fontId="8" fillId="0" borderId="28" xfId="42" applyFont="1" applyBorder="1" applyAlignment="1">
      <alignment horizontal="center" vertical="center"/>
    </xf>
    <xf numFmtId="0" fontId="8" fillId="0" borderId="32" xfId="42" applyFont="1" applyBorder="1" applyAlignment="1">
      <alignment horizontal="center" vertical="center"/>
    </xf>
    <xf numFmtId="0" fontId="16" fillId="0" borderId="24" xfId="42" applyFont="1" applyBorder="1" applyAlignment="1">
      <alignment horizontal="center" vertical="center"/>
    </xf>
    <xf numFmtId="0" fontId="16" fillId="0" borderId="33" xfId="42" applyFont="1" applyBorder="1" applyAlignment="1">
      <alignment horizontal="center" vertical="center"/>
    </xf>
    <xf numFmtId="0" fontId="12" fillId="0" borderId="32" xfId="42" applyFont="1" applyFill="1" applyBorder="1" applyAlignment="1">
      <alignment horizontal="center" vertical="center"/>
    </xf>
    <xf numFmtId="0" fontId="8" fillId="0" borderId="24" xfId="42" applyFont="1" applyFill="1" applyBorder="1" applyAlignment="1">
      <alignment horizontal="center" vertical="center"/>
    </xf>
    <xf numFmtId="0" fontId="8" fillId="0" borderId="28" xfId="42" applyFont="1" applyFill="1" applyBorder="1" applyAlignment="1">
      <alignment horizontal="center" vertical="center"/>
    </xf>
    <xf numFmtId="0" fontId="13" fillId="0" borderId="32" xfId="42" applyFont="1" applyFill="1" applyBorder="1" applyAlignment="1">
      <alignment horizontal="center" vertical="center"/>
    </xf>
    <xf numFmtId="0" fontId="8" fillId="0" borderId="33" xfId="42" applyFont="1" applyFill="1" applyBorder="1" applyAlignment="1">
      <alignment horizontal="center" vertical="center"/>
    </xf>
    <xf numFmtId="0" fontId="13" fillId="0" borderId="22" xfId="42" applyFont="1" applyFill="1" applyBorder="1" applyAlignment="1">
      <alignment horizontal="center" vertical="center"/>
    </xf>
    <xf numFmtId="0" fontId="16" fillId="0" borderId="25" xfId="42" applyFont="1" applyBorder="1" applyAlignment="1">
      <alignment horizontal="center" vertical="center"/>
    </xf>
    <xf numFmtId="0" fontId="8" fillId="0" borderId="25" xfId="42" applyFont="1" applyBorder="1" applyAlignment="1">
      <alignment horizontal="center" vertical="center"/>
    </xf>
    <xf numFmtId="0" fontId="8" fillId="0" borderId="26" xfId="42" applyFont="1" applyBorder="1" applyAlignment="1">
      <alignment horizontal="center" vertical="center"/>
    </xf>
    <xf numFmtId="0" fontId="8" fillId="0" borderId="27" xfId="42" applyFont="1" applyBorder="1" applyAlignment="1">
      <alignment horizontal="center" vertical="center"/>
    </xf>
    <xf numFmtId="0" fontId="8" fillId="0" borderId="30" xfId="42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center"/>
    </xf>
    <xf numFmtId="0" fontId="8" fillId="0" borderId="26" xfId="42" applyFont="1" applyBorder="1" applyAlignment="1">
      <alignment vertical="center"/>
    </xf>
    <xf numFmtId="0" fontId="8" fillId="0" borderId="27" xfId="42" applyFont="1" applyBorder="1" applyAlignment="1">
      <alignment vertical="center"/>
    </xf>
    <xf numFmtId="0" fontId="7" fillId="0" borderId="30" xfId="42" applyFont="1" applyBorder="1" applyAlignment="1">
      <alignment vertical="center"/>
    </xf>
    <xf numFmtId="0" fontId="7" fillId="0" borderId="26" xfId="42" applyFont="1" applyBorder="1" applyAlignment="1">
      <alignment vertical="center"/>
    </xf>
    <xf numFmtId="0" fontId="7" fillId="0" borderId="27" xfId="42" applyFont="1" applyBorder="1" applyAlignment="1">
      <alignment vertical="center"/>
    </xf>
    <xf numFmtId="0" fontId="12" fillId="0" borderId="29" xfId="42" applyFont="1" applyBorder="1" applyAlignment="1">
      <alignment horizontal="center" vertical="center"/>
    </xf>
    <xf numFmtId="0" fontId="10" fillId="0" borderId="25" xfId="42" applyFont="1" applyBorder="1" applyAlignment="1">
      <alignment horizontal="center" vertical="center"/>
    </xf>
    <xf numFmtId="0" fontId="10" fillId="0" borderId="26" xfId="42" applyFont="1" applyBorder="1" applyAlignment="1">
      <alignment horizontal="center" vertical="center"/>
    </xf>
    <xf numFmtId="0" fontId="12" fillId="0" borderId="27" xfId="42" applyFont="1" applyBorder="1" applyAlignment="1">
      <alignment horizontal="center" vertical="center"/>
    </xf>
    <xf numFmtId="0" fontId="12" fillId="0" borderId="25" xfId="42" applyFont="1" applyBorder="1" applyAlignment="1">
      <alignment horizontal="center" vertical="center"/>
    </xf>
    <xf numFmtId="0" fontId="12" fillId="0" borderId="26" xfId="42" applyFont="1" applyBorder="1" applyAlignment="1">
      <alignment horizontal="center" vertical="center"/>
    </xf>
    <xf numFmtId="0" fontId="16" fillId="0" borderId="30" xfId="42" applyFont="1" applyBorder="1" applyAlignment="1">
      <alignment horizontal="center" vertical="center"/>
    </xf>
    <xf numFmtId="0" fontId="12" fillId="0" borderId="30" xfId="42" applyFont="1" applyBorder="1" applyAlignment="1">
      <alignment horizontal="center" vertical="center"/>
    </xf>
    <xf numFmtId="0" fontId="10" fillId="0" borderId="26" xfId="42" applyFont="1" applyBorder="1" applyAlignment="1">
      <alignment vertical="center"/>
    </xf>
    <xf numFmtId="0" fontId="12" fillId="0" borderId="27" xfId="42" applyFont="1" applyBorder="1" applyAlignment="1">
      <alignment horizontal="right" vertical="center"/>
    </xf>
    <xf numFmtId="0" fontId="6" fillId="0" borderId="30" xfId="42" applyFont="1" applyBorder="1" applyAlignment="1">
      <alignment vertical="center"/>
    </xf>
    <xf numFmtId="0" fontId="6" fillId="0" borderId="26" xfId="42" applyFont="1" applyBorder="1" applyAlignment="1">
      <alignment vertical="center"/>
    </xf>
    <xf numFmtId="0" fontId="11" fillId="0" borderId="27" xfId="42" applyFont="1" applyBorder="1" applyAlignment="1">
      <alignment horizontal="right" vertical="center"/>
    </xf>
    <xf numFmtId="0" fontId="10" fillId="0" borderId="24" xfId="42" applyFont="1" applyFill="1" applyBorder="1" applyAlignment="1">
      <alignment horizontal="center" vertical="center"/>
    </xf>
    <xf numFmtId="0" fontId="10" fillId="0" borderId="28" xfId="42" applyFont="1" applyFill="1" applyBorder="1" applyAlignment="1">
      <alignment horizontal="center" vertical="center"/>
    </xf>
    <xf numFmtId="0" fontId="6" fillId="0" borderId="28" xfId="42" applyFont="1" applyBorder="1" applyAlignment="1">
      <alignment vertical="center"/>
    </xf>
    <xf numFmtId="0" fontId="6" fillId="0" borderId="32" xfId="42" applyFont="1" applyBorder="1" applyAlignment="1">
      <alignment vertical="center"/>
    </xf>
    <xf numFmtId="0" fontId="6" fillId="0" borderId="24" xfId="42" applyFont="1" applyBorder="1" applyAlignment="1">
      <alignment vertical="center"/>
    </xf>
    <xf numFmtId="0" fontId="11" fillId="0" borderId="32" xfId="42" applyFont="1" applyFill="1" applyBorder="1" applyAlignment="1">
      <alignment horizontal="right" vertical="center"/>
    </xf>
    <xf numFmtId="0" fontId="6" fillId="0" borderId="24" xfId="42" applyFont="1" applyBorder="1" applyAlignment="1">
      <alignment horizontal="center" vertical="center"/>
    </xf>
    <xf numFmtId="0" fontId="6" fillId="0" borderId="24" xfId="42" applyFont="1" applyFill="1" applyBorder="1" applyAlignment="1">
      <alignment vertical="center"/>
    </xf>
    <xf numFmtId="0" fontId="6" fillId="0" borderId="28" xfId="42" applyFont="1" applyFill="1" applyBorder="1" applyAlignment="1">
      <alignment vertical="center"/>
    </xf>
    <xf numFmtId="0" fontId="6" fillId="0" borderId="32" xfId="42" applyFont="1" applyFill="1" applyBorder="1" applyAlignment="1">
      <alignment vertical="center"/>
    </xf>
    <xf numFmtId="0" fontId="10" fillId="0" borderId="24" xfId="42" applyFont="1" applyFill="1" applyBorder="1" applyAlignment="1" applyProtection="1">
      <alignment horizontal="center" vertical="center"/>
      <protection locked="0"/>
    </xf>
    <xf numFmtId="0" fontId="10" fillId="0" borderId="28" xfId="42" applyFont="1" applyFill="1" applyBorder="1" applyAlignment="1" applyProtection="1">
      <alignment horizontal="center" vertical="center"/>
      <protection locked="0"/>
    </xf>
    <xf numFmtId="0" fontId="12" fillId="0" borderId="32" xfId="42" applyFont="1" applyFill="1" applyBorder="1" applyAlignment="1" applyProtection="1">
      <alignment horizontal="center" vertical="center"/>
      <protection locked="0"/>
    </xf>
    <xf numFmtId="0" fontId="8" fillId="0" borderId="28" xfId="42" applyFont="1" applyFill="1" applyBorder="1" applyAlignment="1">
      <alignment horizontal="left" vertical="center"/>
    </xf>
    <xf numFmtId="0" fontId="8" fillId="0" borderId="22" xfId="42" applyFont="1" applyBorder="1" applyAlignment="1">
      <alignment horizontal="center" vertical="center"/>
    </xf>
    <xf numFmtId="0" fontId="3" fillId="0" borderId="28" xfId="42" applyFont="1" applyBorder="1" applyAlignment="1">
      <alignment vertical="center"/>
    </xf>
    <xf numFmtId="0" fontId="8" fillId="0" borderId="24" xfId="42" applyFont="1" applyFill="1" applyBorder="1" applyAlignment="1">
      <alignment horizontal="left" vertical="center"/>
    </xf>
    <xf numFmtId="0" fontId="8" fillId="0" borderId="32" xfId="42" applyFont="1" applyFill="1" applyBorder="1" applyAlignment="1">
      <alignment horizontal="left" vertical="center"/>
    </xf>
    <xf numFmtId="0" fontId="6" fillId="0" borderId="32" xfId="42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0" xfId="42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0" fillId="26" borderId="34" xfId="42" applyFont="1" applyFill="1" applyBorder="1" applyAlignment="1">
      <alignment wrapText="1"/>
    </xf>
    <xf numFmtId="0" fontId="10" fillId="0" borderId="34" xfId="42" applyFont="1" applyBorder="1" applyAlignment="1">
      <alignment wrapText="1"/>
    </xf>
    <xf numFmtId="0" fontId="8" fillId="0" borderId="34" xfId="42" applyFont="1" applyBorder="1" applyAlignment="1" applyProtection="1">
      <alignment vertical="center" wrapText="1"/>
      <protection locked="0"/>
    </xf>
    <xf numFmtId="0" fontId="10" fillId="0" borderId="34" xfId="42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26" borderId="24" xfId="42" applyFont="1" applyFill="1" applyBorder="1" applyAlignment="1">
      <alignment horizontal="center" vertical="center" wrapText="1"/>
    </xf>
    <xf numFmtId="0" fontId="12" fillId="0" borderId="32" xfId="42" applyFont="1" applyFill="1" applyBorder="1" applyAlignment="1">
      <alignment horizontal="center" vertical="center" wrapText="1"/>
    </xf>
    <xf numFmtId="0" fontId="10" fillId="26" borderId="25" xfId="42" applyFont="1" applyFill="1" applyBorder="1" applyAlignment="1">
      <alignment horizontal="center" vertical="center" wrapText="1"/>
    </xf>
    <xf numFmtId="0" fontId="12" fillId="0" borderId="29" xfId="42" applyFont="1" applyBorder="1" applyAlignment="1">
      <alignment horizontal="center" vertical="center" wrapText="1"/>
    </xf>
    <xf numFmtId="0" fontId="10" fillId="0" borderId="24" xfId="42" applyFont="1" applyBorder="1" applyAlignment="1">
      <alignment horizontal="center" vertical="center" wrapText="1"/>
    </xf>
    <xf numFmtId="0" fontId="10" fillId="0" borderId="32" xfId="42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vertical="center"/>
    </xf>
    <xf numFmtId="0" fontId="8" fillId="0" borderId="0" xfId="42" applyFont="1" applyFill="1" applyBorder="1" applyAlignment="1">
      <alignment horizontal="center" vertical="center"/>
    </xf>
    <xf numFmtId="0" fontId="16" fillId="0" borderId="0" xfId="42" applyFont="1" applyFill="1" applyBorder="1" applyAlignment="1">
      <alignment horizontal="center" vertical="center"/>
    </xf>
    <xf numFmtId="0" fontId="3" fillId="0" borderId="0" xfId="4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6" fillId="0" borderId="60" xfId="42" applyFont="1" applyBorder="1" applyAlignment="1">
      <alignment horizontal="center" vertical="center"/>
    </xf>
    <xf numFmtId="0" fontId="8" fillId="0" borderId="61" xfId="42" applyFont="1" applyFill="1" applyBorder="1" applyAlignment="1">
      <alignment horizontal="left" vertical="center"/>
    </xf>
    <xf numFmtId="0" fontId="8" fillId="0" borderId="89" xfId="42" applyFont="1" applyBorder="1" applyAlignment="1" applyProtection="1">
      <alignment vertical="center" wrapText="1"/>
      <protection locked="0"/>
    </xf>
    <xf numFmtId="0" fontId="10" fillId="0" borderId="60" xfId="42" applyFont="1" applyBorder="1" applyAlignment="1">
      <alignment horizontal="center" vertical="center" wrapText="1"/>
    </xf>
    <xf numFmtId="0" fontId="10" fillId="0" borderId="62" xfId="42" applyFont="1" applyBorder="1" applyAlignment="1">
      <alignment horizontal="center" vertical="center" wrapText="1"/>
    </xf>
    <xf numFmtId="0" fontId="6" fillId="0" borderId="60" xfId="42" applyFont="1" applyBorder="1" applyAlignment="1">
      <alignment vertical="center"/>
    </xf>
    <xf numFmtId="0" fontId="6" fillId="0" borderId="61" xfId="42" applyFont="1" applyBorder="1" applyAlignment="1">
      <alignment vertical="center"/>
    </xf>
    <xf numFmtId="0" fontId="6" fillId="0" borderId="62" xfId="42" applyFont="1" applyBorder="1" applyAlignment="1">
      <alignment vertical="center"/>
    </xf>
    <xf numFmtId="0" fontId="8" fillId="0" borderId="60" xfId="42" applyFont="1" applyBorder="1" applyAlignment="1">
      <alignment horizontal="center" vertical="center"/>
    </xf>
    <xf numFmtId="0" fontId="8" fillId="0" borderId="61" xfId="42" applyFont="1" applyBorder="1" applyAlignment="1">
      <alignment horizontal="center" vertical="center"/>
    </xf>
    <xf numFmtId="0" fontId="8" fillId="0" borderId="16" xfId="42" applyFont="1" applyBorder="1" applyAlignment="1">
      <alignment horizontal="center" vertical="center"/>
    </xf>
    <xf numFmtId="0" fontId="16" fillId="0" borderId="67" xfId="42" applyFont="1" applyBorder="1" applyAlignment="1">
      <alignment horizontal="center" vertical="center"/>
    </xf>
    <xf numFmtId="0" fontId="3" fillId="0" borderId="61" xfId="42" applyFont="1" applyBorder="1" applyAlignment="1">
      <alignment vertical="center"/>
    </xf>
    <xf numFmtId="0" fontId="11" fillId="0" borderId="37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5" fillId="26" borderId="45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0" fontId="6" fillId="24" borderId="91" xfId="0" applyFont="1" applyFill="1" applyBorder="1" applyAlignment="1">
      <alignment horizontal="center" vertical="center" wrapText="1"/>
    </xf>
    <xf numFmtId="0" fontId="11" fillId="24" borderId="92" xfId="0" applyFont="1" applyFill="1" applyBorder="1" applyAlignment="1">
      <alignment horizontal="center" vertical="center" wrapText="1"/>
    </xf>
    <xf numFmtId="0" fontId="6" fillId="24" borderId="91" xfId="0" applyFont="1" applyFill="1" applyBorder="1" applyAlignment="1">
      <alignment horizontal="center" vertical="center"/>
    </xf>
    <xf numFmtId="0" fontId="6" fillId="24" borderId="94" xfId="0" applyFont="1" applyFill="1" applyBorder="1" applyAlignment="1">
      <alignment horizontal="center" vertical="center"/>
    </xf>
    <xf numFmtId="0" fontId="11" fillId="24" borderId="92" xfId="0" applyFont="1" applyFill="1" applyBorder="1" applyAlignment="1">
      <alignment horizontal="center" vertical="center"/>
    </xf>
    <xf numFmtId="0" fontId="6" fillId="24" borderId="91" xfId="0" applyFont="1" applyFill="1" applyBorder="1" applyAlignment="1" applyProtection="1">
      <alignment horizontal="center" vertical="center"/>
      <protection locked="0"/>
    </xf>
    <xf numFmtId="0" fontId="6" fillId="24" borderId="96" xfId="0" applyFont="1" applyFill="1" applyBorder="1" applyAlignment="1">
      <alignment horizontal="center" vertical="center"/>
    </xf>
    <xf numFmtId="0" fontId="11" fillId="24" borderId="95" xfId="0" applyFont="1" applyFill="1" applyBorder="1" applyAlignment="1">
      <alignment horizontal="center" vertical="center"/>
    </xf>
    <xf numFmtId="0" fontId="4" fillId="24" borderId="97" xfId="0" applyFont="1" applyFill="1" applyBorder="1" applyAlignment="1">
      <alignment horizontal="center" vertical="center"/>
    </xf>
    <xf numFmtId="0" fontId="6" fillId="0" borderId="98" xfId="42" applyFont="1" applyBorder="1" applyAlignment="1">
      <alignment horizontal="center" vertical="center"/>
    </xf>
    <xf numFmtId="0" fontId="10" fillId="0" borderId="99" xfId="42" applyFont="1" applyBorder="1"/>
    <xf numFmtId="0" fontId="10" fillId="26" borderId="100" xfId="42" applyFont="1" applyFill="1" applyBorder="1" applyAlignment="1">
      <alignment wrapText="1"/>
    </xf>
    <xf numFmtId="0" fontId="10" fillId="26" borderId="98" xfId="42" applyFont="1" applyFill="1" applyBorder="1" applyAlignment="1">
      <alignment horizontal="center" vertical="center" wrapText="1"/>
    </xf>
    <xf numFmtId="0" fontId="12" fillId="0" borderId="59" xfId="42" applyFont="1" applyBorder="1" applyAlignment="1">
      <alignment horizontal="center" vertical="center" wrapText="1"/>
    </xf>
    <xf numFmtId="0" fontId="8" fillId="0" borderId="98" xfId="42" applyFont="1" applyBorder="1" applyAlignment="1">
      <alignment horizontal="center" vertical="center"/>
    </xf>
    <xf numFmtId="0" fontId="8" fillId="0" borderId="99" xfId="42" applyFont="1" applyBorder="1" applyAlignment="1">
      <alignment horizontal="center" vertical="center"/>
    </xf>
    <xf numFmtId="0" fontId="8" fillId="0" borderId="59" xfId="42" applyFont="1" applyBorder="1" applyAlignment="1">
      <alignment horizontal="center" vertical="center"/>
    </xf>
    <xf numFmtId="0" fontId="16" fillId="0" borderId="98" xfId="42" applyFont="1" applyBorder="1" applyAlignment="1">
      <alignment horizontal="center" vertical="center"/>
    </xf>
    <xf numFmtId="0" fontId="8" fillId="0" borderId="99" xfId="42" applyFont="1" applyBorder="1" applyAlignment="1">
      <alignment vertical="center"/>
    </xf>
    <xf numFmtId="0" fontId="8" fillId="0" borderId="59" xfId="42" applyFont="1" applyBorder="1" applyAlignment="1">
      <alignment vertical="center"/>
    </xf>
    <xf numFmtId="0" fontId="7" fillId="0" borderId="98" xfId="42" applyFont="1" applyBorder="1" applyAlignment="1">
      <alignment vertical="center"/>
    </xf>
    <xf numFmtId="0" fontId="7" fillId="0" borderId="99" xfId="42" applyFont="1" applyBorder="1" applyAlignment="1">
      <alignment vertical="center"/>
    </xf>
    <xf numFmtId="0" fontId="7" fillId="0" borderId="59" xfId="42" applyFont="1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1" fontId="42" fillId="0" borderId="0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26" borderId="0" xfId="0" applyFont="1" applyFill="1" applyBorder="1" applyAlignment="1">
      <alignment vertical="center"/>
    </xf>
    <xf numFmtId="0" fontId="5" fillId="26" borderId="0" xfId="0" applyFont="1" applyFill="1" applyBorder="1" applyAlignment="1">
      <alignment vertical="center"/>
    </xf>
    <xf numFmtId="0" fontId="6" fillId="26" borderId="0" xfId="0" applyFont="1" applyFill="1" applyBorder="1" applyAlignment="1">
      <alignment vertical="center"/>
    </xf>
    <xf numFmtId="0" fontId="6" fillId="26" borderId="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left" vertical="center"/>
    </xf>
    <xf numFmtId="49" fontId="7" fillId="0" borderId="28" xfId="0" applyNumberFormat="1" applyFont="1" applyBorder="1" applyAlignment="1">
      <alignment horizontal="left" vertical="center"/>
    </xf>
    <xf numFmtId="1" fontId="7" fillId="26" borderId="28" xfId="0" applyNumberFormat="1" applyFont="1" applyFill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left" vertical="center"/>
    </xf>
    <xf numFmtId="0" fontId="13" fillId="0" borderId="62" xfId="0" applyFont="1" applyBorder="1" applyAlignment="1">
      <alignment horizontal="center" vertical="center"/>
    </xf>
    <xf numFmtId="0" fontId="10" fillId="26" borderId="28" xfId="0" applyFont="1" applyFill="1" applyBorder="1" applyAlignment="1">
      <alignment horizontal="center" vertical="center"/>
    </xf>
    <xf numFmtId="1" fontId="8" fillId="26" borderId="28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3" fillId="26" borderId="0" xfId="0" applyFont="1" applyFill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13" fillId="0" borderId="32" xfId="0" applyFont="1" applyBorder="1" applyAlignment="1">
      <alignment horizontal="right" vertical="center"/>
    </xf>
    <xf numFmtId="0" fontId="13" fillId="0" borderId="62" xfId="0" applyFont="1" applyBorder="1" applyAlignment="1">
      <alignment horizontal="right" vertical="center"/>
    </xf>
    <xf numFmtId="1" fontId="7" fillId="26" borderId="3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" fontId="14" fillId="26" borderId="32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89" xfId="0" applyFont="1" applyFill="1" applyBorder="1" applyAlignment="1">
      <alignment horizontal="left" vertical="center" wrapText="1"/>
    </xf>
    <xf numFmtId="1" fontId="7" fillId="0" borderId="24" xfId="0" applyNumberFormat="1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7" fillId="28" borderId="63" xfId="0" applyFont="1" applyFill="1" applyBorder="1" applyAlignment="1">
      <alignment horizontal="center" vertical="center"/>
    </xf>
    <xf numFmtId="0" fontId="7" fillId="28" borderId="64" xfId="0" applyFont="1" applyFill="1" applyBorder="1" applyAlignment="1">
      <alignment horizontal="center" vertical="center"/>
    </xf>
    <xf numFmtId="0" fontId="14" fillId="28" borderId="108" xfId="0" applyFont="1" applyFill="1" applyBorder="1" applyAlignment="1">
      <alignment horizontal="center" vertical="center"/>
    </xf>
    <xf numFmtId="0" fontId="7" fillId="28" borderId="65" xfId="0" applyFont="1" applyFill="1" applyBorder="1" applyAlignment="1">
      <alignment horizontal="center" vertical="center"/>
    </xf>
    <xf numFmtId="0" fontId="14" fillId="28" borderId="71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left" vertical="center"/>
    </xf>
    <xf numFmtId="0" fontId="7" fillId="0" borderId="105" xfId="0" applyFont="1" applyFill="1" applyBorder="1" applyAlignment="1">
      <alignment vertical="center" wrapText="1"/>
    </xf>
    <xf numFmtId="1" fontId="7" fillId="0" borderId="50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1" fontId="7" fillId="0" borderId="106" xfId="0" applyNumberFormat="1" applyFont="1" applyFill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14" fillId="0" borderId="51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vertical="center"/>
    </xf>
    <xf numFmtId="1" fontId="14" fillId="0" borderId="51" xfId="0" applyNumberFormat="1" applyFont="1" applyFill="1" applyBorder="1" applyAlignment="1">
      <alignment horizontal="right" vertical="center"/>
    </xf>
    <xf numFmtId="1" fontId="7" fillId="26" borderId="47" xfId="0" applyNumberFormat="1" applyFont="1" applyFill="1" applyBorder="1" applyAlignment="1">
      <alignment vertical="center"/>
    </xf>
    <xf numFmtId="1" fontId="7" fillId="26" borderId="47" xfId="0" applyNumberFormat="1" applyFont="1" applyFill="1" applyBorder="1" applyAlignment="1">
      <alignment horizontal="center" vertical="center"/>
    </xf>
    <xf numFmtId="1" fontId="14" fillId="26" borderId="51" xfId="0" applyNumberFormat="1" applyFont="1" applyFill="1" applyBorder="1" applyAlignment="1">
      <alignment horizontal="center" vertical="center"/>
    </xf>
    <xf numFmtId="1" fontId="7" fillId="26" borderId="106" xfId="0" applyNumberFormat="1" applyFont="1" applyFill="1" applyBorder="1" applyAlignment="1">
      <alignment horizontal="center" vertical="center"/>
    </xf>
    <xf numFmtId="0" fontId="5" fillId="24" borderId="91" xfId="0" applyFont="1" applyFill="1" applyBorder="1" applyAlignment="1">
      <alignment horizontal="center" vertical="center"/>
    </xf>
    <xf numFmtId="0" fontId="5" fillId="24" borderId="94" xfId="0" applyFont="1" applyFill="1" applyBorder="1" applyAlignment="1">
      <alignment horizontal="left" vertical="center"/>
    </xf>
    <xf numFmtId="0" fontId="7" fillId="24" borderId="95" xfId="0" applyFont="1" applyFill="1" applyBorder="1" applyAlignment="1">
      <alignment horizontal="right" vertical="center" wrapText="1"/>
    </xf>
    <xf numFmtId="1" fontId="6" fillId="24" borderId="91" xfId="0" applyNumberFormat="1" applyFont="1" applyFill="1" applyBorder="1" applyAlignment="1">
      <alignment horizontal="center" vertical="center"/>
    </xf>
    <xf numFmtId="1" fontId="11" fillId="24" borderId="92" xfId="0" applyNumberFormat="1" applyFont="1" applyFill="1" applyBorder="1" applyAlignment="1">
      <alignment horizontal="center" vertical="center"/>
    </xf>
    <xf numFmtId="1" fontId="6" fillId="24" borderId="94" xfId="0" applyNumberFormat="1" applyFont="1" applyFill="1" applyBorder="1" applyAlignment="1">
      <alignment vertical="center"/>
    </xf>
    <xf numFmtId="0" fontId="6" fillId="24" borderId="94" xfId="0" applyFont="1" applyFill="1" applyBorder="1" applyAlignment="1">
      <alignment vertical="center"/>
    </xf>
    <xf numFmtId="1" fontId="6" fillId="24" borderId="94" xfId="0" applyNumberFormat="1" applyFont="1" applyFill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left" vertical="center"/>
    </xf>
    <xf numFmtId="0" fontId="10" fillId="0" borderId="105" xfId="0" applyFont="1" applyFill="1" applyBorder="1" applyAlignment="1">
      <alignment vertical="center" wrapText="1"/>
    </xf>
    <xf numFmtId="0" fontId="10" fillId="0" borderId="105" xfId="0" applyFont="1" applyFill="1" applyBorder="1" applyAlignment="1">
      <alignment horizontal="center" vertical="center"/>
    </xf>
    <xf numFmtId="0" fontId="5" fillId="24" borderId="97" xfId="0" applyFont="1" applyFill="1" applyBorder="1" applyAlignment="1">
      <alignment horizontal="center" vertical="center"/>
    </xf>
    <xf numFmtId="0" fontId="5" fillId="26" borderId="35" xfId="0" applyFont="1" applyFill="1" applyBorder="1" applyAlignment="1">
      <alignment horizontal="center" vertical="center"/>
    </xf>
    <xf numFmtId="0" fontId="6" fillId="24" borderId="95" xfId="0" applyFont="1" applyFill="1" applyBorder="1" applyAlignment="1">
      <alignment horizontal="center" vertical="center"/>
    </xf>
    <xf numFmtId="1" fontId="7" fillId="26" borderId="5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24" borderId="54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center" vertical="center"/>
    </xf>
    <xf numFmtId="0" fontId="11" fillId="24" borderId="66" xfId="0" applyFont="1" applyFill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24" borderId="52" xfId="0" applyFont="1" applyFill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11" fillId="0" borderId="92" xfId="0" applyFont="1" applyBorder="1" applyAlignment="1">
      <alignment horizontal="right" vertical="center"/>
    </xf>
    <xf numFmtId="0" fontId="6" fillId="0" borderId="115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11" fillId="0" borderId="59" xfId="0" applyFont="1" applyBorder="1" applyAlignment="1">
      <alignment horizontal="right" vertical="center"/>
    </xf>
    <xf numFmtId="0" fontId="6" fillId="0" borderId="101" xfId="0" applyFont="1" applyBorder="1" applyAlignment="1">
      <alignment horizontal="center" vertical="center"/>
    </xf>
    <xf numFmtId="0" fontId="11" fillId="0" borderId="100" xfId="0" applyFont="1" applyBorder="1" applyAlignment="1">
      <alignment horizontal="right" vertical="center"/>
    </xf>
    <xf numFmtId="0" fontId="11" fillId="0" borderId="95" xfId="0" applyFont="1" applyBorder="1" applyAlignment="1">
      <alignment horizontal="right" vertical="center"/>
    </xf>
    <xf numFmtId="0" fontId="10" fillId="26" borderId="47" xfId="0" applyFont="1" applyFill="1" applyBorder="1" applyAlignment="1">
      <alignment horizontal="center" vertical="center"/>
    </xf>
    <xf numFmtId="0" fontId="39" fillId="27" borderId="96" xfId="0" applyFont="1" applyFill="1" applyBorder="1" applyAlignment="1">
      <alignment horizontal="center" vertical="center"/>
    </xf>
    <xf numFmtId="1" fontId="39" fillId="27" borderId="94" xfId="0" applyNumberFormat="1" applyFont="1" applyFill="1" applyBorder="1" applyAlignment="1">
      <alignment horizontal="center" vertical="center"/>
    </xf>
    <xf numFmtId="0" fontId="39" fillId="27" borderId="94" xfId="0" applyFont="1" applyFill="1" applyBorder="1" applyAlignment="1">
      <alignment horizontal="center" vertical="center"/>
    </xf>
    <xf numFmtId="0" fontId="5" fillId="26" borderId="0" xfId="0" applyFont="1" applyFill="1" applyAlignment="1">
      <alignment horizontal="center" vertical="center"/>
    </xf>
    <xf numFmtId="49" fontId="3" fillId="26" borderId="0" xfId="0" applyNumberFormat="1" applyFont="1" applyFill="1" applyAlignment="1">
      <alignment horizontal="left" vertical="center"/>
    </xf>
    <xf numFmtId="0" fontId="3" fillId="26" borderId="0" xfId="0" applyFont="1" applyFill="1" applyAlignment="1">
      <alignment vertical="center" wrapText="1"/>
    </xf>
    <xf numFmtId="0" fontId="52" fillId="26" borderId="0" xfId="0" applyFont="1" applyFill="1" applyAlignment="1">
      <alignment vertical="center"/>
    </xf>
    <xf numFmtId="0" fontId="53" fillId="26" borderId="0" xfId="0" applyFont="1" applyFill="1" applyAlignment="1">
      <alignment horizontal="center" vertical="center"/>
    </xf>
    <xf numFmtId="49" fontId="52" fillId="26" borderId="0" xfId="0" applyNumberFormat="1" applyFont="1" applyFill="1" applyAlignment="1">
      <alignment horizontal="left" vertical="center"/>
    </xf>
    <xf numFmtId="0" fontId="52" fillId="26" borderId="0" xfId="0" applyFont="1" applyFill="1" applyAlignment="1">
      <alignment vertical="center" wrapText="1"/>
    </xf>
    <xf numFmtId="0" fontId="52" fillId="26" borderId="0" xfId="0" applyFont="1" applyFill="1" applyBorder="1" applyAlignment="1">
      <alignment vertical="center"/>
    </xf>
    <xf numFmtId="0" fontId="54" fillId="26" borderId="0" xfId="0" applyFont="1" applyFill="1" applyAlignment="1">
      <alignment vertical="center"/>
    </xf>
    <xf numFmtId="0" fontId="54" fillId="26" borderId="0" xfId="0" applyFont="1" applyFill="1" applyAlignment="1">
      <alignment horizontal="left" vertical="center"/>
    </xf>
    <xf numFmtId="49" fontId="54" fillId="26" borderId="0" xfId="0" applyNumberFormat="1" applyFont="1" applyFill="1" applyAlignment="1">
      <alignment horizontal="left" vertical="center"/>
    </xf>
    <xf numFmtId="0" fontId="54" fillId="26" borderId="0" xfId="0" applyFont="1" applyFill="1" applyAlignment="1">
      <alignment vertical="center" wrapText="1"/>
    </xf>
    <xf numFmtId="0" fontId="54" fillId="26" borderId="0" xfId="0" applyFont="1" applyFill="1" applyAlignment="1">
      <alignment horizontal="center" vertical="center"/>
    </xf>
    <xf numFmtId="0" fontId="54" fillId="26" borderId="0" xfId="0" applyFont="1" applyFill="1" applyAlignment="1">
      <alignment horizontal="right" vertical="center"/>
    </xf>
    <xf numFmtId="0" fontId="54" fillId="26" borderId="0" xfId="0" applyFont="1" applyFill="1" applyBorder="1" applyAlignment="1">
      <alignment horizontal="left" vertical="center"/>
    </xf>
    <xf numFmtId="0" fontId="39" fillId="26" borderId="0" xfId="0" applyFont="1" applyFill="1" applyAlignment="1">
      <alignment vertical="center"/>
    </xf>
    <xf numFmtId="0" fontId="39" fillId="26" borderId="12" xfId="0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/>
    </xf>
    <xf numFmtId="0" fontId="39" fillId="26" borderId="11" xfId="0" applyFont="1" applyFill="1" applyBorder="1" applyAlignment="1">
      <alignment horizontal="center" vertical="center" wrapText="1"/>
    </xf>
    <xf numFmtId="0" fontId="39" fillId="26" borderId="11" xfId="0" applyFont="1" applyFill="1" applyBorder="1" applyAlignment="1">
      <alignment vertical="center"/>
    </xf>
    <xf numFmtId="0" fontId="39" fillId="26" borderId="12" xfId="0" applyFont="1" applyFill="1" applyBorder="1" applyAlignment="1">
      <alignment vertical="center"/>
    </xf>
    <xf numFmtId="0" fontId="39" fillId="26" borderId="42" xfId="0" applyFont="1" applyFill="1" applyBorder="1" applyAlignment="1">
      <alignment vertical="center" wrapText="1"/>
    </xf>
    <xf numFmtId="0" fontId="39" fillId="26" borderId="13" xfId="0" applyFont="1" applyFill="1" applyBorder="1" applyAlignment="1">
      <alignment horizontal="center" vertical="center"/>
    </xf>
    <xf numFmtId="0" fontId="39" fillId="26" borderId="14" xfId="0" applyFont="1" applyFill="1" applyBorder="1" applyAlignment="1">
      <alignment horizontal="center" vertical="center"/>
    </xf>
    <xf numFmtId="0" fontId="39" fillId="26" borderId="15" xfId="0" applyFont="1" applyFill="1" applyBorder="1" applyAlignment="1">
      <alignment horizontal="center" vertical="center"/>
    </xf>
    <xf numFmtId="0" fontId="40" fillId="26" borderId="16" xfId="0" applyFont="1" applyFill="1" applyBorder="1" applyAlignment="1">
      <alignment horizontal="right" vertical="center"/>
    </xf>
    <xf numFmtId="0" fontId="39" fillId="26" borderId="15" xfId="0" applyFont="1" applyFill="1" applyBorder="1" applyAlignment="1">
      <alignment vertical="center"/>
    </xf>
    <xf numFmtId="0" fontId="40" fillId="26" borderId="15" xfId="0" applyFont="1" applyFill="1" applyBorder="1" applyAlignment="1">
      <alignment horizontal="right" vertical="center"/>
    </xf>
    <xf numFmtId="0" fontId="39" fillId="26" borderId="93" xfId="0" applyFont="1" applyFill="1" applyBorder="1" applyAlignment="1">
      <alignment horizontal="center" vertical="center"/>
    </xf>
    <xf numFmtId="49" fontId="39" fillId="26" borderId="11" xfId="0" applyNumberFormat="1" applyFont="1" applyFill="1" applyBorder="1" applyAlignment="1">
      <alignment horizontal="left" vertical="center"/>
    </xf>
    <xf numFmtId="0" fontId="39" fillId="26" borderId="43" xfId="0" applyFont="1" applyFill="1" applyBorder="1" applyAlignment="1">
      <alignment horizontal="center" vertical="center"/>
    </xf>
    <xf numFmtId="0" fontId="39" fillId="26" borderId="58" xfId="0" applyFont="1" applyFill="1" applyBorder="1" applyAlignment="1">
      <alignment horizontal="center" vertical="center"/>
    </xf>
    <xf numFmtId="0" fontId="40" fillId="26" borderId="44" xfId="0" applyFont="1" applyFill="1" applyBorder="1" applyAlignment="1">
      <alignment horizontal="right" vertical="center"/>
    </xf>
    <xf numFmtId="0" fontId="41" fillId="26" borderId="93" xfId="0" applyFont="1" applyFill="1" applyBorder="1" applyAlignment="1">
      <alignment horizontal="center" vertical="center"/>
    </xf>
    <xf numFmtId="0" fontId="39" fillId="26" borderId="50" xfId="0" applyFont="1" applyFill="1" applyBorder="1" applyAlignment="1">
      <alignment horizontal="center" vertical="center"/>
    </xf>
    <xf numFmtId="0" fontId="51" fillId="26" borderId="47" xfId="0" applyFont="1" applyFill="1" applyBorder="1" applyAlignment="1">
      <alignment horizontal="left" vertical="center"/>
    </xf>
    <xf numFmtId="1" fontId="41" fillId="26" borderId="50" xfId="0" applyNumberFormat="1" applyFont="1" applyFill="1" applyBorder="1" applyAlignment="1">
      <alignment horizontal="center" vertical="center"/>
    </xf>
    <xf numFmtId="1" fontId="41" fillId="26" borderId="105" xfId="0" applyNumberFormat="1" applyFont="1" applyFill="1" applyBorder="1" applyAlignment="1">
      <alignment horizontal="center" vertical="center"/>
    </xf>
    <xf numFmtId="1" fontId="41" fillId="26" borderId="47" xfId="0" applyNumberFormat="1" applyFont="1" applyFill="1" applyBorder="1" applyAlignment="1">
      <alignment horizontal="center" vertical="center"/>
    </xf>
    <xf numFmtId="1" fontId="56" fillId="26" borderId="51" xfId="0" applyNumberFormat="1" applyFont="1" applyFill="1" applyBorder="1" applyAlignment="1">
      <alignment horizontal="center" vertical="center"/>
    </xf>
    <xf numFmtId="1" fontId="41" fillId="26" borderId="106" xfId="0" applyNumberFormat="1" applyFont="1" applyFill="1" applyBorder="1" applyAlignment="1">
      <alignment horizontal="center" vertical="center"/>
    </xf>
    <xf numFmtId="0" fontId="51" fillId="26" borderId="23" xfId="0" applyFont="1" applyFill="1" applyBorder="1" applyAlignment="1">
      <alignment horizontal="left" vertical="center"/>
    </xf>
    <xf numFmtId="0" fontId="39" fillId="26" borderId="47" xfId="0" applyFont="1" applyFill="1" applyBorder="1" applyAlignment="1">
      <alignment vertical="center"/>
    </xf>
    <xf numFmtId="0" fontId="39" fillId="26" borderId="24" xfId="0" applyFont="1" applyFill="1" applyBorder="1" applyAlignment="1">
      <alignment horizontal="center" vertical="center"/>
    </xf>
    <xf numFmtId="0" fontId="51" fillId="26" borderId="28" xfId="0" applyFont="1" applyFill="1" applyBorder="1" applyAlignment="1">
      <alignment horizontal="left" vertical="center" wrapText="1"/>
    </xf>
    <xf numFmtId="1" fontId="41" fillId="26" borderId="24" xfId="0" applyNumberFormat="1" applyFont="1" applyFill="1" applyBorder="1" applyAlignment="1">
      <alignment horizontal="center" vertical="center"/>
    </xf>
    <xf numFmtId="1" fontId="41" fillId="26" borderId="34" xfId="0" applyNumberFormat="1" applyFont="1" applyFill="1" applyBorder="1" applyAlignment="1">
      <alignment horizontal="center" vertical="center"/>
    </xf>
    <xf numFmtId="1" fontId="41" fillId="26" borderId="28" xfId="0" applyNumberFormat="1" applyFont="1" applyFill="1" applyBorder="1" applyAlignment="1">
      <alignment horizontal="center" vertical="center"/>
    </xf>
    <xf numFmtId="1" fontId="56" fillId="26" borderId="32" xfId="0" applyNumberFormat="1" applyFont="1" applyFill="1" applyBorder="1" applyAlignment="1">
      <alignment horizontal="center" vertical="center"/>
    </xf>
    <xf numFmtId="1" fontId="41" fillId="26" borderId="33" xfId="0" applyNumberFormat="1" applyFont="1" applyFill="1" applyBorder="1" applyAlignment="1">
      <alignment horizontal="center" vertical="center"/>
    </xf>
    <xf numFmtId="0" fontId="51" fillId="26" borderId="20" xfId="0" applyFont="1" applyFill="1" applyBorder="1" applyAlignment="1">
      <alignment horizontal="left" vertical="center"/>
    </xf>
    <xf numFmtId="0" fontId="39" fillId="26" borderId="28" xfId="0" applyFont="1" applyFill="1" applyBorder="1" applyAlignment="1">
      <alignment vertical="center" wrapText="1"/>
    </xf>
    <xf numFmtId="0" fontId="51" fillId="26" borderId="28" xfId="0" applyFont="1" applyFill="1" applyBorder="1" applyAlignment="1">
      <alignment horizontal="left" vertical="center"/>
    </xf>
    <xf numFmtId="0" fontId="39" fillId="26" borderId="28" xfId="0" applyFont="1" applyFill="1" applyBorder="1" applyAlignment="1">
      <alignment vertical="center"/>
    </xf>
    <xf numFmtId="0" fontId="39" fillId="26" borderId="60" xfId="0" applyFont="1" applyFill="1" applyBorder="1" applyAlignment="1">
      <alignment horizontal="center" vertical="center"/>
    </xf>
    <xf numFmtId="0" fontId="51" fillId="26" borderId="61" xfId="0" applyFont="1" applyFill="1" applyBorder="1" applyAlignment="1">
      <alignment horizontal="left" vertical="center"/>
    </xf>
    <xf numFmtId="1" fontId="41" fillId="26" borderId="60" xfId="0" applyNumberFormat="1" applyFont="1" applyFill="1" applyBorder="1" applyAlignment="1">
      <alignment horizontal="center" vertical="center"/>
    </xf>
    <xf numFmtId="1" fontId="41" fillId="26" borderId="89" xfId="0" applyNumberFormat="1" applyFont="1" applyFill="1" applyBorder="1" applyAlignment="1">
      <alignment horizontal="center" vertical="center"/>
    </xf>
    <xf numFmtId="1" fontId="41" fillId="26" borderId="61" xfId="0" applyNumberFormat="1" applyFont="1" applyFill="1" applyBorder="1" applyAlignment="1">
      <alignment horizontal="center" vertical="center"/>
    </xf>
    <xf numFmtId="1" fontId="56" fillId="26" borderId="62" xfId="0" applyNumberFormat="1" applyFont="1" applyFill="1" applyBorder="1" applyAlignment="1">
      <alignment horizontal="center" vertical="center"/>
    </xf>
    <xf numFmtId="1" fontId="41" fillId="26" borderId="67" xfId="0" applyNumberFormat="1" applyFont="1" applyFill="1" applyBorder="1" applyAlignment="1">
      <alignment horizontal="center" vertical="center"/>
    </xf>
    <xf numFmtId="0" fontId="51" fillId="26" borderId="14" xfId="0" applyFont="1" applyFill="1" applyBorder="1" applyAlignment="1">
      <alignment horizontal="left" vertical="center"/>
    </xf>
    <xf numFmtId="0" fontId="39" fillId="26" borderId="61" xfId="0" applyFont="1" applyFill="1" applyBorder="1" applyAlignment="1">
      <alignment vertical="center"/>
    </xf>
    <xf numFmtId="1" fontId="56" fillId="26" borderId="105" xfId="0" applyNumberFormat="1" applyFont="1" applyFill="1" applyBorder="1" applyAlignment="1">
      <alignment horizontal="center" vertical="center"/>
    </xf>
    <xf numFmtId="1" fontId="56" fillId="26" borderId="34" xfId="0" applyNumberFormat="1" applyFont="1" applyFill="1" applyBorder="1" applyAlignment="1">
      <alignment horizontal="center" vertical="center"/>
    </xf>
    <xf numFmtId="0" fontId="39" fillId="26" borderId="65" xfId="0" applyFont="1" applyFill="1" applyBorder="1" applyAlignment="1">
      <alignment horizontal="center" vertical="center"/>
    </xf>
    <xf numFmtId="0" fontId="51" fillId="26" borderId="64" xfId="0" applyFont="1" applyFill="1" applyBorder="1" applyAlignment="1">
      <alignment horizontal="left" vertical="center"/>
    </xf>
    <xf numFmtId="1" fontId="41" fillId="26" borderId="65" xfId="0" applyNumberFormat="1" applyFont="1" applyFill="1" applyBorder="1" applyAlignment="1">
      <alignment horizontal="center" vertical="center"/>
    </xf>
    <xf numFmtId="1" fontId="56" fillId="26" borderId="71" xfId="0" applyNumberFormat="1" applyFont="1" applyFill="1" applyBorder="1" applyAlignment="1">
      <alignment horizontal="center" vertical="center"/>
    </xf>
    <xf numFmtId="1" fontId="41" fillId="26" borderId="64" xfId="0" applyNumberFormat="1" applyFont="1" applyFill="1" applyBorder="1" applyAlignment="1">
      <alignment horizontal="center" vertical="center"/>
    </xf>
    <xf numFmtId="1" fontId="56" fillId="26" borderId="108" xfId="0" applyNumberFormat="1" applyFont="1" applyFill="1" applyBorder="1" applyAlignment="1">
      <alignment horizontal="center" vertical="center"/>
    </xf>
    <xf numFmtId="1" fontId="41" fillId="26" borderId="63" xfId="0" applyNumberFormat="1" applyFont="1" applyFill="1" applyBorder="1" applyAlignment="1">
      <alignment horizontal="center" vertical="center"/>
    </xf>
    <xf numFmtId="0" fontId="51" fillId="26" borderId="36" xfId="0" applyFont="1" applyFill="1" applyBorder="1" applyAlignment="1">
      <alignment horizontal="left" vertical="center"/>
    </xf>
    <xf numFmtId="0" fontId="39" fillId="26" borderId="64" xfId="0" applyFont="1" applyFill="1" applyBorder="1" applyAlignment="1">
      <alignment vertical="center"/>
    </xf>
    <xf numFmtId="1" fontId="41" fillId="26" borderId="32" xfId="0" applyNumberFormat="1" applyFont="1" applyFill="1" applyBorder="1" applyAlignment="1">
      <alignment horizontal="center" vertical="center"/>
    </xf>
    <xf numFmtId="0" fontId="51" fillId="26" borderId="20" xfId="0" applyFont="1" applyFill="1" applyBorder="1" applyAlignment="1">
      <alignment horizontal="left" vertical="center" wrapText="1"/>
    </xf>
    <xf numFmtId="0" fontId="51" fillId="26" borderId="47" xfId="0" applyFont="1" applyFill="1" applyBorder="1" applyAlignment="1">
      <alignment horizontal="left" vertical="center" wrapText="1"/>
    </xf>
    <xf numFmtId="0" fontId="39" fillId="26" borderId="47" xfId="0" applyFont="1" applyFill="1" applyBorder="1" applyAlignment="1">
      <alignment vertical="center" wrapText="1"/>
    </xf>
    <xf numFmtId="1" fontId="39" fillId="26" borderId="32" xfId="0" applyNumberFormat="1" applyFont="1" applyFill="1" applyBorder="1" applyAlignment="1">
      <alignment horizontal="center" vertical="center"/>
    </xf>
    <xf numFmtId="1" fontId="41" fillId="26" borderId="51" xfId="0" applyNumberFormat="1" applyFont="1" applyFill="1" applyBorder="1" applyAlignment="1">
      <alignment horizontal="center" vertical="center"/>
    </xf>
    <xf numFmtId="1" fontId="56" fillId="26" borderId="89" xfId="0" applyNumberFormat="1" applyFont="1" applyFill="1" applyBorder="1" applyAlignment="1">
      <alignment horizontal="center" vertical="center"/>
    </xf>
    <xf numFmtId="0" fontId="39" fillId="26" borderId="64" xfId="0" applyFont="1" applyFill="1" applyBorder="1" applyAlignment="1">
      <alignment vertical="center" wrapText="1"/>
    </xf>
    <xf numFmtId="1" fontId="39" fillId="26" borderId="0" xfId="0" applyNumberFormat="1" applyFont="1" applyFill="1" applyAlignment="1">
      <alignment vertical="center"/>
    </xf>
    <xf numFmtId="0" fontId="39" fillId="26" borderId="0" xfId="0" applyFont="1" applyFill="1" applyBorder="1" applyAlignment="1">
      <alignment horizontal="center" vertical="center"/>
    </xf>
    <xf numFmtId="0" fontId="51" fillId="26" borderId="0" xfId="0" applyFont="1" applyFill="1" applyBorder="1" applyAlignment="1">
      <alignment horizontal="left" vertical="center"/>
    </xf>
    <xf numFmtId="0" fontId="49" fillId="26" borderId="0" xfId="0" applyFont="1" applyFill="1" applyBorder="1" applyAlignment="1">
      <alignment vertical="center"/>
    </xf>
    <xf numFmtId="0" fontId="41" fillId="26" borderId="0" xfId="0" applyFont="1" applyFill="1" applyBorder="1" applyAlignment="1">
      <alignment vertical="center"/>
    </xf>
    <xf numFmtId="0" fontId="60" fillId="26" borderId="0" xfId="0" applyFont="1" applyFill="1" applyBorder="1" applyAlignment="1">
      <alignment vertical="center"/>
    </xf>
    <xf numFmtId="0" fontId="60" fillId="26" borderId="0" xfId="0" applyFont="1" applyFill="1" applyBorder="1" applyAlignment="1">
      <alignment horizontal="right" vertical="center"/>
    </xf>
    <xf numFmtId="0" fontId="59" fillId="26" borderId="0" xfId="0" applyFont="1" applyFill="1" applyBorder="1" applyAlignment="1">
      <alignment vertical="center"/>
    </xf>
    <xf numFmtId="0" fontId="59" fillId="26" borderId="47" xfId="0" applyFont="1" applyFill="1" applyBorder="1" applyAlignment="1">
      <alignment horizontal="center" vertical="center"/>
    </xf>
    <xf numFmtId="0" fontId="46" fillId="26" borderId="0" xfId="0" applyFont="1" applyFill="1" applyBorder="1" applyAlignment="1">
      <alignment horizontal="right" vertical="center"/>
    </xf>
    <xf numFmtId="0" fontId="61" fillId="26" borderId="0" xfId="0" applyFont="1" applyFill="1" applyBorder="1" applyAlignment="1">
      <alignment horizontal="left" vertical="center"/>
    </xf>
    <xf numFmtId="0" fontId="59" fillId="26" borderId="0" xfId="0" applyFont="1" applyFill="1" applyBorder="1" applyAlignment="1">
      <alignment horizontal="right" vertical="center"/>
    </xf>
    <xf numFmtId="0" fontId="59" fillId="26" borderId="64" xfId="0" applyFont="1" applyFill="1" applyBorder="1" applyAlignment="1">
      <alignment horizontal="center" vertical="center"/>
    </xf>
    <xf numFmtId="0" fontId="39" fillId="26" borderId="0" xfId="0" applyFont="1" applyFill="1" applyBorder="1" applyAlignment="1">
      <alignment vertical="center"/>
    </xf>
    <xf numFmtId="1" fontId="48" fillId="26" borderId="28" xfId="0" applyNumberFormat="1" applyFont="1" applyFill="1" applyBorder="1" applyAlignment="1">
      <alignment horizontal="center" vertical="center"/>
    </xf>
    <xf numFmtId="0" fontId="59" fillId="26" borderId="28" xfId="0" applyFont="1" applyFill="1" applyBorder="1" applyAlignment="1">
      <alignment horizontal="right" vertical="center"/>
    </xf>
    <xf numFmtId="1" fontId="39" fillId="26" borderId="28" xfId="0" applyNumberFormat="1" applyFont="1" applyFill="1" applyBorder="1" applyAlignment="1">
      <alignment vertical="center"/>
    </xf>
    <xf numFmtId="1" fontId="62" fillId="26" borderId="28" xfId="0" applyNumberFormat="1" applyFont="1" applyFill="1" applyBorder="1" applyAlignment="1">
      <alignment horizontal="center" vertical="center"/>
    </xf>
    <xf numFmtId="1" fontId="62" fillId="26" borderId="0" xfId="0" applyNumberFormat="1" applyFont="1" applyFill="1" applyBorder="1" applyAlignment="1">
      <alignment horizontal="center" vertical="center"/>
    </xf>
    <xf numFmtId="1" fontId="48" fillId="26" borderId="0" xfId="0" applyNumberFormat="1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horizontal="center" vertical="center"/>
    </xf>
    <xf numFmtId="49" fontId="53" fillId="26" borderId="0" xfId="0" applyNumberFormat="1" applyFont="1" applyFill="1" applyBorder="1" applyAlignment="1">
      <alignment horizontal="left" vertical="center"/>
    </xf>
    <xf numFmtId="0" fontId="53" fillId="26" borderId="0" xfId="0" applyFont="1" applyFill="1" applyBorder="1" applyAlignment="1">
      <alignment vertical="center" wrapText="1"/>
    </xf>
    <xf numFmtId="0" fontId="64" fillId="26" borderId="81" xfId="42" applyFont="1" applyFill="1" applyBorder="1" applyAlignment="1">
      <alignment horizontal="center" vertical="center" wrapText="1"/>
    </xf>
    <xf numFmtId="0" fontId="64" fillId="26" borderId="87" xfId="42" applyFont="1" applyFill="1" applyBorder="1" applyAlignment="1">
      <alignment horizontal="center" vertical="center" wrapText="1"/>
    </xf>
    <xf numFmtId="0" fontId="64" fillId="26" borderId="85" xfId="42" applyFont="1" applyFill="1" applyBorder="1" applyAlignment="1">
      <alignment horizontal="center" wrapText="1"/>
    </xf>
    <xf numFmtId="0" fontId="64" fillId="26" borderId="83" xfId="42" applyFont="1" applyFill="1" applyBorder="1" applyAlignment="1">
      <alignment horizontal="center" wrapText="1"/>
    </xf>
    <xf numFmtId="0" fontId="64" fillId="26" borderId="86" xfId="42" applyFont="1" applyFill="1" applyBorder="1" applyAlignment="1">
      <alignment horizontal="center" wrapText="1"/>
    </xf>
    <xf numFmtId="0" fontId="58" fillId="26" borderId="0" xfId="0" applyFont="1" applyFill="1" applyBorder="1" applyAlignment="1">
      <alignment vertical="center"/>
    </xf>
    <xf numFmtId="0" fontId="64" fillId="26" borderId="68" xfId="42" applyFont="1" applyFill="1" applyBorder="1" applyAlignment="1">
      <alignment horizontal="left" wrapText="1"/>
    </xf>
    <xf numFmtId="0" fontId="63" fillId="26" borderId="28" xfId="42" applyFont="1" applyFill="1" applyBorder="1" applyAlignment="1">
      <alignment horizontal="center" wrapText="1"/>
    </xf>
    <xf numFmtId="0" fontId="63" fillId="26" borderId="34" xfId="42" applyFont="1" applyFill="1" applyBorder="1" applyAlignment="1">
      <alignment horizontal="center" wrapText="1"/>
    </xf>
    <xf numFmtId="0" fontId="64" fillId="26" borderId="50" xfId="42" applyFont="1" applyFill="1" applyBorder="1" applyAlignment="1">
      <alignment horizontal="center" vertical="center" wrapText="1"/>
    </xf>
    <xf numFmtId="0" fontId="64" fillId="26" borderId="51" xfId="42" applyFont="1" applyFill="1" applyBorder="1" applyAlignment="1">
      <alignment horizontal="center" vertical="center" wrapText="1"/>
    </xf>
    <xf numFmtId="0" fontId="64" fillId="26" borderId="28" xfId="42" applyFont="1" applyFill="1" applyBorder="1" applyAlignment="1">
      <alignment horizontal="left" wrapText="1"/>
    </xf>
    <xf numFmtId="0" fontId="64" fillId="26" borderId="34" xfId="42" applyFont="1" applyFill="1" applyBorder="1" applyAlignment="1">
      <alignment horizontal="left" wrapText="1"/>
    </xf>
    <xf numFmtId="0" fontId="64" fillId="26" borderId="24" xfId="42" applyFont="1" applyFill="1" applyBorder="1" applyAlignment="1">
      <alignment horizontal="left" wrapText="1"/>
    </xf>
    <xf numFmtId="0" fontId="64" fillId="26" borderId="32" xfId="42" applyFont="1" applyFill="1" applyBorder="1" applyAlignment="1">
      <alignment horizontal="center" wrapText="1"/>
    </xf>
    <xf numFmtId="0" fontId="64" fillId="26" borderId="33" xfId="42" applyFont="1" applyFill="1" applyBorder="1" applyAlignment="1">
      <alignment horizontal="center" wrapText="1"/>
    </xf>
    <xf numFmtId="0" fontId="64" fillId="26" borderId="28" xfId="42" applyFont="1" applyFill="1" applyBorder="1" applyAlignment="1">
      <alignment horizontal="center" wrapText="1"/>
    </xf>
    <xf numFmtId="0" fontId="64" fillId="26" borderId="69" xfId="42" applyFont="1" applyFill="1" applyBorder="1" applyAlignment="1">
      <alignment horizontal="center" wrapText="1"/>
    </xf>
    <xf numFmtId="0" fontId="64" fillId="26" borderId="33" xfId="42" applyFont="1" applyFill="1" applyBorder="1" applyAlignment="1">
      <alignment horizontal="left" wrapText="1"/>
    </xf>
    <xf numFmtId="0" fontId="53" fillId="26" borderId="0" xfId="0" applyFont="1" applyFill="1" applyBorder="1" applyAlignment="1">
      <alignment vertical="center"/>
    </xf>
    <xf numFmtId="0" fontId="40" fillId="26" borderId="0" xfId="0" applyFont="1" applyFill="1" applyBorder="1" applyAlignment="1">
      <alignment horizontal="center" vertical="center"/>
    </xf>
    <xf numFmtId="0" fontId="64" fillId="26" borderId="70" xfId="42" applyFont="1" applyFill="1" applyBorder="1" applyAlignment="1">
      <alignment horizontal="left" wrapText="1"/>
    </xf>
    <xf numFmtId="0" fontId="64" fillId="26" borderId="64" xfId="42" applyFont="1" applyFill="1" applyBorder="1" applyAlignment="1">
      <alignment horizontal="left" wrapText="1"/>
    </xf>
    <xf numFmtId="0" fontId="64" fillId="26" borderId="71" xfId="42" applyFont="1" applyFill="1" applyBorder="1" applyAlignment="1">
      <alignment horizontal="left" wrapText="1"/>
    </xf>
    <xf numFmtId="0" fontId="64" fillId="26" borderId="65" xfId="42" applyFont="1" applyFill="1" applyBorder="1" applyAlignment="1">
      <alignment horizontal="left" wrapText="1"/>
    </xf>
    <xf numFmtId="0" fontId="64" fillId="26" borderId="62" xfId="42" applyFont="1" applyFill="1" applyBorder="1" applyAlignment="1">
      <alignment horizontal="center" wrapText="1"/>
    </xf>
    <xf numFmtId="0" fontId="64" fillId="26" borderId="63" xfId="42" applyFont="1" applyFill="1" applyBorder="1" applyAlignment="1">
      <alignment horizontal="left" wrapText="1"/>
    </xf>
    <xf numFmtId="0" fontId="64" fillId="26" borderId="72" xfId="42" applyFont="1" applyFill="1" applyBorder="1" applyAlignment="1">
      <alignment horizontal="center" wrapText="1"/>
    </xf>
    <xf numFmtId="0" fontId="64" fillId="26" borderId="63" xfId="42" applyFont="1" applyFill="1" applyBorder="1" applyAlignment="1">
      <alignment horizontal="center" wrapText="1"/>
    </xf>
    <xf numFmtId="0" fontId="64" fillId="26" borderId="64" xfId="42" applyFont="1" applyFill="1" applyBorder="1" applyAlignment="1">
      <alignment horizontal="center" wrapText="1"/>
    </xf>
    <xf numFmtId="0" fontId="64" fillId="26" borderId="73" xfId="42" applyFont="1" applyFill="1" applyBorder="1" applyAlignment="1">
      <alignment horizontal="left" wrapText="1"/>
    </xf>
    <xf numFmtId="0" fontId="64" fillId="26" borderId="74" xfId="42" applyFont="1" applyFill="1" applyBorder="1" applyAlignment="1">
      <alignment horizontal="left" wrapText="1"/>
    </xf>
    <xf numFmtId="0" fontId="63" fillId="26" borderId="75" xfId="42" applyFont="1" applyFill="1" applyBorder="1" applyAlignment="1">
      <alignment horizontal="left" wrapText="1"/>
    </xf>
    <xf numFmtId="0" fontId="64" fillId="26" borderId="76" xfId="42" applyFont="1" applyFill="1" applyBorder="1" applyAlignment="1">
      <alignment horizontal="left" wrapText="1"/>
    </xf>
    <xf numFmtId="0" fontId="63" fillId="26" borderId="88" xfId="42" applyFont="1" applyFill="1" applyBorder="1" applyAlignment="1">
      <alignment horizontal="center" wrapText="1"/>
    </xf>
    <xf numFmtId="0" fontId="64" fillId="26" borderId="77" xfId="42" applyFont="1" applyFill="1" applyBorder="1" applyAlignment="1">
      <alignment horizontal="left" wrapText="1"/>
    </xf>
    <xf numFmtId="0" fontId="63" fillId="26" borderId="78" xfId="42" applyFont="1" applyFill="1" applyBorder="1" applyAlignment="1">
      <alignment horizontal="center" wrapText="1"/>
    </xf>
    <xf numFmtId="0" fontId="64" fillId="26" borderId="77" xfId="42" applyFont="1" applyFill="1" applyBorder="1" applyAlignment="1">
      <alignment horizontal="center" wrapText="1"/>
    </xf>
    <xf numFmtId="0" fontId="64" fillId="26" borderId="74" xfId="42" applyFont="1" applyFill="1" applyBorder="1" applyAlignment="1">
      <alignment horizontal="center" wrapText="1"/>
    </xf>
    <xf numFmtId="0" fontId="39" fillId="26" borderId="0" xfId="0" applyFont="1" applyFill="1" applyAlignment="1">
      <alignment horizontal="center" vertical="center"/>
    </xf>
    <xf numFmtId="49" fontId="39" fillId="26" borderId="0" xfId="0" applyNumberFormat="1" applyFont="1" applyFill="1" applyAlignment="1">
      <alignment horizontal="left" vertical="center"/>
    </xf>
    <xf numFmtId="0" fontId="39" fillId="26" borderId="0" xfId="0" applyFont="1" applyFill="1" applyAlignment="1">
      <alignment vertical="center" wrapText="1"/>
    </xf>
    <xf numFmtId="1" fontId="39" fillId="27" borderId="96" xfId="0" applyNumberFormat="1" applyFont="1" applyFill="1" applyBorder="1" applyAlignment="1">
      <alignment horizontal="center" vertical="center"/>
    </xf>
    <xf numFmtId="1" fontId="6" fillId="24" borderId="96" xfId="0" applyNumberFormat="1" applyFont="1" applyFill="1" applyBorder="1" applyAlignment="1">
      <alignment horizontal="center" vertical="center"/>
    </xf>
    <xf numFmtId="49" fontId="7" fillId="26" borderId="28" xfId="0" applyNumberFormat="1" applyFont="1" applyFill="1" applyBorder="1" applyAlignment="1">
      <alignment horizontal="left" vertical="center"/>
    </xf>
    <xf numFmtId="0" fontId="7" fillId="26" borderId="34" xfId="0" applyFont="1" applyFill="1" applyBorder="1" applyAlignment="1">
      <alignment horizontal="left" vertical="center" wrapText="1"/>
    </xf>
    <xf numFmtId="0" fontId="8" fillId="26" borderId="24" xfId="0" applyFont="1" applyFill="1" applyBorder="1" applyAlignment="1">
      <alignment horizontal="center" vertical="center"/>
    </xf>
    <xf numFmtId="0" fontId="13" fillId="26" borderId="32" xfId="0" applyFont="1" applyFill="1" applyBorder="1" applyAlignment="1">
      <alignment horizontal="center" vertical="center"/>
    </xf>
    <xf numFmtId="0" fontId="8" fillId="26" borderId="33" xfId="0" applyFont="1" applyFill="1" applyBorder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0" fontId="13" fillId="26" borderId="32" xfId="0" applyFont="1" applyFill="1" applyBorder="1" applyAlignment="1">
      <alignment horizontal="right" vertical="center"/>
    </xf>
    <xf numFmtId="0" fontId="4" fillId="26" borderId="0" xfId="0" applyFont="1" applyFill="1" applyBorder="1" applyAlignment="1">
      <alignment horizontal="center" vertical="center"/>
    </xf>
    <xf numFmtId="0" fontId="10" fillId="26" borderId="50" xfId="0" applyFont="1" applyFill="1" applyBorder="1" applyAlignment="1">
      <alignment horizontal="center" vertical="center"/>
    </xf>
    <xf numFmtId="0" fontId="10" fillId="26" borderId="106" xfId="0" applyFont="1" applyFill="1" applyBorder="1" applyAlignment="1">
      <alignment horizontal="center" vertical="center"/>
    </xf>
    <xf numFmtId="0" fontId="10" fillId="26" borderId="24" xfId="0" applyFont="1" applyFill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/>
    </xf>
    <xf numFmtId="0" fontId="10" fillId="26" borderId="51" xfId="0" applyFont="1" applyFill="1" applyBorder="1" applyAlignment="1">
      <alignment horizontal="center" vertical="center"/>
    </xf>
    <xf numFmtId="0" fontId="10" fillId="26" borderId="105" xfId="0" applyFont="1" applyFill="1" applyBorder="1" applyAlignment="1">
      <alignment horizontal="center" vertical="center"/>
    </xf>
    <xf numFmtId="0" fontId="10" fillId="26" borderId="32" xfId="0" applyFont="1" applyFill="1" applyBorder="1" applyAlignment="1">
      <alignment horizontal="center" vertical="center"/>
    </xf>
    <xf numFmtId="0" fontId="10" fillId="26" borderId="34" xfId="0" applyFont="1" applyFill="1" applyBorder="1" applyAlignment="1">
      <alignment horizontal="center" vertical="center"/>
    </xf>
    <xf numFmtId="0" fontId="41" fillId="26" borderId="106" xfId="0" applyFont="1" applyFill="1" applyBorder="1" applyAlignment="1">
      <alignment horizontal="center" vertical="center"/>
    </xf>
    <xf numFmtId="1" fontId="39" fillId="26" borderId="47" xfId="0" applyNumberFormat="1" applyFont="1" applyFill="1" applyBorder="1" applyAlignment="1">
      <alignment horizontal="center" vertical="center"/>
    </xf>
    <xf numFmtId="1" fontId="40" fillId="26" borderId="51" xfId="0" applyNumberFormat="1" applyFont="1" applyFill="1" applyBorder="1" applyAlignment="1">
      <alignment horizontal="center" vertical="center"/>
    </xf>
    <xf numFmtId="1" fontId="49" fillId="26" borderId="24" xfId="0" applyNumberFormat="1" applyFont="1" applyFill="1" applyBorder="1" applyAlignment="1">
      <alignment horizontal="center" vertical="center"/>
    </xf>
    <xf numFmtId="1" fontId="39" fillId="26" borderId="33" xfId="0" applyNumberFormat="1" applyFont="1" applyFill="1" applyBorder="1" applyAlignment="1">
      <alignment horizontal="center" vertical="center"/>
    </xf>
    <xf numFmtId="1" fontId="39" fillId="26" borderId="28" xfId="0" applyNumberFormat="1" applyFont="1" applyFill="1" applyBorder="1" applyAlignment="1">
      <alignment horizontal="center" vertical="center"/>
    </xf>
    <xf numFmtId="1" fontId="40" fillId="26" borderId="32" xfId="0" applyNumberFormat="1" applyFont="1" applyFill="1" applyBorder="1" applyAlignment="1">
      <alignment horizontal="center" vertical="center"/>
    </xf>
    <xf numFmtId="1" fontId="7" fillId="26" borderId="24" xfId="0" applyNumberFormat="1" applyFont="1" applyFill="1" applyBorder="1" applyAlignment="1">
      <alignment horizontal="center" vertical="center"/>
    </xf>
    <xf numFmtId="0" fontId="41" fillId="26" borderId="0" xfId="0" applyFont="1" applyFill="1" applyAlignment="1">
      <alignment vertical="center"/>
    </xf>
    <xf numFmtId="0" fontId="53" fillId="26" borderId="93" xfId="0" applyFont="1" applyFill="1" applyBorder="1" applyAlignment="1">
      <alignment horizontal="center" vertical="center"/>
    </xf>
    <xf numFmtId="0" fontId="53" fillId="26" borderId="93" xfId="0" applyFont="1" applyFill="1" applyBorder="1" applyAlignment="1">
      <alignment vertical="center"/>
    </xf>
    <xf numFmtId="0" fontId="40" fillId="26" borderId="55" xfId="0" applyFont="1" applyFill="1" applyBorder="1" applyAlignment="1">
      <alignment horizontal="right" vertical="center"/>
    </xf>
    <xf numFmtId="0" fontId="39" fillId="26" borderId="53" xfId="0" applyFont="1" applyFill="1" applyBorder="1" applyAlignment="1">
      <alignment horizontal="center" vertical="center"/>
    </xf>
    <xf numFmtId="0" fontId="39" fillId="26" borderId="44" xfId="0" applyFont="1" applyFill="1" applyBorder="1" applyAlignment="1">
      <alignment horizontal="center" vertical="center"/>
    </xf>
    <xf numFmtId="0" fontId="40" fillId="26" borderId="37" xfId="0" applyFont="1" applyFill="1" applyBorder="1" applyAlignment="1">
      <alignment horizontal="right" vertical="center"/>
    </xf>
    <xf numFmtId="0" fontId="41" fillId="26" borderId="105" xfId="0" applyFont="1" applyFill="1" applyBorder="1" applyAlignment="1" applyProtection="1">
      <alignment vertical="center"/>
      <protection locked="0"/>
    </xf>
    <xf numFmtId="0" fontId="41" fillId="26" borderId="50" xfId="0" applyFont="1" applyFill="1" applyBorder="1" applyAlignment="1">
      <alignment horizontal="center" vertical="center"/>
    </xf>
    <xf numFmtId="0" fontId="56" fillId="26" borderId="51" xfId="0" applyFont="1" applyFill="1" applyBorder="1" applyAlignment="1">
      <alignment horizontal="center" vertical="center"/>
    </xf>
    <xf numFmtId="0" fontId="41" fillId="26" borderId="47" xfId="0" applyFont="1" applyFill="1" applyBorder="1" applyAlignment="1">
      <alignment horizontal="center" vertical="center"/>
    </xf>
    <xf numFmtId="0" fontId="41" fillId="26" borderId="34" xfId="0" applyFont="1" applyFill="1" applyBorder="1" applyAlignment="1">
      <alignment vertical="center" wrapText="1"/>
    </xf>
    <xf numFmtId="0" fontId="41" fillId="26" borderId="24" xfId="0" applyFont="1" applyFill="1" applyBorder="1" applyAlignment="1">
      <alignment horizontal="center" vertical="center"/>
    </xf>
    <xf numFmtId="0" fontId="56" fillId="26" borderId="32" xfId="0" applyFont="1" applyFill="1" applyBorder="1" applyAlignment="1">
      <alignment horizontal="center" vertical="center"/>
    </xf>
    <xf numFmtId="0" fontId="41" fillId="26" borderId="33" xfId="0" applyFont="1" applyFill="1" applyBorder="1" applyAlignment="1">
      <alignment horizontal="center" vertical="center"/>
    </xf>
    <xf numFmtId="0" fontId="41" fillId="26" borderId="28" xfId="0" applyFont="1" applyFill="1" applyBorder="1" applyAlignment="1">
      <alignment horizontal="center" vertical="center"/>
    </xf>
    <xf numFmtId="0" fontId="41" fillId="26" borderId="34" xfId="0" applyFont="1" applyFill="1" applyBorder="1" applyAlignment="1" applyProtection="1">
      <alignment vertical="center"/>
      <protection locked="0"/>
    </xf>
    <xf numFmtId="0" fontId="41" fillId="26" borderId="24" xfId="0" applyFont="1" applyFill="1" applyBorder="1" applyAlignment="1" applyProtection="1">
      <alignment horizontal="center" vertical="center"/>
      <protection locked="0"/>
    </xf>
    <xf numFmtId="0" fontId="41" fillId="26" borderId="28" xfId="0" applyFont="1" applyFill="1" applyBorder="1" applyAlignment="1" applyProtection="1">
      <alignment horizontal="center" vertical="center"/>
      <protection locked="0"/>
    </xf>
    <xf numFmtId="0" fontId="56" fillId="26" borderId="32" xfId="0" applyFont="1" applyFill="1" applyBorder="1" applyAlignment="1" applyProtection="1">
      <alignment horizontal="center" vertical="center"/>
      <protection locked="0"/>
    </xf>
    <xf numFmtId="0" fontId="41" fillId="26" borderId="34" xfId="0" applyFont="1" applyFill="1" applyBorder="1" applyAlignment="1">
      <alignment vertical="center"/>
    </xf>
    <xf numFmtId="0" fontId="51" fillId="26" borderId="64" xfId="0" applyFont="1" applyFill="1" applyBorder="1" applyAlignment="1">
      <alignment horizontal="left" vertical="center" wrapText="1"/>
    </xf>
    <xf numFmtId="0" fontId="41" fillId="26" borderId="71" xfId="0" applyFont="1" applyFill="1" applyBorder="1" applyAlignment="1">
      <alignment vertical="center"/>
    </xf>
    <xf numFmtId="0" fontId="56" fillId="26" borderId="108" xfId="0" applyFont="1" applyFill="1" applyBorder="1" applyAlignment="1">
      <alignment horizontal="center" vertical="center"/>
    </xf>
    <xf numFmtId="0" fontId="41" fillId="26" borderId="71" xfId="0" applyFont="1" applyFill="1" applyBorder="1" applyAlignment="1" applyProtection="1">
      <alignment vertical="center"/>
      <protection locked="0"/>
    </xf>
    <xf numFmtId="0" fontId="41" fillId="26" borderId="65" xfId="0" applyFont="1" applyFill="1" applyBorder="1" applyAlignment="1">
      <alignment horizontal="center" vertical="center"/>
    </xf>
    <xf numFmtId="0" fontId="41" fillId="26" borderId="63" xfId="0" applyFont="1" applyFill="1" applyBorder="1" applyAlignment="1">
      <alignment horizontal="center" vertical="center"/>
    </xf>
    <xf numFmtId="0" fontId="41" fillId="26" borderId="64" xfId="0" applyFont="1" applyFill="1" applyBorder="1" applyAlignment="1">
      <alignment horizontal="center" vertical="center"/>
    </xf>
    <xf numFmtId="49" fontId="51" fillId="26" borderId="47" xfId="0" applyNumberFormat="1" applyFont="1" applyFill="1" applyBorder="1" applyAlignment="1">
      <alignment horizontal="left" vertical="center"/>
    </xf>
    <xf numFmtId="0" fontId="41" fillId="26" borderId="105" xfId="0" applyFont="1" applyFill="1" applyBorder="1" applyAlignment="1">
      <alignment vertical="center" wrapText="1"/>
    </xf>
    <xf numFmtId="0" fontId="41" fillId="26" borderId="51" xfId="0" applyFont="1" applyFill="1" applyBorder="1" applyAlignment="1">
      <alignment horizontal="center" vertical="center"/>
    </xf>
    <xf numFmtId="0" fontId="41" fillId="26" borderId="105" xfId="0" applyFont="1" applyFill="1" applyBorder="1" applyAlignment="1">
      <alignment horizontal="center" vertical="center"/>
    </xf>
    <xf numFmtId="49" fontId="51" fillId="26" borderId="28" xfId="0" applyNumberFormat="1" applyFont="1" applyFill="1" applyBorder="1" applyAlignment="1">
      <alignment horizontal="left" vertical="center"/>
    </xf>
    <xf numFmtId="0" fontId="41" fillId="26" borderId="32" xfId="0" applyFont="1" applyFill="1" applyBorder="1" applyAlignment="1">
      <alignment horizontal="center" vertical="center"/>
    </xf>
    <xf numFmtId="0" fontId="41" fillId="26" borderId="34" xfId="0" applyFont="1" applyFill="1" applyBorder="1" applyAlignment="1">
      <alignment horizontal="center" vertical="center"/>
    </xf>
    <xf numFmtId="0" fontId="46" fillId="26" borderId="0" xfId="0" applyFont="1" applyFill="1" applyBorder="1" applyAlignment="1">
      <alignment horizontal="center" vertical="center"/>
    </xf>
    <xf numFmtId="1" fontId="52" fillId="26" borderId="0" xfId="0" applyNumberFormat="1" applyFont="1" applyFill="1" applyAlignment="1">
      <alignment vertical="center"/>
    </xf>
    <xf numFmtId="1" fontId="52" fillId="26" borderId="0" xfId="0" applyNumberFormat="1" applyFont="1" applyFill="1" applyAlignment="1">
      <alignment horizontal="center" vertical="center"/>
    </xf>
    <xf numFmtId="49" fontId="49" fillId="26" borderId="47" xfId="0" applyNumberFormat="1" applyFont="1" applyFill="1" applyBorder="1" applyAlignment="1">
      <alignment horizontal="left" vertical="center"/>
    </xf>
    <xf numFmtId="0" fontId="49" fillId="26" borderId="105" xfId="0" applyFont="1" applyFill="1" applyBorder="1" applyAlignment="1">
      <alignment vertical="center" wrapText="1"/>
    </xf>
    <xf numFmtId="1" fontId="49" fillId="26" borderId="50" xfId="0" applyNumberFormat="1" applyFont="1" applyFill="1" applyBorder="1" applyAlignment="1">
      <alignment horizontal="center" vertical="center"/>
    </xf>
    <xf numFmtId="0" fontId="49" fillId="26" borderId="51" xfId="0" applyFont="1" applyFill="1" applyBorder="1" applyAlignment="1">
      <alignment horizontal="center" vertical="center"/>
    </xf>
    <xf numFmtId="1" fontId="49" fillId="26" borderId="106" xfId="0" applyNumberFormat="1" applyFont="1" applyFill="1" applyBorder="1" applyAlignment="1">
      <alignment horizontal="center" vertical="center"/>
    </xf>
    <xf numFmtId="1" fontId="49" fillId="26" borderId="47" xfId="0" applyNumberFormat="1" applyFont="1" applyFill="1" applyBorder="1" applyAlignment="1">
      <alignment horizontal="center" vertical="center"/>
    </xf>
    <xf numFmtId="1" fontId="50" fillId="26" borderId="51" xfId="0" applyNumberFormat="1" applyFont="1" applyFill="1" applyBorder="1" applyAlignment="1">
      <alignment horizontal="center" vertical="center"/>
    </xf>
    <xf numFmtId="1" fontId="50" fillId="26" borderId="105" xfId="0" applyNumberFormat="1" applyFont="1" applyFill="1" applyBorder="1" applyAlignment="1">
      <alignment horizontal="center" vertical="center"/>
    </xf>
    <xf numFmtId="1" fontId="46" fillId="26" borderId="0" xfId="0" applyNumberFormat="1" applyFont="1" applyFill="1" applyBorder="1" applyAlignment="1">
      <alignment horizontal="center" vertical="center"/>
    </xf>
    <xf numFmtId="49" fontId="49" fillId="26" borderId="28" xfId="0" applyNumberFormat="1" applyFont="1" applyFill="1" applyBorder="1" applyAlignment="1">
      <alignment horizontal="left" vertical="center"/>
    </xf>
    <xf numFmtId="0" fontId="49" fillId="26" borderId="34" xfId="0" applyFont="1" applyFill="1" applyBorder="1" applyAlignment="1">
      <alignment vertical="center" wrapText="1"/>
    </xf>
    <xf numFmtId="0" fontId="49" fillId="26" borderId="32" xfId="0" applyFont="1" applyFill="1" applyBorder="1" applyAlignment="1">
      <alignment horizontal="center" vertical="center"/>
    </xf>
    <xf numFmtId="1" fontId="49" fillId="26" borderId="33" xfId="0" applyNumberFormat="1" applyFont="1" applyFill="1" applyBorder="1" applyAlignment="1">
      <alignment horizontal="center" vertical="center"/>
    </xf>
    <xf numFmtId="1" fontId="49" fillId="26" borderId="28" xfId="0" applyNumberFormat="1" applyFont="1" applyFill="1" applyBorder="1" applyAlignment="1">
      <alignment horizontal="center" vertical="center"/>
    </xf>
    <xf numFmtId="1" fontId="50" fillId="26" borderId="32" xfId="0" applyNumberFormat="1" applyFont="1" applyFill="1" applyBorder="1" applyAlignment="1">
      <alignment horizontal="center" vertical="center"/>
    </xf>
    <xf numFmtId="0" fontId="48" fillId="26" borderId="24" xfId="0" applyFont="1" applyFill="1" applyBorder="1" applyAlignment="1">
      <alignment horizontal="center" vertical="center"/>
    </xf>
    <xf numFmtId="1" fontId="50" fillId="26" borderId="34" xfId="0" applyNumberFormat="1" applyFont="1" applyFill="1" applyBorder="1" applyAlignment="1">
      <alignment horizontal="center" vertical="center"/>
    </xf>
    <xf numFmtId="0" fontId="49" fillId="26" borderId="24" xfId="0" applyFont="1" applyFill="1" applyBorder="1" applyAlignment="1">
      <alignment horizontal="center" vertical="center"/>
    </xf>
    <xf numFmtId="0" fontId="48" fillId="26" borderId="33" xfId="0" applyFont="1" applyFill="1" applyBorder="1" applyAlignment="1">
      <alignment horizontal="center" vertical="center"/>
    </xf>
    <xf numFmtId="0" fontId="48" fillId="26" borderId="28" xfId="0" applyFont="1" applyFill="1" applyBorder="1" applyAlignment="1">
      <alignment horizontal="center" vertical="center"/>
    </xf>
    <xf numFmtId="0" fontId="62" fillId="26" borderId="32" xfId="0" applyFont="1" applyFill="1" applyBorder="1" applyAlignment="1">
      <alignment horizontal="center" vertical="center"/>
    </xf>
    <xf numFmtId="0" fontId="62" fillId="26" borderId="34" xfId="0" applyFont="1" applyFill="1" applyBorder="1" applyAlignment="1">
      <alignment horizontal="center" vertical="center"/>
    </xf>
    <xf numFmtId="1" fontId="46" fillId="26" borderId="0" xfId="0" applyNumberFormat="1" applyFont="1" applyFill="1" applyBorder="1" applyAlignment="1">
      <alignment horizontal="left" vertical="center"/>
    </xf>
    <xf numFmtId="0" fontId="52" fillId="26" borderId="0" xfId="0" applyFont="1" applyFill="1" applyAlignment="1">
      <alignment horizontal="left" vertical="center"/>
    </xf>
    <xf numFmtId="0" fontId="52" fillId="26" borderId="0" xfId="0" applyFont="1" applyFill="1" applyBorder="1" applyAlignment="1">
      <alignment horizontal="left" vertical="center"/>
    </xf>
    <xf numFmtId="0" fontId="49" fillId="26" borderId="34" xfId="0" applyFont="1" applyFill="1" applyBorder="1" applyAlignment="1">
      <alignment horizontal="left" vertical="center" wrapText="1"/>
    </xf>
    <xf numFmtId="0" fontId="62" fillId="26" borderId="32" xfId="0" applyFont="1" applyFill="1" applyBorder="1" applyAlignment="1">
      <alignment horizontal="right" vertical="center"/>
    </xf>
    <xf numFmtId="0" fontId="66" fillId="26" borderId="33" xfId="0" applyFont="1" applyFill="1" applyBorder="1" applyAlignment="1">
      <alignment vertical="center"/>
    </xf>
    <xf numFmtId="0" fontId="52" fillId="26" borderId="0" xfId="0" applyFont="1" applyFill="1" applyAlignment="1">
      <alignment horizontal="center" vertical="center"/>
    </xf>
    <xf numFmtId="49" fontId="49" fillId="26" borderId="61" xfId="0" applyNumberFormat="1" applyFont="1" applyFill="1" applyBorder="1" applyAlignment="1">
      <alignment horizontal="left" vertical="center"/>
    </xf>
    <xf numFmtId="0" fontId="49" fillId="26" borderId="89" xfId="0" applyFont="1" applyFill="1" applyBorder="1" applyAlignment="1">
      <alignment horizontal="left" vertical="center" wrapText="1"/>
    </xf>
    <xf numFmtId="0" fontId="41" fillId="26" borderId="60" xfId="0" applyFont="1" applyFill="1" applyBorder="1" applyAlignment="1">
      <alignment horizontal="center" vertical="center"/>
    </xf>
    <xf numFmtId="0" fontId="41" fillId="26" borderId="62" xfId="0" applyFont="1" applyFill="1" applyBorder="1" applyAlignment="1">
      <alignment horizontal="center" vertical="center"/>
    </xf>
    <xf numFmtId="0" fontId="48" fillId="26" borderId="67" xfId="0" applyFont="1" applyFill="1" applyBorder="1" applyAlignment="1">
      <alignment horizontal="center" vertical="center"/>
    </xf>
    <xf numFmtId="0" fontId="48" fillId="26" borderId="61" xfId="0" applyFont="1" applyFill="1" applyBorder="1" applyAlignment="1">
      <alignment horizontal="center" vertical="center"/>
    </xf>
    <xf numFmtId="0" fontId="62" fillId="26" borderId="62" xfId="0" applyFont="1" applyFill="1" applyBorder="1" applyAlignment="1">
      <alignment horizontal="center" vertical="center"/>
    </xf>
    <xf numFmtId="0" fontId="62" fillId="26" borderId="62" xfId="0" applyFont="1" applyFill="1" applyBorder="1" applyAlignment="1">
      <alignment horizontal="right" vertical="center"/>
    </xf>
    <xf numFmtId="0" fontId="62" fillId="26" borderId="89" xfId="0" applyFont="1" applyFill="1" applyBorder="1" applyAlignment="1">
      <alignment horizontal="center" vertical="center"/>
    </xf>
    <xf numFmtId="1" fontId="53" fillId="26" borderId="0" xfId="0" applyNumberFormat="1" applyFont="1" applyFill="1" applyBorder="1" applyAlignment="1">
      <alignment horizontal="left" vertical="center"/>
    </xf>
    <xf numFmtId="0" fontId="53" fillId="26" borderId="0" xfId="0" applyFont="1" applyFill="1" applyBorder="1" applyAlignment="1">
      <alignment horizontal="right" vertical="center" wrapText="1"/>
    </xf>
    <xf numFmtId="0" fontId="46" fillId="26" borderId="0" xfId="0" applyFont="1" applyFill="1" applyBorder="1" applyAlignment="1">
      <alignment vertical="center"/>
    </xf>
    <xf numFmtId="0" fontId="39" fillId="26" borderId="0" xfId="0" applyFont="1" applyFill="1" applyBorder="1" applyAlignment="1" applyProtection="1">
      <alignment horizontal="center" vertical="center"/>
      <protection locked="0"/>
    </xf>
    <xf numFmtId="0" fontId="40" fillId="26" borderId="0" xfId="0" applyFont="1" applyFill="1" applyBorder="1" applyAlignment="1" applyProtection="1">
      <alignment horizontal="center" vertical="center"/>
      <protection locked="0"/>
    </xf>
    <xf numFmtId="1" fontId="6" fillId="24" borderId="96" xfId="0" applyNumberFormat="1" applyFont="1" applyFill="1" applyBorder="1" applyAlignment="1">
      <alignment vertical="center"/>
    </xf>
    <xf numFmtId="0" fontId="56" fillId="26" borderId="105" xfId="0" applyFont="1" applyFill="1" applyBorder="1" applyAlignment="1">
      <alignment horizontal="center" vertical="center"/>
    </xf>
    <xf numFmtId="0" fontId="51" fillId="26" borderId="90" xfId="0" applyFont="1" applyFill="1" applyBorder="1" applyAlignment="1">
      <alignment horizontal="center" vertical="center"/>
    </xf>
    <xf numFmtId="0" fontId="56" fillId="26" borderId="34" xfId="0" applyFont="1" applyFill="1" applyBorder="1" applyAlignment="1">
      <alignment horizontal="center" vertical="center"/>
    </xf>
    <xf numFmtId="0" fontId="51" fillId="26" borderId="35" xfId="0" applyFont="1" applyFill="1" applyBorder="1" applyAlignment="1">
      <alignment horizontal="left" vertical="center"/>
    </xf>
    <xf numFmtId="0" fontId="51" fillId="26" borderId="35" xfId="0" applyFont="1" applyFill="1" applyBorder="1" applyAlignment="1">
      <alignment horizontal="center" vertical="center"/>
    </xf>
    <xf numFmtId="0" fontId="51" fillId="26" borderId="35" xfId="0" applyFont="1" applyFill="1" applyBorder="1" applyAlignment="1" applyProtection="1">
      <alignment horizontal="center" vertical="center"/>
      <protection locked="0"/>
    </xf>
    <xf numFmtId="0" fontId="51" fillId="26" borderId="35" xfId="0" applyFont="1" applyFill="1" applyBorder="1" applyAlignment="1">
      <alignment horizontal="left"/>
    </xf>
    <xf numFmtId="0" fontId="53" fillId="26" borderId="0" xfId="0" applyFont="1" applyFill="1" applyBorder="1" applyAlignment="1">
      <alignment horizontal="left" vertical="center"/>
    </xf>
    <xf numFmtId="0" fontId="41" fillId="26" borderId="65" xfId="0" applyFont="1" applyFill="1" applyBorder="1" applyAlignment="1" applyProtection="1">
      <alignment horizontal="center" vertical="center"/>
      <protection locked="0"/>
    </xf>
    <xf numFmtId="0" fontId="41" fillId="26" borderId="64" xfId="0" applyFont="1" applyFill="1" applyBorder="1" applyAlignment="1" applyProtection="1">
      <alignment horizontal="center" vertical="center"/>
      <protection locked="0"/>
    </xf>
    <xf numFmtId="0" fontId="56" fillId="26" borderId="108" xfId="0" applyFont="1" applyFill="1" applyBorder="1" applyAlignment="1" applyProtection="1">
      <alignment horizontal="center" vertical="center"/>
      <protection locked="0"/>
    </xf>
    <xf numFmtId="0" fontId="56" fillId="26" borderId="71" xfId="0" applyFont="1" applyFill="1" applyBorder="1" applyAlignment="1">
      <alignment horizontal="center" vertical="center"/>
    </xf>
    <xf numFmtId="0" fontId="51" fillId="26" borderId="112" xfId="0" applyFont="1" applyFill="1" applyBorder="1" applyAlignment="1">
      <alignment horizontal="left" vertical="center"/>
    </xf>
    <xf numFmtId="0" fontId="51" fillId="26" borderId="112" xfId="0" applyFont="1" applyFill="1" applyBorder="1" applyAlignment="1">
      <alignment horizontal="center" vertical="center"/>
    </xf>
    <xf numFmtId="49" fontId="7" fillId="28" borderId="64" xfId="0" applyNumberFormat="1" applyFont="1" applyFill="1" applyBorder="1" applyAlignment="1">
      <alignment horizontal="left" vertical="center" wrapText="1"/>
    </xf>
    <xf numFmtId="0" fontId="7" fillId="28" borderId="71" xfId="0" applyFont="1" applyFill="1" applyBorder="1" applyAlignment="1">
      <alignment vertical="center" wrapText="1"/>
    </xf>
    <xf numFmtId="0" fontId="6" fillId="28" borderId="65" xfId="0" applyFont="1" applyFill="1" applyBorder="1" applyAlignment="1">
      <alignment horizontal="center" vertical="center"/>
    </xf>
    <xf numFmtId="0" fontId="11" fillId="28" borderId="108" xfId="0" applyFont="1" applyFill="1" applyBorder="1" applyAlignment="1">
      <alignment horizontal="center" vertical="center"/>
    </xf>
    <xf numFmtId="0" fontId="5" fillId="26" borderId="90" xfId="0" applyFont="1" applyFill="1" applyBorder="1" applyAlignment="1">
      <alignment horizontal="center" vertical="center" wrapText="1"/>
    </xf>
    <xf numFmtId="0" fontId="5" fillId="26" borderId="35" xfId="0" applyFont="1" applyFill="1" applyBorder="1" applyAlignment="1">
      <alignment horizontal="center" vertical="center" wrapText="1"/>
    </xf>
    <xf numFmtId="0" fontId="14" fillId="26" borderId="39" xfId="0" applyFont="1" applyFill="1" applyBorder="1" applyAlignment="1">
      <alignment horizontal="center" vertical="center"/>
    </xf>
    <xf numFmtId="1" fontId="4" fillId="26" borderId="0" xfId="0" applyNumberFormat="1" applyFont="1" applyFill="1" applyBorder="1" applyAlignment="1">
      <alignment horizontal="right" vertical="center"/>
    </xf>
    <xf numFmtId="1" fontId="7" fillId="26" borderId="28" xfId="0" applyNumberFormat="1" applyFont="1" applyFill="1" applyBorder="1" applyAlignment="1">
      <alignment vertical="center"/>
    </xf>
    <xf numFmtId="1" fontId="14" fillId="26" borderId="32" xfId="0" applyNumberFormat="1" applyFont="1" applyFill="1" applyBorder="1" applyAlignment="1">
      <alignment horizontal="right" vertical="center"/>
    </xf>
    <xf numFmtId="1" fontId="8" fillId="26" borderId="28" xfId="0" applyNumberFormat="1" applyFont="1" applyFill="1" applyBorder="1" applyAlignment="1">
      <alignment vertical="center"/>
    </xf>
    <xf numFmtId="0" fontId="8" fillId="26" borderId="28" xfId="0" applyFont="1" applyFill="1" applyBorder="1" applyAlignment="1">
      <alignment vertical="center"/>
    </xf>
    <xf numFmtId="0" fontId="8" fillId="26" borderId="33" xfId="0" applyFont="1" applyFill="1" applyBorder="1" applyAlignment="1">
      <alignment vertical="center"/>
    </xf>
    <xf numFmtId="1" fontId="39" fillId="26" borderId="0" xfId="0" applyNumberFormat="1" applyFont="1" applyFill="1" applyBorder="1" applyAlignment="1">
      <alignment horizontal="left" vertical="center"/>
    </xf>
    <xf numFmtId="0" fontId="39" fillId="27" borderId="91" xfId="0" applyFont="1" applyFill="1" applyBorder="1" applyAlignment="1">
      <alignment horizontal="center" vertical="center"/>
    </xf>
    <xf numFmtId="0" fontId="40" fillId="27" borderId="92" xfId="0" applyFont="1" applyFill="1" applyBorder="1" applyAlignment="1">
      <alignment horizontal="center" vertical="center"/>
    </xf>
    <xf numFmtId="0" fontId="53" fillId="27" borderId="91" xfId="0" applyFont="1" applyFill="1" applyBorder="1" applyAlignment="1">
      <alignment horizontal="center" vertical="center"/>
    </xf>
    <xf numFmtId="0" fontId="53" fillId="27" borderId="94" xfId="0" applyFont="1" applyFill="1" applyBorder="1" applyAlignment="1">
      <alignment horizontal="left" vertical="center"/>
    </xf>
    <xf numFmtId="0" fontId="49" fillId="27" borderId="95" xfId="0" applyFont="1" applyFill="1" applyBorder="1" applyAlignment="1">
      <alignment horizontal="right" vertical="center" wrapText="1"/>
    </xf>
    <xf numFmtId="1" fontId="39" fillId="27" borderId="91" xfId="0" applyNumberFormat="1" applyFont="1" applyFill="1" applyBorder="1" applyAlignment="1">
      <alignment horizontal="center" vertical="center"/>
    </xf>
    <xf numFmtId="1" fontId="40" fillId="27" borderId="92" xfId="0" applyNumberFormat="1" applyFont="1" applyFill="1" applyBorder="1" applyAlignment="1">
      <alignment horizontal="center" vertical="center"/>
    </xf>
    <xf numFmtId="1" fontId="40" fillId="27" borderId="95" xfId="0" applyNumberFormat="1" applyFont="1" applyFill="1" applyBorder="1" applyAlignment="1">
      <alignment horizontal="center" vertical="center"/>
    </xf>
    <xf numFmtId="0" fontId="49" fillId="28" borderId="65" xfId="0" applyFont="1" applyFill="1" applyBorder="1" applyAlignment="1">
      <alignment horizontal="center" vertical="center"/>
    </xf>
    <xf numFmtId="49" fontId="49" fillId="28" borderId="64" xfId="0" applyNumberFormat="1" applyFont="1" applyFill="1" applyBorder="1" applyAlignment="1">
      <alignment horizontal="left" vertical="center" wrapText="1"/>
    </xf>
    <xf numFmtId="0" fontId="49" fillId="28" borderId="71" xfId="0" applyFont="1" applyFill="1" applyBorder="1" applyAlignment="1">
      <alignment vertical="center" wrapText="1"/>
    </xf>
    <xf numFmtId="0" fontId="48" fillId="28" borderId="65" xfId="0" applyFont="1" applyFill="1" applyBorder="1" applyAlignment="1">
      <alignment horizontal="center" vertical="center"/>
    </xf>
    <xf numFmtId="0" fontId="40" fillId="28" borderId="108" xfId="0" applyFont="1" applyFill="1" applyBorder="1" applyAlignment="1">
      <alignment horizontal="center" vertical="center"/>
    </xf>
    <xf numFmtId="0" fontId="49" fillId="28" borderId="63" xfId="0" applyFont="1" applyFill="1" applyBorder="1" applyAlignment="1">
      <alignment horizontal="center" vertical="center"/>
    </xf>
    <xf numFmtId="0" fontId="49" fillId="28" borderId="64" xfId="0" applyFont="1" applyFill="1" applyBorder="1" applyAlignment="1">
      <alignment horizontal="center" vertical="center"/>
    </xf>
    <xf numFmtId="0" fontId="50" fillId="28" borderId="108" xfId="0" applyFont="1" applyFill="1" applyBorder="1" applyAlignment="1">
      <alignment horizontal="center" vertical="center"/>
    </xf>
    <xf numFmtId="0" fontId="50" fillId="28" borderId="71" xfId="0" applyFont="1" applyFill="1" applyBorder="1" applyAlignment="1">
      <alignment horizontal="center" vertical="center"/>
    </xf>
    <xf numFmtId="49" fontId="39" fillId="27" borderId="116" xfId="0" applyNumberFormat="1" applyFont="1" applyFill="1" applyBorder="1" applyAlignment="1">
      <alignment horizontal="right" vertical="center"/>
    </xf>
    <xf numFmtId="0" fontId="40" fillId="27" borderId="107" xfId="0" applyFont="1" applyFill="1" applyBorder="1" applyAlignment="1">
      <alignment horizontal="right" vertical="center"/>
    </xf>
    <xf numFmtId="0" fontId="39" fillId="27" borderId="92" xfId="0" applyFont="1" applyFill="1" applyBorder="1" applyAlignment="1">
      <alignment vertical="center"/>
    </xf>
    <xf numFmtId="49" fontId="39" fillId="27" borderId="95" xfId="0" applyNumberFormat="1" applyFont="1" applyFill="1" applyBorder="1" applyAlignment="1">
      <alignment horizontal="right" vertical="center"/>
    </xf>
    <xf numFmtId="1" fontId="40" fillId="27" borderId="91" xfId="0" applyNumberFormat="1" applyFont="1" applyFill="1" applyBorder="1" applyAlignment="1">
      <alignment horizontal="center" vertical="center"/>
    </xf>
    <xf numFmtId="1" fontId="40" fillId="27" borderId="94" xfId="0" applyNumberFormat="1" applyFont="1" applyFill="1" applyBorder="1" applyAlignment="1">
      <alignment horizontal="center" vertical="center"/>
    </xf>
    <xf numFmtId="1" fontId="40" fillId="27" borderId="96" xfId="0" applyNumberFormat="1" applyFont="1" applyFill="1" applyBorder="1" applyAlignment="1">
      <alignment horizontal="center" vertical="center"/>
    </xf>
    <xf numFmtId="0" fontId="41" fillId="27" borderId="107" xfId="0" applyFont="1" applyFill="1" applyBorder="1" applyAlignment="1">
      <alignment vertical="center"/>
    </xf>
    <xf numFmtId="1" fontId="39" fillId="27" borderId="95" xfId="0" applyNumberFormat="1" applyFont="1" applyFill="1" applyBorder="1" applyAlignment="1">
      <alignment horizontal="center" vertical="center"/>
    </xf>
    <xf numFmtId="1" fontId="39" fillId="27" borderId="92" xfId="0" applyNumberFormat="1" applyFont="1" applyFill="1" applyBorder="1" applyAlignment="1">
      <alignment horizontal="center" vertical="center"/>
    </xf>
    <xf numFmtId="49" fontId="39" fillId="27" borderId="91" xfId="0" applyNumberFormat="1" applyFont="1" applyFill="1" applyBorder="1" applyAlignment="1">
      <alignment horizontal="left" vertical="center"/>
    </xf>
    <xf numFmtId="49" fontId="39" fillId="27" borderId="94" xfId="0" applyNumberFormat="1" applyFont="1" applyFill="1" applyBorder="1" applyAlignment="1">
      <alignment vertical="center"/>
    </xf>
    <xf numFmtId="0" fontId="51" fillId="27" borderId="107" xfId="0" applyFont="1" applyFill="1" applyBorder="1" applyAlignment="1">
      <alignment horizontal="left" vertical="center"/>
    </xf>
    <xf numFmtId="1" fontId="58" fillId="27" borderId="54" xfId="0" applyNumberFormat="1" applyFont="1" applyFill="1" applyBorder="1" applyAlignment="1">
      <alignment horizontal="center" vertical="center"/>
    </xf>
    <xf numFmtId="1" fontId="58" fillId="27" borderId="56" xfId="0" applyNumberFormat="1" applyFont="1" applyFill="1" applyBorder="1" applyAlignment="1">
      <alignment horizontal="center" vertical="center"/>
    </xf>
    <xf numFmtId="1" fontId="59" fillId="27" borderId="91" xfId="0" applyNumberFormat="1" applyFont="1" applyFill="1" applyBorder="1" applyAlignment="1">
      <alignment horizontal="center" vertical="center"/>
    </xf>
    <xf numFmtId="1" fontId="59" fillId="27" borderId="94" xfId="0" applyNumberFormat="1" applyFont="1" applyFill="1" applyBorder="1" applyAlignment="1">
      <alignment horizontal="center" vertical="center"/>
    </xf>
    <xf numFmtId="1" fontId="59" fillId="27" borderId="92" xfId="0" applyNumberFormat="1" applyFont="1" applyFill="1" applyBorder="1" applyAlignment="1">
      <alignment horizontal="center" vertical="center"/>
    </xf>
    <xf numFmtId="0" fontId="60" fillId="27" borderId="41" xfId="0" applyFont="1" applyFill="1" applyBorder="1" applyAlignment="1">
      <alignment horizontal="center" vertical="center"/>
    </xf>
    <xf numFmtId="0" fontId="61" fillId="27" borderId="94" xfId="0" applyFont="1" applyFill="1" applyBorder="1" applyAlignment="1">
      <alignment horizontal="left" vertical="center"/>
    </xf>
    <xf numFmtId="0" fontId="64" fillId="27" borderId="68" xfId="42" applyFont="1" applyFill="1" applyBorder="1" applyAlignment="1">
      <alignment horizontal="left" wrapText="1"/>
    </xf>
    <xf numFmtId="0" fontId="64" fillId="27" borderId="28" xfId="42" applyFont="1" applyFill="1" applyBorder="1" applyAlignment="1">
      <alignment horizontal="left" wrapText="1"/>
    </xf>
    <xf numFmtId="0" fontId="64" fillId="27" borderId="34" xfId="42" applyFont="1" applyFill="1" applyBorder="1" applyAlignment="1">
      <alignment horizontal="left" wrapText="1"/>
    </xf>
    <xf numFmtId="0" fontId="64" fillId="27" borderId="24" xfId="42" applyFont="1" applyFill="1" applyBorder="1" applyAlignment="1">
      <alignment horizontal="left" wrapText="1"/>
    </xf>
    <xf numFmtId="0" fontId="64" fillId="27" borderId="32" xfId="42" applyFont="1" applyFill="1" applyBorder="1" applyAlignment="1">
      <alignment horizontal="center" wrapText="1"/>
    </xf>
    <xf numFmtId="0" fontId="64" fillId="27" borderId="33" xfId="42" applyFont="1" applyFill="1" applyBorder="1" applyAlignment="1">
      <alignment horizontal="center" wrapText="1"/>
    </xf>
    <xf numFmtId="0" fontId="64" fillId="27" borderId="28" xfId="42" applyFont="1" applyFill="1" applyBorder="1" applyAlignment="1">
      <alignment horizontal="center" wrapText="1"/>
    </xf>
    <xf numFmtId="0" fontId="64" fillId="27" borderId="69" xfId="42" applyFont="1" applyFill="1" applyBorder="1" applyAlignment="1">
      <alignment horizontal="center" wrapText="1"/>
    </xf>
    <xf numFmtId="0" fontId="51" fillId="26" borderId="90" xfId="0" applyFont="1" applyFill="1" applyBorder="1" applyAlignment="1">
      <alignment horizontal="left" vertical="center"/>
    </xf>
    <xf numFmtId="0" fontId="41" fillId="26" borderId="34" xfId="0" applyFont="1" applyFill="1" applyBorder="1" applyAlignment="1" applyProtection="1">
      <alignment vertical="center" wrapText="1"/>
      <protection locked="0"/>
    </xf>
    <xf numFmtId="0" fontId="53" fillId="26" borderId="112" xfId="0" applyFont="1" applyFill="1" applyBorder="1" applyAlignment="1">
      <alignment vertical="center"/>
    </xf>
    <xf numFmtId="0" fontId="50" fillId="26" borderId="109" xfId="0" applyFont="1" applyFill="1" applyBorder="1" applyAlignment="1">
      <alignment horizontal="center" vertical="center"/>
    </xf>
    <xf numFmtId="0" fontId="67" fillId="26" borderId="0" xfId="0" applyFont="1" applyFill="1" applyAlignment="1">
      <alignment horizontal="center" vertical="center"/>
    </xf>
    <xf numFmtId="0" fontId="67" fillId="26" borderId="0" xfId="0" applyFont="1" applyFill="1" applyAlignment="1">
      <alignment vertical="center"/>
    </xf>
    <xf numFmtId="1" fontId="49" fillId="26" borderId="50" xfId="0" applyNumberFormat="1" applyFont="1" applyFill="1" applyBorder="1" applyAlignment="1">
      <alignment vertical="center"/>
    </xf>
    <xf numFmtId="0" fontId="49" fillId="26" borderId="51" xfId="0" applyFont="1" applyFill="1" applyBorder="1" applyAlignment="1">
      <alignment vertical="center"/>
    </xf>
    <xf numFmtId="1" fontId="49" fillId="26" borderId="47" xfId="0" applyNumberFormat="1" applyFont="1" applyFill="1" applyBorder="1" applyAlignment="1">
      <alignment vertical="center"/>
    </xf>
    <xf numFmtId="1" fontId="50" fillId="26" borderId="51" xfId="0" applyNumberFormat="1" applyFont="1" applyFill="1" applyBorder="1" applyAlignment="1">
      <alignment horizontal="right" vertical="center"/>
    </xf>
    <xf numFmtId="0" fontId="50" fillId="26" borderId="39" xfId="0" applyFont="1" applyFill="1" applyBorder="1" applyAlignment="1">
      <alignment horizontal="center" vertical="center"/>
    </xf>
    <xf numFmtId="1" fontId="49" fillId="26" borderId="24" xfId="0" applyNumberFormat="1" applyFont="1" applyFill="1" applyBorder="1" applyAlignment="1">
      <alignment vertical="center"/>
    </xf>
    <xf numFmtId="0" fontId="49" fillId="26" borderId="32" xfId="0" applyFont="1" applyFill="1" applyBorder="1" applyAlignment="1">
      <alignment vertical="center"/>
    </xf>
    <xf numFmtId="1" fontId="48" fillId="26" borderId="28" xfId="0" applyNumberFormat="1" applyFont="1" applyFill="1" applyBorder="1" applyAlignment="1">
      <alignment vertical="center"/>
    </xf>
    <xf numFmtId="1" fontId="49" fillId="26" borderId="28" xfId="0" applyNumberFormat="1" applyFont="1" applyFill="1" applyBorder="1" applyAlignment="1">
      <alignment vertical="center"/>
    </xf>
    <xf numFmtId="1" fontId="50" fillId="26" borderId="32" xfId="0" applyNumberFormat="1" applyFont="1" applyFill="1" applyBorder="1" applyAlignment="1">
      <alignment horizontal="right" vertical="center"/>
    </xf>
    <xf numFmtId="0" fontId="49" fillId="26" borderId="24" xfId="0" applyFont="1" applyFill="1" applyBorder="1" applyAlignment="1">
      <alignment vertical="center"/>
    </xf>
    <xf numFmtId="0" fontId="48" fillId="26" borderId="33" xfId="0" applyFont="1" applyFill="1" applyBorder="1" applyAlignment="1">
      <alignment vertical="center"/>
    </xf>
    <xf numFmtId="0" fontId="48" fillId="26" borderId="28" xfId="0" applyFont="1" applyFill="1" applyBorder="1" applyAlignment="1">
      <alignment vertical="center"/>
    </xf>
    <xf numFmtId="1" fontId="50" fillId="26" borderId="39" xfId="0" applyNumberFormat="1" applyFont="1" applyFill="1" applyBorder="1" applyAlignment="1">
      <alignment horizontal="center" vertical="center"/>
    </xf>
    <xf numFmtId="49" fontId="39" fillId="26" borderId="0" xfId="0" applyNumberFormat="1" applyFont="1" applyFill="1" applyBorder="1" applyAlignment="1">
      <alignment horizontal="left" vertical="center"/>
    </xf>
    <xf numFmtId="0" fontId="57" fillId="26" borderId="0" xfId="0" applyFont="1" applyFill="1" applyAlignment="1">
      <alignment vertical="center"/>
    </xf>
    <xf numFmtId="0" fontId="39" fillId="26" borderId="24" xfId="42" applyFont="1" applyFill="1" applyBorder="1" applyAlignment="1">
      <alignment horizontal="center" vertical="center"/>
    </xf>
    <xf numFmtId="0" fontId="48" fillId="26" borderId="28" xfId="42" applyFont="1" applyFill="1" applyBorder="1" applyAlignment="1">
      <alignment horizontal="left" vertical="center" wrapText="1"/>
    </xf>
    <xf numFmtId="0" fontId="48" fillId="26" borderId="34" xfId="42" applyFont="1" applyFill="1" applyBorder="1" applyAlignment="1" applyProtection="1">
      <alignment vertical="center" wrapText="1"/>
      <protection locked="0"/>
    </xf>
    <xf numFmtId="0" fontId="41" fillId="26" borderId="24" xfId="42" applyFont="1" applyFill="1" applyBorder="1" applyAlignment="1">
      <alignment horizontal="center" vertical="center" wrapText="1"/>
    </xf>
    <xf numFmtId="0" fontId="56" fillId="26" borderId="32" xfId="42" applyFont="1" applyFill="1" applyBorder="1" applyAlignment="1">
      <alignment horizontal="center" vertical="center" wrapText="1"/>
    </xf>
    <xf numFmtId="0" fontId="41" fillId="26" borderId="24" xfId="42" applyFont="1" applyFill="1" applyBorder="1" applyAlignment="1">
      <alignment horizontal="center" vertical="center"/>
    </xf>
    <xf numFmtId="0" fontId="41" fillId="26" borderId="28" xfId="42" applyFont="1" applyFill="1" applyBorder="1" applyAlignment="1">
      <alignment horizontal="center" vertical="center"/>
    </xf>
    <xf numFmtId="0" fontId="56" fillId="26" borderId="32" xfId="42" applyFont="1" applyFill="1" applyBorder="1" applyAlignment="1">
      <alignment horizontal="center" vertical="center"/>
    </xf>
    <xf numFmtId="0" fontId="66" fillId="26" borderId="24" xfId="42" applyFont="1" applyFill="1" applyBorder="1" applyAlignment="1">
      <alignment horizontal="center" vertical="center"/>
    </xf>
    <xf numFmtId="0" fontId="41" fillId="26" borderId="24" xfId="42" applyFont="1" applyFill="1" applyBorder="1" applyAlignment="1">
      <alignment vertical="center"/>
    </xf>
    <xf numFmtId="0" fontId="41" fillId="26" borderId="28" xfId="42" applyFont="1" applyFill="1" applyBorder="1" applyAlignment="1">
      <alignment vertical="center"/>
    </xf>
    <xf numFmtId="0" fontId="56" fillId="26" borderId="32" xfId="42" applyFont="1" applyFill="1" applyBorder="1" applyAlignment="1">
      <alignment horizontal="right" vertical="center"/>
    </xf>
    <xf numFmtId="0" fontId="51" fillId="26" borderId="31" xfId="0" applyFont="1" applyFill="1" applyBorder="1" applyAlignment="1">
      <alignment horizontal="center" vertical="center"/>
    </xf>
    <xf numFmtId="0" fontId="57" fillId="26" borderId="0" xfId="0" applyFont="1" applyFill="1"/>
    <xf numFmtId="0" fontId="41" fillId="26" borderId="28" xfId="42" applyFont="1" applyFill="1" applyBorder="1" applyAlignment="1">
      <alignment wrapText="1"/>
    </xf>
    <xf numFmtId="0" fontId="41" fillId="26" borderId="34" xfId="42" applyFont="1" applyFill="1" applyBorder="1" applyAlignment="1">
      <alignment wrapText="1"/>
    </xf>
    <xf numFmtId="0" fontId="41" fillId="26" borderId="32" xfId="42" applyFont="1" applyFill="1" applyBorder="1" applyAlignment="1">
      <alignment horizontal="center" vertical="center" wrapText="1"/>
    </xf>
    <xf numFmtId="0" fontId="39" fillId="26" borderId="24" xfId="42" applyFont="1" applyFill="1" applyBorder="1" applyAlignment="1">
      <alignment vertical="center"/>
    </xf>
    <xf numFmtId="0" fontId="39" fillId="26" borderId="28" xfId="42" applyFont="1" applyFill="1" applyBorder="1" applyAlignment="1">
      <alignment vertical="center"/>
    </xf>
    <xf numFmtId="0" fontId="40" fillId="26" borderId="32" xfId="42" applyFont="1" applyFill="1" applyBorder="1" applyAlignment="1">
      <alignment horizontal="right" vertical="center"/>
    </xf>
    <xf numFmtId="0" fontId="48" fillId="26" borderId="24" xfId="42" applyFont="1" applyFill="1" applyBorder="1" applyAlignment="1">
      <alignment horizontal="center" vertical="center"/>
    </xf>
    <xf numFmtId="0" fontId="48" fillId="26" borderId="28" xfId="42" applyFont="1" applyFill="1" applyBorder="1" applyAlignment="1">
      <alignment horizontal="center" vertical="center"/>
    </xf>
    <xf numFmtId="0" fontId="48" fillId="26" borderId="32" xfId="42" applyFont="1" applyFill="1" applyBorder="1" applyAlignment="1">
      <alignment horizontal="center" vertical="center"/>
    </xf>
    <xf numFmtId="0" fontId="39" fillId="26" borderId="32" xfId="42" applyFont="1" applyFill="1" applyBorder="1" applyAlignment="1">
      <alignment vertical="center"/>
    </xf>
    <xf numFmtId="0" fontId="48" fillId="26" borderId="24" xfId="42" applyFont="1" applyFill="1" applyBorder="1" applyAlignment="1" applyProtection="1">
      <alignment horizontal="center" vertical="center"/>
      <protection locked="0"/>
    </xf>
    <xf numFmtId="0" fontId="41" fillId="26" borderId="28" xfId="42" applyFont="1" applyFill="1" applyBorder="1" applyAlignment="1" applyProtection="1">
      <alignment horizontal="center" vertical="center"/>
      <protection locked="0"/>
    </xf>
    <xf numFmtId="0" fontId="56" fillId="26" borderId="32" xfId="42" applyFont="1" applyFill="1" applyBorder="1" applyAlignment="1" applyProtection="1">
      <alignment horizontal="center" vertical="center"/>
      <protection locked="0"/>
    </xf>
    <xf numFmtId="0" fontId="41" fillId="26" borderId="28" xfId="42" applyFont="1" applyFill="1" applyBorder="1"/>
    <xf numFmtId="0" fontId="41" fillId="26" borderId="24" xfId="42" applyFont="1" applyFill="1" applyBorder="1" applyAlignment="1" applyProtection="1">
      <alignment horizontal="center" vertical="center"/>
      <protection locked="0"/>
    </xf>
    <xf numFmtId="0" fontId="48" fillId="26" borderId="28" xfId="42" applyFont="1" applyFill="1" applyBorder="1" applyAlignment="1">
      <alignment horizontal="left" vertical="center"/>
    </xf>
    <xf numFmtId="0" fontId="56" fillId="26" borderId="24" xfId="42" applyFont="1" applyFill="1" applyBorder="1" applyAlignment="1">
      <alignment horizontal="center" vertical="center"/>
    </xf>
    <xf numFmtId="0" fontId="56" fillId="26" borderId="28" xfId="42" applyFont="1" applyFill="1" applyBorder="1" applyAlignment="1">
      <alignment horizontal="center" vertical="center"/>
    </xf>
    <xf numFmtId="0" fontId="56" fillId="26" borderId="22" xfId="42" applyFont="1" applyFill="1" applyBorder="1" applyAlignment="1">
      <alignment horizontal="center" vertical="center"/>
    </xf>
    <xf numFmtId="0" fontId="66" fillId="26" borderId="33" xfId="42" applyFont="1" applyFill="1" applyBorder="1" applyAlignment="1">
      <alignment horizontal="center" vertical="center"/>
    </xf>
    <xf numFmtId="0" fontId="41" fillId="26" borderId="34" xfId="42" applyFont="1" applyFill="1" applyBorder="1" applyAlignment="1">
      <alignment horizontal="left" vertical="center" wrapText="1"/>
    </xf>
    <xf numFmtId="0" fontId="39" fillId="26" borderId="22" xfId="42" applyFont="1" applyFill="1" applyBorder="1" applyAlignment="1">
      <alignment vertical="center"/>
    </xf>
    <xf numFmtId="0" fontId="39" fillId="26" borderId="33" xfId="42" applyFont="1" applyFill="1" applyBorder="1" applyAlignment="1">
      <alignment vertical="center"/>
    </xf>
    <xf numFmtId="0" fontId="39" fillId="26" borderId="0" xfId="42" applyFont="1" applyFill="1" applyBorder="1" applyAlignment="1">
      <alignment vertical="center"/>
    </xf>
    <xf numFmtId="0" fontId="56" fillId="26" borderId="33" xfId="42" applyFont="1" applyFill="1" applyBorder="1" applyAlignment="1">
      <alignment horizontal="center" vertical="center"/>
    </xf>
    <xf numFmtId="0" fontId="56" fillId="26" borderId="34" xfId="42" applyFont="1" applyFill="1" applyBorder="1" applyAlignment="1">
      <alignment horizontal="center" vertical="center"/>
    </xf>
    <xf numFmtId="0" fontId="40" fillId="26" borderId="28" xfId="42" applyFont="1" applyFill="1" applyBorder="1" applyAlignment="1">
      <alignment horizontal="right" vertical="center"/>
    </xf>
    <xf numFmtId="0" fontId="48" fillId="26" borderId="22" xfId="42" applyFont="1" applyFill="1" applyBorder="1" applyAlignment="1">
      <alignment horizontal="center" vertical="center"/>
    </xf>
    <xf numFmtId="0" fontId="52" fillId="26" borderId="28" xfId="42" applyFont="1" applyFill="1" applyBorder="1" applyAlignment="1">
      <alignment vertical="center"/>
    </xf>
    <xf numFmtId="0" fontId="48" fillId="26" borderId="33" xfId="42" applyFont="1" applyFill="1" applyBorder="1" applyAlignment="1" applyProtection="1">
      <alignment horizontal="center" vertical="center"/>
      <protection locked="0"/>
    </xf>
    <xf numFmtId="0" fontId="41" fillId="26" borderId="32" xfId="42" applyFont="1" applyFill="1" applyBorder="1" applyAlignment="1" applyProtection="1">
      <alignment horizontal="center" vertical="center"/>
      <protection locked="0"/>
    </xf>
    <xf numFmtId="0" fontId="41" fillId="26" borderId="24" xfId="42" applyFont="1" applyFill="1" applyBorder="1"/>
    <xf numFmtId="0" fontId="41" fillId="26" borderId="32" xfId="42" applyFont="1" applyFill="1" applyBorder="1"/>
    <xf numFmtId="0" fontId="52" fillId="26" borderId="22" xfId="42" applyFont="1" applyFill="1" applyBorder="1" applyAlignment="1">
      <alignment vertical="center"/>
    </xf>
    <xf numFmtId="0" fontId="48" fillId="26" borderId="33" xfId="42" applyFont="1" applyFill="1" applyBorder="1" applyAlignment="1">
      <alignment horizontal="center" vertical="center"/>
    </xf>
    <xf numFmtId="0" fontId="41" fillId="26" borderId="33" xfId="42" applyFont="1" applyFill="1" applyBorder="1" applyAlignment="1">
      <alignment horizontal="center" vertical="center"/>
    </xf>
    <xf numFmtId="0" fontId="39" fillId="26" borderId="102" xfId="0" applyFont="1" applyFill="1" applyBorder="1" applyAlignment="1">
      <alignment horizontal="center" vertical="center"/>
    </xf>
    <xf numFmtId="0" fontId="68" fillId="26" borderId="103" xfId="0" applyFont="1" applyFill="1" applyBorder="1" applyAlignment="1">
      <alignment horizontal="center" vertical="center"/>
    </xf>
    <xf numFmtId="0" fontId="68" fillId="26" borderId="103" xfId="0" applyFont="1" applyFill="1" applyBorder="1" applyAlignment="1">
      <alignment horizontal="left" vertical="center" wrapText="1"/>
    </xf>
    <xf numFmtId="0" fontId="41" fillId="26" borderId="103" xfId="0" applyFont="1" applyFill="1" applyBorder="1" applyAlignment="1">
      <alignment vertical="center"/>
    </xf>
    <xf numFmtId="0" fontId="41" fillId="26" borderId="103" xfId="0" applyFont="1" applyFill="1" applyBorder="1" applyAlignment="1">
      <alignment horizontal="center" vertical="center"/>
    </xf>
    <xf numFmtId="0" fontId="68" fillId="26" borderId="28" xfId="0" applyFont="1" applyFill="1" applyBorder="1" applyAlignment="1">
      <alignment horizontal="center" vertical="center"/>
    </xf>
    <xf numFmtId="0" fontId="68" fillId="26" borderId="28" xfId="0" applyFont="1" applyFill="1" applyBorder="1" applyAlignment="1">
      <alignment horizontal="left" vertical="center" wrapText="1"/>
    </xf>
    <xf numFmtId="0" fontId="41" fillId="26" borderId="28" xfId="0" applyFont="1" applyFill="1" applyBorder="1" applyAlignment="1">
      <alignment vertical="center"/>
    </xf>
    <xf numFmtId="0" fontId="68" fillId="26" borderId="28" xfId="0" applyFont="1" applyFill="1" applyBorder="1" applyAlignment="1">
      <alignment horizontal="center" vertical="center" wrapText="1"/>
    </xf>
    <xf numFmtId="0" fontId="10" fillId="0" borderId="28" xfId="42" applyFont="1" applyBorder="1" applyAlignment="1">
      <alignment vertical="center"/>
    </xf>
    <xf numFmtId="0" fontId="10" fillId="26" borderId="34" xfId="42" applyFont="1" applyFill="1" applyBorder="1" applyAlignment="1">
      <alignment horizontal="left" vertical="center" wrapText="1"/>
    </xf>
    <xf numFmtId="0" fontId="41" fillId="26" borderId="28" xfId="0" applyFont="1" applyFill="1" applyBorder="1" applyAlignment="1">
      <alignment vertical="center"/>
    </xf>
    <xf numFmtId="0" fontId="48" fillId="26" borderId="117" xfId="0" applyFont="1" applyFill="1" applyBorder="1" applyAlignment="1">
      <alignment horizontal="center" vertical="center"/>
    </xf>
    <xf numFmtId="0" fontId="48" fillId="26" borderId="34" xfId="0" applyFont="1" applyFill="1" applyBorder="1" applyAlignment="1">
      <alignment horizontal="center" vertical="center"/>
    </xf>
    <xf numFmtId="0" fontId="41" fillId="26" borderId="118" xfId="0" applyFont="1" applyFill="1" applyBorder="1" applyAlignment="1">
      <alignment vertical="center"/>
    </xf>
    <xf numFmtId="0" fontId="41" fillId="26" borderId="33" xfId="0" applyFont="1" applyFill="1" applyBorder="1" applyAlignment="1">
      <alignment vertical="center"/>
    </xf>
    <xf numFmtId="0" fontId="41" fillId="26" borderId="67" xfId="0" applyFont="1" applyFill="1" applyBorder="1" applyAlignment="1">
      <alignment vertical="center"/>
    </xf>
    <xf numFmtId="0" fontId="41" fillId="26" borderId="24" xfId="0" applyFont="1" applyFill="1" applyBorder="1" applyAlignment="1">
      <alignment vertical="center"/>
    </xf>
    <xf numFmtId="0" fontId="56" fillId="26" borderId="32" xfId="0" applyFont="1" applyFill="1" applyBorder="1" applyAlignment="1">
      <alignment horizontal="right" vertical="center"/>
    </xf>
    <xf numFmtId="0" fontId="41" fillId="26" borderId="60" xfId="0" applyFont="1" applyFill="1" applyBorder="1" applyAlignment="1">
      <alignment vertical="center"/>
    </xf>
    <xf numFmtId="0" fontId="56" fillId="26" borderId="62" xfId="0" applyFont="1" applyFill="1" applyBorder="1" applyAlignment="1">
      <alignment horizontal="right" vertical="center"/>
    </xf>
    <xf numFmtId="0" fontId="56" fillId="26" borderId="119" xfId="0" applyFont="1" applyFill="1" applyBorder="1" applyAlignment="1">
      <alignment horizontal="right" vertical="center"/>
    </xf>
    <xf numFmtId="0" fontId="56" fillId="26" borderId="34" xfId="0" applyFont="1" applyFill="1" applyBorder="1" applyAlignment="1">
      <alignment horizontal="right" vertical="center"/>
    </xf>
    <xf numFmtId="0" fontId="56" fillId="26" borderId="89" xfId="0" applyFont="1" applyFill="1" applyBorder="1" applyAlignment="1">
      <alignment horizontal="right" vertical="center"/>
    </xf>
    <xf numFmtId="0" fontId="66" fillId="26" borderId="118" xfId="0" applyFont="1" applyFill="1" applyBorder="1" applyAlignment="1">
      <alignment vertical="center"/>
    </xf>
    <xf numFmtId="0" fontId="66" fillId="26" borderId="24" xfId="0" applyFont="1" applyFill="1" applyBorder="1" applyAlignment="1">
      <alignment vertical="center"/>
    </xf>
    <xf numFmtId="0" fontId="56" fillId="26" borderId="119" xfId="0" applyFont="1" applyFill="1" applyBorder="1" applyAlignment="1">
      <alignment horizontal="center" vertical="center"/>
    </xf>
    <xf numFmtId="0" fontId="51" fillId="26" borderId="120" xfId="0" applyFont="1" applyFill="1" applyBorder="1" applyAlignment="1">
      <alignment horizontal="center" vertical="center"/>
    </xf>
    <xf numFmtId="0" fontId="51" fillId="26" borderId="22" xfId="0" applyFont="1" applyFill="1" applyBorder="1" applyAlignment="1">
      <alignment horizontal="center" vertical="center"/>
    </xf>
    <xf numFmtId="0" fontId="49" fillId="26" borderId="57" xfId="0" applyFont="1" applyFill="1" applyBorder="1" applyAlignment="1">
      <alignment horizontal="center" vertical="center"/>
    </xf>
    <xf numFmtId="0" fontId="46" fillId="27" borderId="97" xfId="0" applyFont="1" applyFill="1" applyBorder="1" applyAlignment="1">
      <alignment horizontal="center" vertical="center"/>
    </xf>
    <xf numFmtId="0" fontId="53" fillId="27" borderId="97" xfId="0" applyFont="1" applyFill="1" applyBorder="1" applyAlignment="1">
      <alignment horizontal="center" vertical="center"/>
    </xf>
    <xf numFmtId="0" fontId="53" fillId="26" borderId="90" xfId="0" applyFont="1" applyFill="1" applyBorder="1" applyAlignment="1">
      <alignment horizontal="center" vertical="center"/>
    </xf>
    <xf numFmtId="0" fontId="53" fillId="26" borderId="35" xfId="0" applyFont="1" applyFill="1" applyBorder="1" applyAlignment="1">
      <alignment horizontal="center" vertical="center"/>
    </xf>
    <xf numFmtId="0" fontId="50" fillId="26" borderId="112" xfId="0" applyFont="1" applyFill="1" applyBorder="1" applyAlignment="1">
      <alignment horizontal="center" vertical="center"/>
    </xf>
    <xf numFmtId="1" fontId="39" fillId="27" borderId="97" xfId="0" applyNumberFormat="1" applyFont="1" applyFill="1" applyBorder="1" applyAlignment="1">
      <alignment vertical="center"/>
    </xf>
    <xf numFmtId="0" fontId="50" fillId="26" borderId="90" xfId="0" applyFont="1" applyFill="1" applyBorder="1" applyAlignment="1">
      <alignment horizontal="center" vertical="center"/>
    </xf>
    <xf numFmtId="0" fontId="50" fillId="26" borderId="35" xfId="0" applyFont="1" applyFill="1" applyBorder="1" applyAlignment="1">
      <alignment horizontal="center" vertical="center"/>
    </xf>
    <xf numFmtId="0" fontId="51" fillId="26" borderId="28" xfId="0" applyFont="1" applyFill="1" applyBorder="1" applyAlignment="1">
      <alignment vertical="center" wrapText="1"/>
    </xf>
    <xf numFmtId="0" fontId="41" fillId="26" borderId="64" xfId="0" applyFont="1" applyFill="1" applyBorder="1" applyAlignment="1">
      <alignment vertical="center"/>
    </xf>
    <xf numFmtId="0" fontId="41" fillId="26" borderId="61" xfId="0" applyFont="1" applyFill="1" applyBorder="1" applyAlignment="1">
      <alignment vertical="center"/>
    </xf>
    <xf numFmtId="0" fontId="41" fillId="26" borderId="28" xfId="0" applyFont="1" applyFill="1" applyBorder="1" applyAlignment="1">
      <alignment vertical="center"/>
    </xf>
    <xf numFmtId="0" fontId="48" fillId="26" borderId="71" xfId="0" applyFont="1" applyFill="1" applyBorder="1" applyAlignment="1">
      <alignment horizontal="center" vertical="center"/>
    </xf>
    <xf numFmtId="0" fontId="41" fillId="26" borderId="65" xfId="0" applyFont="1" applyFill="1" applyBorder="1" applyAlignment="1">
      <alignment vertical="center"/>
    </xf>
    <xf numFmtId="0" fontId="56" fillId="26" borderId="108" xfId="0" applyFont="1" applyFill="1" applyBorder="1" applyAlignment="1">
      <alignment horizontal="right" vertical="center"/>
    </xf>
    <xf numFmtId="0" fontId="41" fillId="26" borderId="63" xfId="0" applyFont="1" applyFill="1" applyBorder="1" applyAlignment="1">
      <alignment vertical="center"/>
    </xf>
    <xf numFmtId="0" fontId="56" fillId="26" borderId="71" xfId="0" applyFont="1" applyFill="1" applyBorder="1" applyAlignment="1">
      <alignment horizontal="right" vertical="center"/>
    </xf>
    <xf numFmtId="0" fontId="66" fillId="26" borderId="63" xfId="0" applyFont="1" applyFill="1" applyBorder="1" applyAlignment="1">
      <alignment vertical="center"/>
    </xf>
    <xf numFmtId="0" fontId="51" fillId="26" borderId="38" xfId="0" applyFont="1" applyFill="1" applyBorder="1" applyAlignment="1">
      <alignment horizontal="center" vertical="center"/>
    </xf>
    <xf numFmtId="0" fontId="52" fillId="26" borderId="109" xfId="0" applyFont="1" applyFill="1" applyBorder="1" applyAlignment="1">
      <alignment horizontal="center" vertical="center"/>
    </xf>
    <xf numFmtId="0" fontId="66" fillId="26" borderId="60" xfId="0" applyFont="1" applyFill="1" applyBorder="1" applyAlignment="1">
      <alignment vertical="center"/>
    </xf>
    <xf numFmtId="0" fontId="41" fillId="26" borderId="89" xfId="0" applyFont="1" applyFill="1" applyBorder="1" applyAlignment="1">
      <alignment vertical="center"/>
    </xf>
    <xf numFmtId="0" fontId="41" fillId="26" borderId="62" xfId="0" applyFont="1" applyFill="1" applyBorder="1" applyAlignment="1">
      <alignment vertical="center"/>
    </xf>
    <xf numFmtId="0" fontId="41" fillId="26" borderId="62" xfId="0" applyFont="1" applyFill="1" applyBorder="1" applyAlignment="1">
      <alignment horizontal="center"/>
    </xf>
    <xf numFmtId="0" fontId="68" fillId="26" borderId="64" xfId="0" applyFont="1" applyFill="1" applyBorder="1" applyAlignment="1">
      <alignment horizontal="center" vertical="center"/>
    </xf>
    <xf numFmtId="0" fontId="68" fillId="26" borderId="64" xfId="0" applyFont="1" applyFill="1" applyBorder="1" applyAlignment="1">
      <alignment horizontal="left" vertical="center" wrapText="1"/>
    </xf>
    <xf numFmtId="0" fontId="68" fillId="26" borderId="61" xfId="0" applyFont="1" applyFill="1" applyBorder="1" applyAlignment="1">
      <alignment horizontal="center" vertical="center"/>
    </xf>
    <xf numFmtId="0" fontId="68" fillId="26" borderId="61" xfId="0" applyFont="1" applyFill="1" applyBorder="1" applyAlignment="1">
      <alignment horizontal="left" vertical="center" wrapText="1"/>
    </xf>
    <xf numFmtId="0" fontId="39" fillId="26" borderId="0" xfId="0" applyFont="1" applyFill="1" applyBorder="1" applyAlignment="1">
      <alignment horizontal="center" vertical="center"/>
    </xf>
    <xf numFmtId="0" fontId="6" fillId="26" borderId="98" xfId="42" applyFont="1" applyFill="1" applyBorder="1" applyAlignment="1">
      <alignment horizontal="center" vertical="center"/>
    </xf>
    <xf numFmtId="0" fontId="10" fillId="26" borderId="99" xfId="42" applyFont="1" applyFill="1" applyBorder="1"/>
    <xf numFmtId="0" fontId="10" fillId="26" borderId="59" xfId="42" applyNumberFormat="1" applyFont="1" applyFill="1" applyBorder="1" applyAlignment="1">
      <alignment horizontal="center" vertical="center" wrapText="1"/>
    </xf>
    <xf numFmtId="0" fontId="10" fillId="26" borderId="98" xfId="42" applyFont="1" applyFill="1" applyBorder="1" applyAlignment="1">
      <alignment horizontal="center" vertical="center"/>
    </xf>
    <xf numFmtId="0" fontId="10" fillId="26" borderId="99" xfId="42" applyFont="1" applyFill="1" applyBorder="1" applyAlignment="1">
      <alignment horizontal="center" vertical="center"/>
    </xf>
    <xf numFmtId="0" fontId="12" fillId="26" borderId="59" xfId="42" applyFont="1" applyFill="1" applyBorder="1" applyAlignment="1">
      <alignment horizontal="center" vertical="center"/>
    </xf>
    <xf numFmtId="0" fontId="12" fillId="26" borderId="98" xfId="42" applyFont="1" applyFill="1" applyBorder="1" applyAlignment="1">
      <alignment horizontal="center" vertical="center"/>
    </xf>
    <xf numFmtId="0" fontId="12" fillId="26" borderId="99" xfId="42" applyFont="1" applyFill="1" applyBorder="1" applyAlignment="1">
      <alignment horizontal="center" vertical="center"/>
    </xf>
    <xf numFmtId="0" fontId="16" fillId="26" borderId="98" xfId="42" applyFont="1" applyFill="1" applyBorder="1" applyAlignment="1">
      <alignment horizontal="center" vertical="center"/>
    </xf>
    <xf numFmtId="0" fontId="10" fillId="26" borderId="101" xfId="42" applyFont="1" applyFill="1" applyBorder="1" applyAlignment="1">
      <alignment horizontal="center" vertical="center"/>
    </xf>
    <xf numFmtId="0" fontId="12" fillId="26" borderId="100" xfId="42" applyFont="1" applyFill="1" applyBorder="1" applyAlignment="1">
      <alignment horizontal="center" vertical="center"/>
    </xf>
    <xf numFmtId="0" fontId="12" fillId="26" borderId="59" xfId="42" applyFont="1" applyFill="1" applyBorder="1" applyAlignment="1">
      <alignment horizontal="right" vertical="center"/>
    </xf>
    <xf numFmtId="0" fontId="6" fillId="26" borderId="101" xfId="42" applyFont="1" applyFill="1" applyBorder="1" applyAlignment="1">
      <alignment horizontal="center" vertical="center"/>
    </xf>
    <xf numFmtId="0" fontId="6" fillId="26" borderId="99" xfId="42" applyFont="1" applyFill="1" applyBorder="1" applyAlignment="1">
      <alignment horizontal="center" vertical="center"/>
    </xf>
    <xf numFmtId="0" fontId="11" fillId="26" borderId="59" xfId="42" applyFont="1" applyFill="1" applyBorder="1" applyAlignment="1">
      <alignment horizontal="right" vertical="center"/>
    </xf>
    <xf numFmtId="0" fontId="9" fillId="26" borderId="57" xfId="0" applyFont="1" applyFill="1" applyBorder="1" applyAlignment="1">
      <alignment horizontal="center" vertical="center"/>
    </xf>
    <xf numFmtId="0" fontId="0" fillId="26" borderId="0" xfId="0" applyFill="1"/>
    <xf numFmtId="0" fontId="6" fillId="26" borderId="24" xfId="42" applyFont="1" applyFill="1" applyBorder="1" applyAlignment="1">
      <alignment horizontal="center" vertical="center"/>
    </xf>
    <xf numFmtId="0" fontId="10" fillId="26" borderId="28" xfId="42" applyFont="1" applyFill="1" applyBorder="1"/>
    <xf numFmtId="0" fontId="12" fillId="26" borderId="32" xfId="42" applyFont="1" applyFill="1" applyBorder="1" applyAlignment="1">
      <alignment horizontal="center" vertical="center" wrapText="1"/>
    </xf>
    <xf numFmtId="0" fontId="10" fillId="26" borderId="24" xfId="42" applyFont="1" applyFill="1" applyBorder="1" applyAlignment="1">
      <alignment horizontal="center" vertical="center"/>
    </xf>
    <xf numFmtId="0" fontId="10" fillId="26" borderId="28" xfId="42" applyFont="1" applyFill="1" applyBorder="1" applyAlignment="1">
      <alignment horizontal="center" vertical="center"/>
    </xf>
    <xf numFmtId="0" fontId="12" fillId="26" borderId="32" xfId="42" applyFont="1" applyFill="1" applyBorder="1" applyAlignment="1">
      <alignment horizontal="center" vertical="center"/>
    </xf>
    <xf numFmtId="0" fontId="12" fillId="26" borderId="24" xfId="42" applyFont="1" applyFill="1" applyBorder="1" applyAlignment="1">
      <alignment horizontal="center" vertical="center"/>
    </xf>
    <xf numFmtId="0" fontId="12" fillId="26" borderId="28" xfId="42" applyFont="1" applyFill="1" applyBorder="1" applyAlignment="1">
      <alignment horizontal="center" vertical="center"/>
    </xf>
    <xf numFmtId="0" fontId="16" fillId="26" borderId="24" xfId="42" applyFont="1" applyFill="1" applyBorder="1" applyAlignment="1">
      <alignment horizontal="center" vertical="center"/>
    </xf>
    <xf numFmtId="0" fontId="12" fillId="26" borderId="34" xfId="42" applyFont="1" applyFill="1" applyBorder="1" applyAlignment="1">
      <alignment horizontal="center" vertical="center"/>
    </xf>
    <xf numFmtId="0" fontId="10" fillId="26" borderId="33" xfId="42" applyFont="1" applyFill="1" applyBorder="1" applyAlignment="1">
      <alignment horizontal="center" vertical="center"/>
    </xf>
    <xf numFmtId="0" fontId="12" fillId="26" borderId="32" xfId="42" applyFont="1" applyFill="1" applyBorder="1" applyAlignment="1">
      <alignment horizontal="right" vertical="center"/>
    </xf>
    <xf numFmtId="0" fontId="6" fillId="26" borderId="28" xfId="42" applyFont="1" applyFill="1" applyBorder="1" applyAlignment="1">
      <alignment horizontal="center" vertical="center"/>
    </xf>
    <xf numFmtId="0" fontId="11" fillId="26" borderId="32" xfId="42" applyFont="1" applyFill="1" applyBorder="1" applyAlignment="1">
      <alignment horizontal="right" vertical="center"/>
    </xf>
    <xf numFmtId="0" fontId="9" fillId="26" borderId="31" xfId="0" applyFont="1" applyFill="1" applyBorder="1" applyAlignment="1">
      <alignment horizontal="center" vertical="center"/>
    </xf>
    <xf numFmtId="0" fontId="10" fillId="26" borderId="32" xfId="42" applyFont="1" applyFill="1" applyBorder="1" applyAlignment="1">
      <alignment horizontal="center" vertical="center"/>
    </xf>
    <xf numFmtId="0" fontId="6" fillId="26" borderId="24" xfId="42" applyFont="1" applyFill="1" applyBorder="1" applyAlignment="1">
      <alignment horizontal="center" vertical="center" wrapText="1"/>
    </xf>
    <xf numFmtId="0" fontId="6" fillId="26" borderId="28" xfId="42" applyFont="1" applyFill="1" applyBorder="1" applyAlignment="1">
      <alignment horizontal="center" vertical="center" wrapText="1"/>
    </xf>
    <xf numFmtId="0" fontId="6" fillId="26" borderId="28" xfId="42" applyFont="1" applyFill="1" applyBorder="1" applyAlignment="1">
      <alignment vertical="center"/>
    </xf>
    <xf numFmtId="0" fontId="6" fillId="26" borderId="32" xfId="42" applyFont="1" applyFill="1" applyBorder="1" applyAlignment="1">
      <alignment vertical="center"/>
    </xf>
    <xf numFmtId="0" fontId="6" fillId="26" borderId="24" xfId="42" applyFont="1" applyFill="1" applyBorder="1" applyAlignment="1">
      <alignment vertical="center"/>
    </xf>
    <xf numFmtId="0" fontId="10" fillId="26" borderId="24" xfId="42" applyFont="1" applyFill="1" applyBorder="1" applyAlignment="1" applyProtection="1">
      <alignment horizontal="center" vertical="center"/>
      <protection locked="0"/>
    </xf>
    <xf numFmtId="0" fontId="10" fillId="26" borderId="28" xfId="42" applyFont="1" applyFill="1" applyBorder="1" applyAlignment="1" applyProtection="1">
      <alignment horizontal="center" vertical="center"/>
      <protection locked="0"/>
    </xf>
    <xf numFmtId="0" fontId="12" fillId="26" borderId="32" xfId="42" applyFont="1" applyFill="1" applyBorder="1" applyAlignment="1" applyProtection="1">
      <alignment horizontal="center" vertical="center"/>
      <protection locked="0"/>
    </xf>
    <xf numFmtId="0" fontId="36" fillId="26" borderId="24" xfId="42" applyFont="1" applyFill="1" applyBorder="1" applyAlignment="1">
      <alignment horizontal="center" vertical="center"/>
    </xf>
    <xf numFmtId="0" fontId="68" fillId="26" borderId="0" xfId="0" applyFont="1" applyFill="1" applyBorder="1" applyAlignment="1">
      <alignment horizontal="center" vertical="center"/>
    </xf>
    <xf numFmtId="0" fontId="68" fillId="26" borderId="0" xfId="0" applyFont="1" applyFill="1" applyBorder="1" applyAlignment="1">
      <alignment horizontal="left" vertical="center" wrapText="1"/>
    </xf>
    <xf numFmtId="0" fontId="41" fillId="26" borderId="0" xfId="0" applyFont="1" applyFill="1" applyBorder="1" applyAlignment="1">
      <alignment horizontal="center"/>
    </xf>
    <xf numFmtId="0" fontId="66" fillId="26" borderId="0" xfId="0" applyFont="1" applyFill="1" applyBorder="1" applyAlignment="1">
      <alignment vertical="center"/>
    </xf>
    <xf numFmtId="0" fontId="56" fillId="26" borderId="0" xfId="0" applyFont="1" applyFill="1" applyBorder="1" applyAlignment="1">
      <alignment horizontal="right" vertical="center"/>
    </xf>
    <xf numFmtId="0" fontId="52" fillId="26" borderId="0" xfId="0" applyFont="1" applyFill="1" applyBorder="1" applyAlignment="1">
      <alignment horizontal="center" vertical="center"/>
    </xf>
    <xf numFmtId="0" fontId="6" fillId="29" borderId="122" xfId="42" applyFont="1" applyFill="1" applyBorder="1" applyAlignment="1">
      <alignment horizontal="center" vertical="center"/>
    </xf>
    <xf numFmtId="0" fontId="8" fillId="29" borderId="124" xfId="42" applyFont="1" applyFill="1" applyBorder="1" applyAlignment="1">
      <alignment horizontal="left" vertical="center"/>
    </xf>
    <xf numFmtId="0" fontId="8" fillId="29" borderId="125" xfId="42" applyFont="1" applyFill="1" applyBorder="1" applyAlignment="1" applyProtection="1">
      <alignment vertical="center" wrapText="1"/>
      <protection locked="0"/>
    </xf>
    <xf numFmtId="0" fontId="8" fillId="29" borderId="122" xfId="42" applyFont="1" applyFill="1" applyBorder="1" applyAlignment="1">
      <alignment horizontal="center" vertical="center" wrapText="1"/>
    </xf>
    <xf numFmtId="0" fontId="8" fillId="29" borderId="123" xfId="42" applyFont="1" applyFill="1" applyBorder="1" applyAlignment="1">
      <alignment horizontal="center" vertical="center" wrapText="1"/>
    </xf>
    <xf numFmtId="0" fontId="6" fillId="29" borderId="122" xfId="42" applyFont="1" applyFill="1" applyBorder="1" applyAlignment="1">
      <alignment vertical="center"/>
    </xf>
    <xf numFmtId="0" fontId="6" fillId="29" borderId="124" xfId="42" applyFont="1" applyFill="1" applyBorder="1" applyAlignment="1">
      <alignment vertical="center"/>
    </xf>
    <xf numFmtId="0" fontId="6" fillId="29" borderId="123" xfId="42" applyFont="1" applyFill="1" applyBorder="1" applyAlignment="1">
      <alignment vertical="center"/>
    </xf>
    <xf numFmtId="0" fontId="8" fillId="29" borderId="122" xfId="42" applyFont="1" applyFill="1" applyBorder="1" applyAlignment="1">
      <alignment horizontal="center" vertical="center"/>
    </xf>
    <xf numFmtId="0" fontId="8" fillId="29" borderId="124" xfId="42" applyFont="1" applyFill="1" applyBorder="1" applyAlignment="1">
      <alignment horizontal="center" vertical="center"/>
    </xf>
    <xf numFmtId="0" fontId="8" fillId="29" borderId="123" xfId="42" applyFont="1" applyFill="1" applyBorder="1" applyAlignment="1">
      <alignment horizontal="center" vertical="center"/>
    </xf>
    <xf numFmtId="0" fontId="16" fillId="29" borderId="122" xfId="42" applyFont="1" applyFill="1" applyBorder="1" applyAlignment="1">
      <alignment horizontal="center" vertical="center"/>
    </xf>
    <xf numFmtId="0" fontId="8" fillId="29" borderId="121" xfId="42" applyFont="1" applyFill="1" applyBorder="1" applyAlignment="1">
      <alignment horizontal="center" vertical="center"/>
    </xf>
    <xf numFmtId="0" fontId="3" fillId="29" borderId="124" xfId="42" applyFont="1" applyFill="1" applyBorder="1" applyAlignment="1">
      <alignment vertical="center"/>
    </xf>
    <xf numFmtId="0" fontId="9" fillId="29" borderId="31" xfId="43" applyFont="1" applyFill="1" applyBorder="1" applyAlignment="1">
      <alignment horizontal="center" vertical="center"/>
    </xf>
    <xf numFmtId="0" fontId="63" fillId="26" borderId="79" xfId="42" applyFont="1" applyFill="1" applyBorder="1" applyAlignment="1">
      <alignment horizontal="center" wrapText="1"/>
    </xf>
    <xf numFmtId="0" fontId="63" fillId="26" borderId="21" xfId="42" applyFont="1" applyFill="1" applyBorder="1" applyAlignment="1">
      <alignment horizontal="center" wrapText="1"/>
    </xf>
    <xf numFmtId="0" fontId="63" fillId="26" borderId="80" xfId="42" applyFont="1" applyFill="1" applyBorder="1" applyAlignment="1">
      <alignment horizontal="center" wrapText="1"/>
    </xf>
    <xf numFmtId="0" fontId="64" fillId="26" borderId="83" xfId="42" applyFont="1" applyFill="1" applyBorder="1" applyAlignment="1">
      <alignment horizontal="center" wrapText="1"/>
    </xf>
    <xf numFmtId="0" fontId="41" fillId="26" borderId="89" xfId="0" applyFont="1" applyFill="1" applyBorder="1" applyAlignment="1">
      <alignment horizontal="left" vertical="center"/>
    </xf>
    <xf numFmtId="0" fontId="41" fillId="26" borderId="15" xfId="0" applyFont="1" applyFill="1" applyBorder="1" applyAlignment="1">
      <alignment horizontal="left" vertical="center"/>
    </xf>
    <xf numFmtId="0" fontId="64" fillId="26" borderId="0" xfId="42" applyFont="1" applyFill="1" applyBorder="1" applyAlignment="1">
      <alignment horizontal="left" wrapText="1"/>
    </xf>
    <xf numFmtId="1" fontId="48" fillId="26" borderId="0" xfId="0" applyNumberFormat="1" applyFont="1" applyFill="1" applyBorder="1" applyAlignment="1">
      <alignment horizontal="center" vertical="center"/>
    </xf>
    <xf numFmtId="0" fontId="63" fillId="26" borderId="20" xfId="42" applyFont="1" applyFill="1" applyBorder="1" applyAlignment="1">
      <alignment horizontal="center" wrapText="1"/>
    </xf>
    <xf numFmtId="0" fontId="63" fillId="26" borderId="82" xfId="42" applyFont="1" applyFill="1" applyBorder="1" applyAlignment="1">
      <alignment horizontal="center" wrapText="1"/>
    </xf>
    <xf numFmtId="0" fontId="63" fillId="26" borderId="83" xfId="42" applyFont="1" applyFill="1" applyBorder="1" applyAlignment="1">
      <alignment horizontal="center" wrapText="1"/>
    </xf>
    <xf numFmtId="0" fontId="63" fillId="26" borderId="84" xfId="42" applyFont="1" applyFill="1" applyBorder="1" applyAlignment="1">
      <alignment horizontal="center" wrapText="1"/>
    </xf>
    <xf numFmtId="0" fontId="41" fillId="26" borderId="47" xfId="0" applyFont="1" applyFill="1" applyBorder="1" applyAlignment="1">
      <alignment vertical="center"/>
    </xf>
    <xf numFmtId="0" fontId="41" fillId="26" borderId="105" xfId="0" applyFont="1" applyFill="1" applyBorder="1" applyAlignment="1">
      <alignment vertical="center"/>
    </xf>
    <xf numFmtId="0" fontId="41" fillId="26" borderId="28" xfId="0" applyFont="1" applyFill="1" applyBorder="1" applyAlignment="1">
      <alignment vertical="center"/>
    </xf>
    <xf numFmtId="0" fontId="41" fillId="26" borderId="34" xfId="0" applyFont="1" applyFill="1" applyBorder="1" applyAlignment="1">
      <alignment vertical="center"/>
    </xf>
    <xf numFmtId="0" fontId="41" fillId="26" borderId="64" xfId="0" applyFont="1" applyFill="1" applyBorder="1" applyAlignment="1">
      <alignment horizontal="left" vertical="center"/>
    </xf>
    <xf numFmtId="0" fontId="41" fillId="26" borderId="71" xfId="0" applyFont="1" applyFill="1" applyBorder="1" applyAlignment="1">
      <alignment horizontal="left" vertical="center"/>
    </xf>
    <xf numFmtId="0" fontId="41" fillId="27" borderId="91" xfId="0" applyFont="1" applyFill="1" applyBorder="1" applyAlignment="1">
      <alignment horizontal="right" vertical="center"/>
    </xf>
    <xf numFmtId="0" fontId="41" fillId="27" borderId="94" xfId="0" applyFont="1" applyFill="1" applyBorder="1" applyAlignment="1">
      <alignment horizontal="right" vertical="center"/>
    </xf>
    <xf numFmtId="0" fontId="41" fillId="27" borderId="92" xfId="0" applyFont="1" applyFill="1" applyBorder="1" applyAlignment="1">
      <alignment horizontal="right" vertical="center"/>
    </xf>
    <xf numFmtId="0" fontId="41" fillId="26" borderId="34" xfId="0" applyFont="1" applyFill="1" applyBorder="1" applyAlignment="1">
      <alignment horizontal="left" vertical="center"/>
    </xf>
    <xf numFmtId="0" fontId="41" fillId="26" borderId="21" xfId="0" applyFont="1" applyFill="1" applyBorder="1" applyAlignment="1">
      <alignment horizontal="left" vertical="center"/>
    </xf>
    <xf numFmtId="0" fontId="57" fillId="26" borderId="34" xfId="0" applyFont="1" applyFill="1" applyBorder="1" applyAlignment="1">
      <alignment vertical="center"/>
    </xf>
    <xf numFmtId="0" fontId="41" fillId="26" borderId="28" xfId="0" applyFont="1" applyFill="1" applyBorder="1" applyAlignment="1">
      <alignment vertical="center" wrapText="1"/>
    </xf>
    <xf numFmtId="0" fontId="54" fillId="26" borderId="0" xfId="0" applyFont="1" applyFill="1" applyAlignment="1">
      <alignment horizontal="left" vertical="center"/>
    </xf>
    <xf numFmtId="0" fontId="39" fillId="26" borderId="0" xfId="0" applyFont="1" applyFill="1" applyBorder="1" applyAlignment="1">
      <alignment horizontal="center" vertical="center"/>
    </xf>
    <xf numFmtId="0" fontId="41" fillId="26" borderId="0" xfId="0" applyFont="1" applyFill="1" applyAlignment="1">
      <alignment vertical="center"/>
    </xf>
    <xf numFmtId="0" fontId="39" fillId="26" borderId="93" xfId="0" applyFont="1" applyFill="1" applyBorder="1" applyAlignment="1">
      <alignment horizontal="center" vertical="center"/>
    </xf>
    <xf numFmtId="0" fontId="39" fillId="26" borderId="104" xfId="0" applyFont="1" applyFill="1" applyBorder="1" applyAlignment="1">
      <alignment horizontal="center" vertical="center"/>
    </xf>
    <xf numFmtId="0" fontId="39" fillId="26" borderId="43" xfId="0" applyFont="1" applyFill="1" applyBorder="1" applyAlignment="1">
      <alignment horizontal="center" vertical="center"/>
    </xf>
    <xf numFmtId="0" fontId="41" fillId="26" borderId="52" xfId="0" applyFont="1" applyFill="1" applyBorder="1" applyAlignment="1">
      <alignment vertical="center"/>
    </xf>
    <xf numFmtId="49" fontId="39" fillId="26" borderId="53" xfId="0" applyNumberFormat="1" applyFont="1" applyFill="1" applyBorder="1" applyAlignment="1">
      <alignment horizontal="center" vertical="center"/>
    </xf>
    <xf numFmtId="0" fontId="39" fillId="26" borderId="54" xfId="0" applyFont="1" applyFill="1" applyBorder="1" applyAlignment="1">
      <alignment horizontal="center" vertical="center"/>
    </xf>
    <xf numFmtId="0" fontId="39" fillId="26" borderId="55" xfId="0" applyFont="1" applyFill="1" applyBorder="1" applyAlignment="1">
      <alignment horizontal="center" vertical="center" wrapText="1"/>
    </xf>
    <xf numFmtId="0" fontId="39" fillId="26" borderId="56" xfId="0" applyFont="1" applyFill="1" applyBorder="1" applyAlignment="1">
      <alignment vertical="center" wrapText="1"/>
    </xf>
    <xf numFmtId="0" fontId="40" fillId="26" borderId="57" xfId="0" applyFont="1" applyFill="1" applyBorder="1" applyAlignment="1">
      <alignment horizontal="center" vertical="center"/>
    </xf>
    <xf numFmtId="0" fontId="40" fillId="26" borderId="48" xfId="0" applyFont="1" applyFill="1" applyBorder="1" applyAlignment="1">
      <alignment horizontal="center" vertical="center"/>
    </xf>
    <xf numFmtId="0" fontId="39" fillId="26" borderId="17" xfId="0" applyFont="1" applyFill="1" applyBorder="1" applyAlignment="1">
      <alignment horizontal="center" vertical="center"/>
    </xf>
    <xf numFmtId="0" fontId="39" fillId="26" borderId="19" xfId="0" applyFont="1" applyFill="1" applyBorder="1" applyAlignment="1">
      <alignment horizontal="center" vertical="center"/>
    </xf>
    <xf numFmtId="0" fontId="55" fillId="26" borderId="0" xfId="0" applyFont="1" applyFill="1" applyAlignment="1">
      <alignment horizontal="center" vertical="center"/>
    </xf>
    <xf numFmtId="0" fontId="39" fillId="26" borderId="57" xfId="0" applyFont="1" applyFill="1" applyBorder="1" applyAlignment="1">
      <alignment horizontal="center" vertical="center"/>
    </xf>
    <xf numFmtId="0" fontId="39" fillId="26" borderId="45" xfId="0" applyFont="1" applyFill="1" applyBorder="1" applyAlignment="1">
      <alignment horizontal="center" vertical="center"/>
    </xf>
    <xf numFmtId="0" fontId="54" fillId="26" borderId="0" xfId="0" applyFont="1" applyFill="1" applyAlignment="1">
      <alignment horizontal="center" vertical="center"/>
    </xf>
    <xf numFmtId="49" fontId="39" fillId="27" borderId="107" xfId="0" applyNumberFormat="1" applyFont="1" applyFill="1" applyBorder="1" applyAlignment="1">
      <alignment horizontal="left" vertical="center"/>
    </xf>
    <xf numFmtId="49" fontId="39" fillId="27" borderId="111" xfId="0" applyNumberFormat="1" applyFont="1" applyFill="1" applyBorder="1" applyAlignment="1">
      <alignment horizontal="left" vertical="center"/>
    </xf>
    <xf numFmtId="49" fontId="39" fillId="27" borderId="91" xfId="0" applyNumberFormat="1" applyFont="1" applyFill="1" applyBorder="1" applyAlignment="1">
      <alignment horizontal="left" vertical="center"/>
    </xf>
    <xf numFmtId="49" fontId="39" fillId="27" borderId="94" xfId="0" applyNumberFormat="1" applyFont="1" applyFill="1" applyBorder="1" applyAlignment="1">
      <alignment horizontal="left" vertical="center"/>
    </xf>
    <xf numFmtId="0" fontId="41" fillId="26" borderId="47" xfId="0" applyFont="1" applyFill="1" applyBorder="1" applyAlignment="1">
      <alignment horizontal="left" vertical="center"/>
    </xf>
    <xf numFmtId="0" fontId="41" fillId="26" borderId="105" xfId="0" applyFont="1" applyFill="1" applyBorder="1" applyAlignment="1">
      <alignment horizontal="left" vertical="center"/>
    </xf>
    <xf numFmtId="0" fontId="41" fillId="26" borderId="28" xfId="0" applyFont="1" applyFill="1" applyBorder="1" applyAlignment="1">
      <alignment horizontal="left" vertical="center"/>
    </xf>
    <xf numFmtId="0" fontId="41" fillId="26" borderId="64" xfId="0" applyFont="1" applyFill="1" applyBorder="1" applyAlignment="1">
      <alignment vertical="center"/>
    </xf>
    <xf numFmtId="0" fontId="57" fillId="26" borderId="71" xfId="0" applyFont="1" applyFill="1" applyBorder="1" applyAlignment="1">
      <alignment vertical="center"/>
    </xf>
    <xf numFmtId="0" fontId="41" fillId="26" borderId="61" xfId="0" applyFont="1" applyFill="1" applyBorder="1" applyAlignment="1">
      <alignment vertical="center"/>
    </xf>
    <xf numFmtId="0" fontId="57" fillId="26" borderId="89" xfId="0" applyFont="1" applyFill="1" applyBorder="1" applyAlignment="1">
      <alignment vertical="center"/>
    </xf>
    <xf numFmtId="0" fontId="57" fillId="26" borderId="105" xfId="0" applyFont="1" applyFill="1" applyBorder="1" applyAlignment="1">
      <alignment vertical="center"/>
    </xf>
    <xf numFmtId="0" fontId="65" fillId="26" borderId="24" xfId="0" applyNumberFormat="1" applyFont="1" applyFill="1" applyBorder="1" applyAlignment="1">
      <alignment horizontal="center" vertical="center" textRotation="90"/>
    </xf>
    <xf numFmtId="0" fontId="65" fillId="26" borderId="60" xfId="0" applyNumberFormat="1" applyFont="1" applyFill="1" applyBorder="1" applyAlignment="1">
      <alignment horizontal="center" vertical="center" textRotation="90"/>
    </xf>
    <xf numFmtId="0" fontId="48" fillId="26" borderId="60" xfId="0" applyFont="1" applyFill="1" applyBorder="1" applyAlignment="1">
      <alignment horizontal="center" vertical="center"/>
    </xf>
    <xf numFmtId="0" fontId="57" fillId="26" borderId="61" xfId="0" applyFont="1" applyFill="1" applyBorder="1" applyAlignment="1">
      <alignment horizontal="center" vertical="center"/>
    </xf>
    <xf numFmtId="0" fontId="57" fillId="26" borderId="62" xfId="0" applyFont="1" applyFill="1" applyBorder="1" applyAlignment="1">
      <alignment horizontal="center" vertical="center"/>
    </xf>
    <xf numFmtId="0" fontId="41" fillId="26" borderId="52" xfId="0" applyFont="1" applyFill="1" applyBorder="1"/>
    <xf numFmtId="49" fontId="39" fillId="27" borderId="95" xfId="0" applyNumberFormat="1" applyFont="1" applyFill="1" applyBorder="1" applyAlignment="1">
      <alignment horizontal="left" vertical="center"/>
    </xf>
    <xf numFmtId="49" fontId="39" fillId="26" borderId="58" xfId="0" applyNumberFormat="1" applyFont="1" applyFill="1" applyBorder="1" applyAlignment="1">
      <alignment horizontal="center" vertical="center"/>
    </xf>
    <xf numFmtId="0" fontId="39" fillId="26" borderId="46" xfId="0" applyFont="1" applyFill="1" applyBorder="1" applyAlignment="1">
      <alignment horizontal="center" vertical="center"/>
    </xf>
    <xf numFmtId="0" fontId="65" fillId="26" borderId="50" xfId="0" applyFont="1" applyFill="1" applyBorder="1" applyAlignment="1">
      <alignment horizontal="center" vertical="center" textRotation="90"/>
    </xf>
    <xf numFmtId="0" fontId="65" fillId="26" borderId="24" xfId="0" applyFont="1" applyFill="1" applyBorder="1" applyAlignment="1">
      <alignment horizontal="center" vertical="center" textRotation="90"/>
    </xf>
    <xf numFmtId="0" fontId="39" fillId="26" borderId="41" xfId="0" applyFont="1" applyFill="1" applyBorder="1" applyAlignment="1">
      <alignment horizontal="center" vertical="center"/>
    </xf>
    <xf numFmtId="0" fontId="49" fillId="26" borderId="57" xfId="0" applyFont="1" applyFill="1" applyBorder="1" applyAlignment="1">
      <alignment horizontal="center" vertical="center"/>
    </xf>
    <xf numFmtId="0" fontId="49" fillId="26" borderId="48" xfId="0" applyFont="1" applyFill="1" applyBorder="1" applyAlignment="1">
      <alignment horizontal="center" vertical="center"/>
    </xf>
    <xf numFmtId="0" fontId="38" fillId="0" borderId="24" xfId="0" applyNumberFormat="1" applyFont="1" applyBorder="1" applyAlignment="1">
      <alignment horizontal="center" vertical="center" textRotation="90"/>
    </xf>
    <xf numFmtId="0" fontId="38" fillId="0" borderId="60" xfId="0" applyNumberFormat="1" applyFont="1" applyBorder="1" applyAlignment="1">
      <alignment horizontal="center" vertical="center" textRotation="90"/>
    </xf>
    <xf numFmtId="0" fontId="8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6" fillId="24" borderId="107" xfId="0" applyNumberFormat="1" applyFont="1" applyFill="1" applyBorder="1" applyAlignment="1">
      <alignment horizontal="left" vertical="center"/>
    </xf>
    <xf numFmtId="49" fontId="6" fillId="24" borderId="111" xfId="0" applyNumberFormat="1" applyFont="1" applyFill="1" applyBorder="1" applyAlignment="1">
      <alignment horizontal="left" vertical="center"/>
    </xf>
    <xf numFmtId="49" fontId="6" fillId="24" borderId="91" xfId="0" applyNumberFormat="1" applyFont="1" applyFill="1" applyBorder="1" applyAlignment="1">
      <alignment horizontal="left" vertical="center"/>
    </xf>
    <xf numFmtId="49" fontId="6" fillId="24" borderId="94" xfId="0" applyNumberFormat="1" applyFont="1" applyFill="1" applyBorder="1" applyAlignment="1">
      <alignment horizontal="left" vertical="center"/>
    </xf>
    <xf numFmtId="49" fontId="6" fillId="24" borderId="95" xfId="0" applyNumberFormat="1" applyFont="1" applyFill="1" applyBorder="1" applyAlignment="1">
      <alignment horizontal="left" vertical="center"/>
    </xf>
    <xf numFmtId="0" fontId="38" fillId="0" borderId="50" xfId="0" applyFont="1" applyBorder="1" applyAlignment="1">
      <alignment horizontal="center" vertical="center" textRotation="90"/>
    </xf>
    <xf numFmtId="0" fontId="38" fillId="0" borderId="24" xfId="0" applyFont="1" applyBorder="1" applyAlignment="1">
      <alignment horizontal="center" vertical="center" textRotation="90"/>
    </xf>
    <xf numFmtId="0" fontId="7" fillId="0" borderId="5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0" fillId="0" borderId="52" xfId="0" applyFont="1" applyBorder="1"/>
    <xf numFmtId="49" fontId="6" fillId="0" borderId="58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4" fillId="26" borderId="0" xfId="0" applyFont="1" applyFill="1" applyBorder="1" applyAlignment="1">
      <alignment horizontal="left" vertical="center"/>
    </xf>
    <xf numFmtId="0" fontId="10" fillId="0" borderId="113" xfId="0" applyFont="1" applyBorder="1"/>
    <xf numFmtId="0" fontId="6" fillId="0" borderId="110" xfId="0" applyFont="1" applyBorder="1" applyAlignment="1">
      <alignment horizontal="center" vertical="center"/>
    </xf>
    <xf numFmtId="0" fontId="6" fillId="0" borderId="114" xfId="0" applyFont="1" applyBorder="1" applyAlignment="1">
      <alignment vertical="center" wrapText="1"/>
    </xf>
    <xf numFmtId="0" fontId="11" fillId="0" borderId="45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2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66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left" vertical="center"/>
    </xf>
    <xf numFmtId="49" fontId="6" fillId="24" borderId="16" xfId="0" applyNumberFormat="1" applyFont="1" applyFill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8" fillId="29" borderId="61" xfId="42" applyFont="1" applyFill="1" applyBorder="1" applyAlignment="1">
      <alignment horizontal="left" vertical="center"/>
    </xf>
    <xf numFmtId="0" fontId="8" fillId="29" borderId="89" xfId="42" applyFont="1" applyFill="1" applyBorder="1" applyAlignment="1" applyProtection="1">
      <alignment vertical="center" wrapText="1"/>
      <protection locked="0"/>
    </xf>
    <xf numFmtId="0" fontId="8" fillId="29" borderId="60" xfId="42" applyFont="1" applyFill="1" applyBorder="1" applyAlignment="1">
      <alignment horizontal="center" vertical="center" wrapText="1"/>
    </xf>
    <xf numFmtId="0" fontId="8" fillId="29" borderId="62" xfId="42" applyFont="1" applyFill="1" applyBorder="1" applyAlignment="1">
      <alignment horizontal="center" vertical="center" wrapText="1"/>
    </xf>
    <xf numFmtId="0" fontId="6" fillId="29" borderId="60" xfId="42" applyFont="1" applyFill="1" applyBorder="1" applyAlignment="1">
      <alignment vertical="center"/>
    </xf>
    <xf numFmtId="0" fontId="6" fillId="29" borderId="61" xfId="42" applyFont="1" applyFill="1" applyBorder="1" applyAlignment="1">
      <alignment vertical="center"/>
    </xf>
    <xf numFmtId="0" fontId="6" fillId="29" borderId="62" xfId="42" applyFont="1" applyFill="1" applyBorder="1" applyAlignment="1">
      <alignment vertical="center"/>
    </xf>
    <xf numFmtId="0" fontId="8" fillId="29" borderId="60" xfId="42" applyFont="1" applyFill="1" applyBorder="1" applyAlignment="1">
      <alignment horizontal="center" vertical="center"/>
    </xf>
    <xf numFmtId="0" fontId="8" fillId="29" borderId="61" xfId="42" applyFont="1" applyFill="1" applyBorder="1" applyAlignment="1">
      <alignment horizontal="center" vertical="center"/>
    </xf>
    <xf numFmtId="0" fontId="8" fillId="29" borderId="62" xfId="42" applyFont="1" applyFill="1" applyBorder="1" applyAlignment="1">
      <alignment horizontal="center" vertical="center"/>
    </xf>
    <xf numFmtId="0" fontId="16" fillId="29" borderId="60" xfId="42" applyFont="1" applyFill="1" applyBorder="1" applyAlignment="1">
      <alignment horizontal="center" vertical="center"/>
    </xf>
    <xf numFmtId="0" fontId="3" fillId="29" borderId="61" xfId="42" applyFont="1" applyFill="1" applyBorder="1" applyAlignment="1">
      <alignment vertical="center"/>
    </xf>
    <xf numFmtId="0" fontId="9" fillId="29" borderId="49" xfId="43" applyFont="1" applyFill="1" applyBorder="1" applyAlignment="1">
      <alignment horizontal="center" vertical="center"/>
    </xf>
    <xf numFmtId="0" fontId="8" fillId="29" borderId="35" xfId="42" applyFont="1" applyFill="1" applyBorder="1" applyAlignment="1">
      <alignment horizontal="left" vertical="center"/>
    </xf>
    <xf numFmtId="0" fontId="6" fillId="29" borderId="47" xfId="42" applyFont="1" applyFill="1" applyBorder="1" applyAlignment="1">
      <alignment horizontal="center" vertical="center"/>
    </xf>
    <xf numFmtId="0" fontId="10" fillId="29" borderId="47" xfId="42" applyFont="1" applyFill="1" applyBorder="1"/>
    <xf numFmtId="0" fontId="10" fillId="29" borderId="105" xfId="42" applyFont="1" applyFill="1" applyBorder="1" applyAlignment="1">
      <alignment wrapText="1"/>
    </xf>
    <xf numFmtId="0" fontId="10" fillId="29" borderId="50" xfId="42" applyFont="1" applyFill="1" applyBorder="1" applyAlignment="1">
      <alignment horizontal="center" vertical="center" wrapText="1"/>
    </xf>
    <xf numFmtId="0" fontId="12" fillId="29" borderId="51" xfId="42" applyFont="1" applyFill="1" applyBorder="1" applyAlignment="1">
      <alignment horizontal="center" vertical="center" wrapText="1"/>
    </xf>
    <xf numFmtId="0" fontId="6" fillId="29" borderId="106" xfId="42" applyFont="1" applyFill="1" applyBorder="1" applyAlignment="1">
      <alignment horizontal="center" vertical="center"/>
    </xf>
    <xf numFmtId="0" fontId="6" fillId="29" borderId="47" xfId="42" applyFont="1" applyFill="1" applyBorder="1" applyAlignment="1">
      <alignment vertical="center"/>
    </xf>
    <xf numFmtId="0" fontId="11" fillId="29" borderId="105" xfId="42" applyFont="1" applyFill="1" applyBorder="1" applyAlignment="1">
      <alignment horizontal="right" vertical="center"/>
    </xf>
    <xf numFmtId="0" fontId="12" fillId="29" borderId="50" xfId="42" applyFont="1" applyFill="1" applyBorder="1" applyAlignment="1">
      <alignment horizontal="center" vertical="center"/>
    </xf>
    <xf numFmtId="0" fontId="12" fillId="29" borderId="47" xfId="42" applyFont="1" applyFill="1" applyBorder="1" applyAlignment="1">
      <alignment horizontal="center" vertical="center"/>
    </xf>
    <xf numFmtId="0" fontId="10" fillId="29" borderId="47" xfId="42" applyFont="1" applyFill="1" applyBorder="1" applyAlignment="1">
      <alignment horizontal="center" vertical="center"/>
    </xf>
    <xf numFmtId="0" fontId="12" fillId="29" borderId="51" xfId="42" applyFont="1" applyFill="1" applyBorder="1" applyAlignment="1">
      <alignment horizontal="center" vertical="center"/>
    </xf>
    <xf numFmtId="0" fontId="16" fillId="29" borderId="106" xfId="42" applyFont="1" applyFill="1" applyBorder="1" applyAlignment="1">
      <alignment horizontal="center" vertical="center"/>
    </xf>
    <xf numFmtId="0" fontId="12" fillId="29" borderId="50" xfId="42" applyFont="1" applyFill="1" applyBorder="1" applyAlignment="1">
      <alignment vertical="center"/>
    </xf>
    <xf numFmtId="0" fontId="12" fillId="29" borderId="47" xfId="42" applyFont="1" applyFill="1" applyBorder="1" applyAlignment="1">
      <alignment vertical="center"/>
    </xf>
    <xf numFmtId="0" fontId="12" fillId="29" borderId="47" xfId="42" applyFont="1" applyFill="1" applyBorder="1" applyAlignment="1">
      <alignment horizontal="right" vertical="center"/>
    </xf>
    <xf numFmtId="0" fontId="66" fillId="29" borderId="50" xfId="42" applyFont="1" applyFill="1" applyBorder="1" applyAlignment="1">
      <alignment horizontal="center" vertical="center"/>
    </xf>
    <xf numFmtId="0" fontId="6" fillId="29" borderId="105" xfId="42" applyFont="1" applyFill="1" applyBorder="1" applyAlignment="1">
      <alignment vertical="center"/>
    </xf>
    <xf numFmtId="0" fontId="10" fillId="29" borderId="50" xfId="42" applyFont="1" applyFill="1" applyBorder="1" applyAlignment="1" applyProtection="1">
      <alignment horizontal="center" vertical="center"/>
      <protection locked="0"/>
    </xf>
    <xf numFmtId="0" fontId="10" fillId="29" borderId="47" xfId="42" applyFont="1" applyFill="1" applyBorder="1" applyAlignment="1" applyProtection="1">
      <alignment horizontal="center" vertical="center"/>
      <protection locked="0"/>
    </xf>
    <xf numFmtId="0" fontId="12" fillId="29" borderId="51" xfId="42" applyFont="1" applyFill="1" applyBorder="1" applyAlignment="1" applyProtection="1">
      <alignment horizontal="center" vertical="center"/>
      <protection locked="0"/>
    </xf>
    <xf numFmtId="0" fontId="10" fillId="29" borderId="106" xfId="42" applyFont="1" applyFill="1" applyBorder="1" applyAlignment="1">
      <alignment horizontal="center" vertical="center"/>
    </xf>
    <xf numFmtId="0" fontId="12" fillId="29" borderId="105" xfId="42" applyFont="1" applyFill="1" applyBorder="1" applyAlignment="1">
      <alignment horizontal="center" vertical="center"/>
    </xf>
    <xf numFmtId="0" fontId="9" fillId="29" borderId="90" xfId="0" applyFont="1" applyFill="1" applyBorder="1" applyAlignment="1">
      <alignment horizontal="center" vertical="center"/>
    </xf>
    <xf numFmtId="0" fontId="6" fillId="26" borderId="60" xfId="42" applyFont="1" applyFill="1" applyBorder="1" applyAlignment="1">
      <alignment horizontal="center" vertical="center"/>
    </xf>
    <xf numFmtId="0" fontId="10" fillId="26" borderId="61" xfId="42" applyFont="1" applyFill="1" applyBorder="1"/>
    <xf numFmtId="0" fontId="10" fillId="26" borderId="89" xfId="42" applyFont="1" applyFill="1" applyBorder="1" applyAlignment="1">
      <alignment wrapText="1"/>
    </xf>
    <xf numFmtId="0" fontId="10" fillId="26" borderId="60" xfId="42" applyFont="1" applyFill="1" applyBorder="1" applyAlignment="1">
      <alignment horizontal="center" vertical="center" wrapText="1"/>
    </xf>
    <xf numFmtId="0" fontId="12" fillId="26" borderId="62" xfId="42" applyFont="1" applyFill="1" applyBorder="1" applyAlignment="1">
      <alignment horizontal="center" vertical="center" wrapText="1"/>
    </xf>
    <xf numFmtId="0" fontId="6" fillId="26" borderId="61" xfId="42" applyFont="1" applyFill="1" applyBorder="1" applyAlignment="1">
      <alignment horizontal="center" vertical="center"/>
    </xf>
    <xf numFmtId="0" fontId="6" fillId="26" borderId="61" xfId="42" applyFont="1" applyFill="1" applyBorder="1" applyAlignment="1">
      <alignment vertical="center"/>
    </xf>
    <xf numFmtId="0" fontId="11" fillId="26" borderId="62" xfId="42" applyFont="1" applyFill="1" applyBorder="1" applyAlignment="1">
      <alignment horizontal="right" vertical="center"/>
    </xf>
    <xf numFmtId="0" fontId="12" fillId="26" borderId="60" xfId="42" applyFont="1" applyFill="1" applyBorder="1" applyAlignment="1">
      <alignment horizontal="center" vertical="center"/>
    </xf>
    <xf numFmtId="0" fontId="12" fillId="26" borderId="61" xfId="42" applyFont="1" applyFill="1" applyBorder="1" applyAlignment="1">
      <alignment horizontal="center" vertical="center"/>
    </xf>
    <xf numFmtId="0" fontId="10" fillId="26" borderId="61" xfId="42" applyFont="1" applyFill="1" applyBorder="1" applyAlignment="1">
      <alignment horizontal="center" vertical="center"/>
    </xf>
    <xf numFmtId="0" fontId="12" fillId="26" borderId="62" xfId="42" applyFont="1" applyFill="1" applyBorder="1" applyAlignment="1">
      <alignment horizontal="center" vertical="center"/>
    </xf>
    <xf numFmtId="0" fontId="16" fillId="26" borderId="60" xfId="42" applyFont="1" applyFill="1" applyBorder="1" applyAlignment="1">
      <alignment horizontal="center" vertical="center"/>
    </xf>
    <xf numFmtId="0" fontId="6" fillId="26" borderId="60" xfId="42" applyFont="1" applyFill="1" applyBorder="1" applyAlignment="1">
      <alignment vertical="center"/>
    </xf>
    <xf numFmtId="0" fontId="6" fillId="26" borderId="62" xfId="42" applyFont="1" applyFill="1" applyBorder="1" applyAlignment="1">
      <alignment vertical="center"/>
    </xf>
    <xf numFmtId="0" fontId="10" fillId="26" borderId="60" xfId="42" applyFont="1" applyFill="1" applyBorder="1" applyAlignment="1" applyProtection="1">
      <alignment horizontal="center" vertical="center"/>
      <protection locked="0"/>
    </xf>
    <xf numFmtId="0" fontId="10" fillId="26" borderId="61" xfId="42" applyFont="1" applyFill="1" applyBorder="1" applyAlignment="1" applyProtection="1">
      <alignment horizontal="center" vertical="center"/>
      <protection locked="0"/>
    </xf>
    <xf numFmtId="0" fontId="12" fillId="26" borderId="62" xfId="42" applyFont="1" applyFill="1" applyBorder="1" applyAlignment="1" applyProtection="1">
      <alignment horizontal="center" vertical="center"/>
      <protection locked="0"/>
    </xf>
    <xf numFmtId="0" fontId="10" fillId="26" borderId="60" xfId="42" applyFont="1" applyFill="1" applyBorder="1" applyAlignment="1">
      <alignment horizontal="center" vertical="center"/>
    </xf>
    <xf numFmtId="0" fontId="9" fillId="26" borderId="49" xfId="0" applyFont="1" applyFill="1" applyBorder="1" applyAlignment="1">
      <alignment horizontal="center" vertic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Normál 3" xfId="43" xr:uid="{ABD01D38-3FD6-4A89-87BA-8BE2C388C9A4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B1:AX386"/>
  <sheetViews>
    <sheetView showGridLines="0" topLeftCell="A19" zoomScale="85" zoomScaleNormal="85" zoomScaleSheetLayoutView="70" workbookViewId="0">
      <selection activeCell="D35" sqref="D35:E35"/>
    </sheetView>
  </sheetViews>
  <sheetFormatPr defaultColWidth="9.140625" defaultRowHeight="12.75" x14ac:dyDescent="0.2"/>
  <cols>
    <col min="1" max="1" width="9.140625" style="3"/>
    <col min="2" max="2" width="4.85546875" style="10" customWidth="1"/>
    <col min="3" max="3" width="20.7109375" style="4" customWidth="1"/>
    <col min="4" max="4" width="41.42578125" style="5" customWidth="1"/>
    <col min="5" max="5" width="23.7109375" style="5" customWidth="1"/>
    <col min="6" max="6" width="7" style="3" bestFit="1" customWidth="1"/>
    <col min="7" max="7" width="8.140625" style="3" customWidth="1"/>
    <col min="8" max="8" width="4.7109375" style="3" bestFit="1" customWidth="1"/>
    <col min="9" max="9" width="6" style="257" customWidth="1"/>
    <col min="10" max="10" width="3.5703125" style="257" customWidth="1"/>
    <col min="11" max="11" width="3.5703125" style="3" customWidth="1"/>
    <col min="12" max="12" width="4.7109375" style="3" customWidth="1"/>
    <col min="13" max="13" width="3.5703125" style="3" customWidth="1"/>
    <col min="14" max="14" width="6.42578125" style="257" customWidth="1"/>
    <col min="15" max="15" width="3.5703125" style="257" customWidth="1"/>
    <col min="16" max="16" width="3.5703125" style="3" customWidth="1"/>
    <col min="17" max="17" width="4.7109375" style="3" customWidth="1"/>
    <col min="18" max="18" width="4.42578125" style="3" customWidth="1"/>
    <col min="19" max="19" width="5.28515625" style="257" customWidth="1"/>
    <col min="20" max="20" width="3.5703125" style="257" customWidth="1"/>
    <col min="21" max="21" width="3.5703125" style="3" customWidth="1"/>
    <col min="22" max="22" width="4.85546875" style="3" customWidth="1"/>
    <col min="23" max="23" width="3.5703125" style="3" customWidth="1"/>
    <col min="24" max="24" width="6" style="257" customWidth="1"/>
    <col min="25" max="25" width="3.5703125" style="257" customWidth="1"/>
    <col min="26" max="26" width="3.5703125" style="3" customWidth="1"/>
    <col min="27" max="27" width="4.7109375" style="3" customWidth="1"/>
    <col min="28" max="28" width="3.5703125" style="3" customWidth="1"/>
    <col min="29" max="29" width="6" style="257" customWidth="1"/>
    <col min="30" max="30" width="3.5703125" style="257" customWidth="1"/>
    <col min="31" max="31" width="3.5703125" style="3" customWidth="1"/>
    <col min="32" max="32" width="4.7109375" style="3" customWidth="1"/>
    <col min="33" max="33" width="3.5703125" style="3" customWidth="1"/>
    <col min="34" max="35" width="3.5703125" style="257" customWidth="1"/>
    <col min="36" max="36" width="3.5703125" style="3" customWidth="1"/>
    <col min="37" max="37" width="4.7109375" style="3" customWidth="1"/>
    <col min="38" max="38" width="3.5703125" style="3" customWidth="1"/>
    <col min="39" max="40" width="3.5703125" style="257" customWidth="1"/>
    <col min="41" max="41" width="3.5703125" style="3" customWidth="1"/>
    <col min="42" max="42" width="4.7109375" style="3" customWidth="1"/>
    <col min="43" max="43" width="34.7109375" style="3" customWidth="1"/>
    <col min="44" max="44" width="32.28515625" style="254" customWidth="1"/>
    <col min="45" max="46" width="9.140625" style="3" hidden="1" customWidth="1"/>
    <col min="47" max="47" width="9.140625" style="3" customWidth="1"/>
    <col min="48" max="16384" width="9.140625" style="3"/>
  </cols>
  <sheetData>
    <row r="1" spans="2:50" s="349" customFormat="1" x14ac:dyDescent="0.2">
      <c r="B1" s="350"/>
      <c r="C1" s="351"/>
      <c r="D1" s="352"/>
      <c r="E1" s="352"/>
      <c r="AR1" s="353"/>
    </row>
    <row r="2" spans="2:50" s="354" customFormat="1" ht="18" x14ac:dyDescent="0.2">
      <c r="B2" s="355" t="s">
        <v>81</v>
      </c>
      <c r="C2" s="356"/>
      <c r="D2" s="357"/>
      <c r="E2" s="357"/>
      <c r="L2" s="911" t="s">
        <v>212</v>
      </c>
      <c r="M2" s="911"/>
      <c r="N2" s="911"/>
      <c r="O2" s="911"/>
      <c r="P2" s="911"/>
      <c r="Q2" s="911"/>
      <c r="R2" s="911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G2" s="893" t="s">
        <v>316</v>
      </c>
      <c r="AH2" s="893"/>
      <c r="AI2" s="893"/>
      <c r="AJ2" s="893"/>
      <c r="AK2" s="893"/>
      <c r="AL2" s="893"/>
      <c r="AM2" s="893"/>
      <c r="AN2" s="893"/>
      <c r="AO2" s="893"/>
      <c r="AP2" s="893"/>
      <c r="AQ2" s="893"/>
      <c r="AR2" s="893"/>
      <c r="AS2" s="359"/>
    </row>
    <row r="3" spans="2:50" s="354" customFormat="1" ht="18" x14ac:dyDescent="0.2">
      <c r="B3" s="355" t="s">
        <v>73</v>
      </c>
      <c r="C3" s="356"/>
      <c r="D3" s="357"/>
      <c r="E3" s="357"/>
      <c r="O3" s="358" t="s">
        <v>69</v>
      </c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9"/>
      <c r="AE3" s="359"/>
      <c r="AF3" s="359"/>
      <c r="AG3" s="893" t="s">
        <v>347</v>
      </c>
      <c r="AH3" s="893"/>
      <c r="AI3" s="893"/>
      <c r="AJ3" s="893"/>
      <c r="AK3" s="893"/>
      <c r="AL3" s="893"/>
      <c r="AM3" s="893"/>
      <c r="AN3" s="893"/>
      <c r="AO3" s="893"/>
      <c r="AP3" s="893"/>
      <c r="AQ3" s="893"/>
      <c r="AR3" s="893"/>
    </row>
    <row r="4" spans="2:50" s="354" customFormat="1" ht="18" x14ac:dyDescent="0.2">
      <c r="B4" s="355"/>
      <c r="C4" s="356"/>
      <c r="D4" s="357"/>
      <c r="E4" s="357"/>
      <c r="L4" s="354" t="s">
        <v>155</v>
      </c>
      <c r="O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9"/>
      <c r="AE4" s="359"/>
      <c r="AF4" s="359"/>
      <c r="AG4" s="893" t="s">
        <v>317</v>
      </c>
      <c r="AH4" s="893"/>
      <c r="AI4" s="893"/>
      <c r="AJ4" s="893"/>
      <c r="AK4" s="893"/>
      <c r="AL4" s="893"/>
      <c r="AM4" s="893"/>
      <c r="AN4" s="893"/>
      <c r="AO4" s="893"/>
      <c r="AP4" s="893"/>
      <c r="AQ4" s="893"/>
      <c r="AR4" s="893"/>
      <c r="AS4" s="349"/>
      <c r="AW4" s="349"/>
      <c r="AX4" s="349"/>
    </row>
    <row r="5" spans="2:50" s="354" customFormat="1" ht="18.75" x14ac:dyDescent="0.2">
      <c r="B5" s="355"/>
      <c r="C5" s="356"/>
      <c r="D5" s="357"/>
      <c r="E5" s="357"/>
      <c r="G5" s="908" t="s">
        <v>208</v>
      </c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358"/>
      <c r="Z5" s="358"/>
      <c r="AA5" s="358"/>
      <c r="AB5" s="358"/>
      <c r="AC5" s="358"/>
      <c r="AD5" s="359"/>
      <c r="AE5" s="359"/>
      <c r="AF5" s="359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60"/>
      <c r="AS5" s="349"/>
      <c r="AW5" s="349"/>
      <c r="AX5" s="349"/>
    </row>
    <row r="6" spans="2:50" s="349" customFormat="1" ht="25.5" customHeight="1" thickBot="1" x14ac:dyDescent="0.25">
      <c r="B6" s="894" t="s">
        <v>26</v>
      </c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5"/>
      <c r="AP6" s="895"/>
      <c r="AQ6" s="895"/>
      <c r="AR6" s="895"/>
    </row>
    <row r="7" spans="2:50" s="361" customFormat="1" ht="20.25" customHeight="1" x14ac:dyDescent="0.2">
      <c r="B7" s="898"/>
      <c r="C7" s="900" t="s">
        <v>23</v>
      </c>
      <c r="D7" s="902" t="s">
        <v>2</v>
      </c>
      <c r="E7" s="362"/>
      <c r="F7" s="363" t="s">
        <v>0</v>
      </c>
      <c r="G7" s="904" t="s">
        <v>323</v>
      </c>
      <c r="H7" s="906" t="s">
        <v>1</v>
      </c>
      <c r="I7" s="907"/>
      <c r="J7" s="907"/>
      <c r="K7" s="907"/>
      <c r="L7" s="907"/>
      <c r="M7" s="907"/>
      <c r="N7" s="907"/>
      <c r="O7" s="907"/>
      <c r="P7" s="907"/>
      <c r="Q7" s="907"/>
      <c r="R7" s="907"/>
      <c r="S7" s="907"/>
      <c r="T7" s="907"/>
      <c r="U7" s="907"/>
      <c r="V7" s="907"/>
      <c r="W7" s="907"/>
      <c r="X7" s="907"/>
      <c r="Y7" s="907"/>
      <c r="Z7" s="907"/>
      <c r="AA7" s="907"/>
      <c r="AB7" s="907"/>
      <c r="AC7" s="907"/>
      <c r="AD7" s="907"/>
      <c r="AE7" s="907"/>
      <c r="AF7" s="907"/>
      <c r="AG7" s="907"/>
      <c r="AH7" s="907"/>
      <c r="AI7" s="907"/>
      <c r="AJ7" s="907"/>
      <c r="AK7" s="907"/>
      <c r="AL7" s="364"/>
      <c r="AM7" s="364"/>
      <c r="AN7" s="364"/>
      <c r="AO7" s="365"/>
      <c r="AP7" s="366"/>
      <c r="AQ7" s="896" t="s">
        <v>29</v>
      </c>
      <c r="AR7" s="909" t="s">
        <v>297</v>
      </c>
    </row>
    <row r="8" spans="2:50" s="361" customFormat="1" ht="20.25" customHeight="1" thickBot="1" x14ac:dyDescent="0.25">
      <c r="B8" s="899"/>
      <c r="C8" s="901"/>
      <c r="D8" s="903"/>
      <c r="E8" s="367"/>
      <c r="F8" s="368" t="s">
        <v>3</v>
      </c>
      <c r="G8" s="905"/>
      <c r="H8" s="369"/>
      <c r="I8" s="370"/>
      <c r="J8" s="370" t="s">
        <v>4</v>
      </c>
      <c r="K8" s="370"/>
      <c r="L8" s="371"/>
      <c r="M8" s="370"/>
      <c r="N8" s="370"/>
      <c r="O8" s="370" t="s">
        <v>5</v>
      </c>
      <c r="P8" s="370"/>
      <c r="Q8" s="371"/>
      <c r="R8" s="370"/>
      <c r="S8" s="370"/>
      <c r="T8" s="372" t="s">
        <v>6</v>
      </c>
      <c r="U8" s="370"/>
      <c r="V8" s="371"/>
      <c r="W8" s="370"/>
      <c r="X8" s="370"/>
      <c r="Y8" s="372" t="s">
        <v>7</v>
      </c>
      <c r="Z8" s="370"/>
      <c r="AA8" s="371"/>
      <c r="AB8" s="370"/>
      <c r="AC8" s="370"/>
      <c r="AD8" s="372" t="s">
        <v>8</v>
      </c>
      <c r="AE8" s="370"/>
      <c r="AF8" s="371"/>
      <c r="AG8" s="369"/>
      <c r="AH8" s="370"/>
      <c r="AI8" s="370" t="s">
        <v>9</v>
      </c>
      <c r="AJ8" s="370"/>
      <c r="AK8" s="373"/>
      <c r="AL8" s="369"/>
      <c r="AM8" s="370"/>
      <c r="AN8" s="370" t="s">
        <v>22</v>
      </c>
      <c r="AO8" s="370"/>
      <c r="AP8" s="371"/>
      <c r="AQ8" s="897"/>
      <c r="AR8" s="910"/>
    </row>
    <row r="9" spans="2:50" s="361" customFormat="1" ht="19.5" customHeight="1" thickBot="1" x14ac:dyDescent="0.25">
      <c r="B9" s="374"/>
      <c r="C9" s="375"/>
      <c r="D9" s="364"/>
      <c r="E9" s="362"/>
      <c r="F9" s="374"/>
      <c r="G9" s="366"/>
      <c r="H9" s="376" t="s">
        <v>10</v>
      </c>
      <c r="I9" s="377" t="s">
        <v>12</v>
      </c>
      <c r="J9" s="377" t="s">
        <v>11</v>
      </c>
      <c r="K9" s="377" t="s">
        <v>13</v>
      </c>
      <c r="L9" s="378" t="s">
        <v>14</v>
      </c>
      <c r="M9" s="376" t="s">
        <v>10</v>
      </c>
      <c r="N9" s="377" t="s">
        <v>12</v>
      </c>
      <c r="O9" s="377" t="s">
        <v>11</v>
      </c>
      <c r="P9" s="377" t="s">
        <v>13</v>
      </c>
      <c r="Q9" s="378" t="s">
        <v>14</v>
      </c>
      <c r="R9" s="376" t="s">
        <v>10</v>
      </c>
      <c r="S9" s="377" t="s">
        <v>12</v>
      </c>
      <c r="T9" s="377" t="s">
        <v>11</v>
      </c>
      <c r="U9" s="377" t="s">
        <v>13</v>
      </c>
      <c r="V9" s="378" t="s">
        <v>14</v>
      </c>
      <c r="W9" s="376" t="s">
        <v>10</v>
      </c>
      <c r="X9" s="377" t="s">
        <v>12</v>
      </c>
      <c r="Y9" s="377" t="s">
        <v>11</v>
      </c>
      <c r="Z9" s="377" t="s">
        <v>13</v>
      </c>
      <c r="AA9" s="378" t="s">
        <v>14</v>
      </c>
      <c r="AB9" s="376" t="s">
        <v>10</v>
      </c>
      <c r="AC9" s="377" t="s">
        <v>12</v>
      </c>
      <c r="AD9" s="377" t="s">
        <v>11</v>
      </c>
      <c r="AE9" s="377" t="s">
        <v>13</v>
      </c>
      <c r="AF9" s="378" t="s">
        <v>14</v>
      </c>
      <c r="AG9" s="376" t="s">
        <v>10</v>
      </c>
      <c r="AH9" s="377" t="s">
        <v>12</v>
      </c>
      <c r="AI9" s="377" t="s">
        <v>11</v>
      </c>
      <c r="AJ9" s="377" t="s">
        <v>13</v>
      </c>
      <c r="AK9" s="378" t="s">
        <v>14</v>
      </c>
      <c r="AL9" s="376" t="s">
        <v>10</v>
      </c>
      <c r="AM9" s="377" t="s">
        <v>12</v>
      </c>
      <c r="AN9" s="377" t="s">
        <v>11</v>
      </c>
      <c r="AO9" s="377" t="s">
        <v>13</v>
      </c>
      <c r="AP9" s="378" t="s">
        <v>14</v>
      </c>
      <c r="AQ9" s="379" t="s">
        <v>23</v>
      </c>
      <c r="AR9" s="910"/>
    </row>
    <row r="10" spans="2:50" s="361" customFormat="1" ht="18.75" customHeight="1" thickBot="1" x14ac:dyDescent="0.25">
      <c r="B10" s="912" t="s">
        <v>172</v>
      </c>
      <c r="C10" s="913"/>
      <c r="D10" s="913"/>
      <c r="E10" s="646" t="s">
        <v>78</v>
      </c>
      <c r="F10" s="635">
        <f>SUM(F11:F23)</f>
        <v>44</v>
      </c>
      <c r="G10" s="635">
        <f>SUM(G11:G23)</f>
        <v>54</v>
      </c>
      <c r="H10" s="635">
        <f>SUM(H11:H23)</f>
        <v>12</v>
      </c>
      <c r="I10" s="635">
        <f>SUM(I11:I23)</f>
        <v>5</v>
      </c>
      <c r="J10" s="635">
        <f t="shared" ref="J10:AP10" si="0">SUM(J11:J23)</f>
        <v>4</v>
      </c>
      <c r="K10" s="635">
        <f t="shared" si="0"/>
        <v>0</v>
      </c>
      <c r="L10" s="635">
        <f t="shared" si="0"/>
        <v>25</v>
      </c>
      <c r="M10" s="635">
        <f t="shared" si="0"/>
        <v>7</v>
      </c>
      <c r="N10" s="635">
        <f t="shared" si="0"/>
        <v>5</v>
      </c>
      <c r="O10" s="635">
        <f t="shared" si="0"/>
        <v>2</v>
      </c>
      <c r="P10" s="635">
        <f t="shared" si="0"/>
        <v>0</v>
      </c>
      <c r="Q10" s="635">
        <f t="shared" si="0"/>
        <v>18</v>
      </c>
      <c r="R10" s="635">
        <f t="shared" si="0"/>
        <v>3</v>
      </c>
      <c r="S10" s="635">
        <f t="shared" si="0"/>
        <v>1</v>
      </c>
      <c r="T10" s="635">
        <f t="shared" si="0"/>
        <v>2</v>
      </c>
      <c r="U10" s="635">
        <f t="shared" si="0"/>
        <v>0</v>
      </c>
      <c r="V10" s="635">
        <f t="shared" si="0"/>
        <v>7</v>
      </c>
      <c r="W10" s="635">
        <f t="shared" si="0"/>
        <v>2</v>
      </c>
      <c r="X10" s="635">
        <f t="shared" si="0"/>
        <v>1</v>
      </c>
      <c r="Y10" s="635">
        <f t="shared" si="0"/>
        <v>0</v>
      </c>
      <c r="Z10" s="635">
        <f t="shared" si="0"/>
        <v>0</v>
      </c>
      <c r="AA10" s="635">
        <f t="shared" si="0"/>
        <v>4</v>
      </c>
      <c r="AB10" s="635">
        <f t="shared" si="0"/>
        <v>0</v>
      </c>
      <c r="AC10" s="635">
        <f>SUM(AC11:AC23)</f>
        <v>0</v>
      </c>
      <c r="AD10" s="635">
        <f t="shared" si="0"/>
        <v>0</v>
      </c>
      <c r="AE10" s="635">
        <f t="shared" si="0"/>
        <v>0</v>
      </c>
      <c r="AF10" s="635">
        <f t="shared" si="0"/>
        <v>0</v>
      </c>
      <c r="AG10" s="635">
        <f t="shared" si="0"/>
        <v>0</v>
      </c>
      <c r="AH10" s="635">
        <f t="shared" si="0"/>
        <v>0</v>
      </c>
      <c r="AI10" s="635">
        <f t="shared" si="0"/>
        <v>0</v>
      </c>
      <c r="AJ10" s="635">
        <f t="shared" si="0"/>
        <v>0</v>
      </c>
      <c r="AK10" s="635">
        <f t="shared" si="0"/>
        <v>0</v>
      </c>
      <c r="AL10" s="635">
        <f t="shared" si="0"/>
        <v>0</v>
      </c>
      <c r="AM10" s="635">
        <f t="shared" si="0"/>
        <v>0</v>
      </c>
      <c r="AN10" s="635">
        <f t="shared" si="0"/>
        <v>0</v>
      </c>
      <c r="AO10" s="635">
        <f t="shared" si="0"/>
        <v>0</v>
      </c>
      <c r="AP10" s="635">
        <f t="shared" si="0"/>
        <v>0</v>
      </c>
      <c r="AQ10" s="647"/>
      <c r="AR10" s="648"/>
    </row>
    <row r="11" spans="2:50" s="361" customFormat="1" ht="15" customHeight="1" x14ac:dyDescent="0.2">
      <c r="B11" s="380" t="s">
        <v>4</v>
      </c>
      <c r="C11" s="381" t="s">
        <v>252</v>
      </c>
      <c r="D11" s="880" t="s">
        <v>64</v>
      </c>
      <c r="E11" s="881"/>
      <c r="F11" s="382">
        <f>SUM(H11,I11,J11,M11,N11,O11,R11,S11,T11,W11,X11,Y11,AB11,AC11,AD11,AG11,AH11,AI11,AL11,AM11,AN11)</f>
        <v>6</v>
      </c>
      <c r="G11" s="383">
        <f>SUM(L11,Q11,V11,AA11,AF11,AK11,AP11)</f>
        <v>6</v>
      </c>
      <c r="H11" s="382">
        <v>3</v>
      </c>
      <c r="I11" s="384">
        <v>3</v>
      </c>
      <c r="J11" s="384">
        <v>0</v>
      </c>
      <c r="K11" s="384" t="s">
        <v>288</v>
      </c>
      <c r="L11" s="385">
        <v>6</v>
      </c>
      <c r="M11" s="382"/>
      <c r="N11" s="384"/>
      <c r="O11" s="384"/>
      <c r="P11" s="384"/>
      <c r="Q11" s="385"/>
      <c r="R11" s="382"/>
      <c r="S11" s="384"/>
      <c r="T11" s="384"/>
      <c r="U11" s="384"/>
      <c r="V11" s="385"/>
      <c r="W11" s="382"/>
      <c r="X11" s="384"/>
      <c r="Y11" s="384"/>
      <c r="Z11" s="384"/>
      <c r="AA11" s="385"/>
      <c r="AB11" s="382"/>
      <c r="AC11" s="384"/>
      <c r="AD11" s="384"/>
      <c r="AE11" s="384"/>
      <c r="AF11" s="385"/>
      <c r="AG11" s="382"/>
      <c r="AH11" s="384"/>
      <c r="AI11" s="384"/>
      <c r="AJ11" s="384"/>
      <c r="AK11" s="385"/>
      <c r="AL11" s="386"/>
      <c r="AM11" s="384"/>
      <c r="AN11" s="384"/>
      <c r="AO11" s="384"/>
      <c r="AP11" s="385"/>
      <c r="AQ11" s="387"/>
      <c r="AR11" s="388"/>
    </row>
    <row r="12" spans="2:50" s="361" customFormat="1" ht="15.75" x14ac:dyDescent="0.2">
      <c r="B12" s="389" t="s">
        <v>5</v>
      </c>
      <c r="C12" s="390" t="s">
        <v>348</v>
      </c>
      <c r="D12" s="882" t="s">
        <v>65</v>
      </c>
      <c r="E12" s="883"/>
      <c r="F12" s="391">
        <f t="shared" ref="F12:F23" si="1">SUM(H12,I12,J12,M12,N12,O12,R12,S12,T12,W12,X12,Y12,AB12,AC12,AD12,AG12,AH12,AI12,AL12,AM12,AN12)</f>
        <v>5</v>
      </c>
      <c r="G12" s="392">
        <f t="shared" ref="G12:G23" si="2">SUM(L12,Q12,V12,AA12,AF12,AK12,AP12)</f>
        <v>6</v>
      </c>
      <c r="H12" s="391"/>
      <c r="I12" s="393"/>
      <c r="J12" s="393"/>
      <c r="K12" s="393"/>
      <c r="L12" s="394"/>
      <c r="M12" s="391">
        <v>2</v>
      </c>
      <c r="N12" s="393">
        <v>3</v>
      </c>
      <c r="O12" s="393">
        <v>0</v>
      </c>
      <c r="P12" s="393" t="s">
        <v>15</v>
      </c>
      <c r="Q12" s="394">
        <v>6</v>
      </c>
      <c r="R12" s="391"/>
      <c r="S12" s="393"/>
      <c r="T12" s="393"/>
      <c r="U12" s="393"/>
      <c r="V12" s="394"/>
      <c r="W12" s="391"/>
      <c r="X12" s="393"/>
      <c r="Y12" s="393"/>
      <c r="Z12" s="393"/>
      <c r="AA12" s="394"/>
      <c r="AB12" s="391"/>
      <c r="AC12" s="393"/>
      <c r="AD12" s="393"/>
      <c r="AE12" s="393"/>
      <c r="AF12" s="394"/>
      <c r="AG12" s="391"/>
      <c r="AH12" s="393"/>
      <c r="AI12" s="393"/>
      <c r="AJ12" s="393"/>
      <c r="AK12" s="394"/>
      <c r="AL12" s="395"/>
      <c r="AM12" s="393"/>
      <c r="AN12" s="393"/>
      <c r="AO12" s="393"/>
      <c r="AP12" s="394"/>
      <c r="AQ12" s="396" t="s">
        <v>289</v>
      </c>
      <c r="AR12" s="397"/>
    </row>
    <row r="13" spans="2:50" s="361" customFormat="1" ht="15" customHeight="1" x14ac:dyDescent="0.2">
      <c r="B13" s="389" t="s">
        <v>6</v>
      </c>
      <c r="C13" s="398" t="s">
        <v>243</v>
      </c>
      <c r="D13" s="882" t="s">
        <v>162</v>
      </c>
      <c r="E13" s="883"/>
      <c r="F13" s="391">
        <f t="shared" si="1"/>
        <v>4</v>
      </c>
      <c r="G13" s="392">
        <f t="shared" si="2"/>
        <v>5</v>
      </c>
      <c r="H13" s="391">
        <v>2</v>
      </c>
      <c r="I13" s="393">
        <v>0</v>
      </c>
      <c r="J13" s="393">
        <v>2</v>
      </c>
      <c r="K13" s="393" t="s">
        <v>15</v>
      </c>
      <c r="L13" s="394">
        <v>5</v>
      </c>
      <c r="M13" s="391"/>
      <c r="N13" s="393"/>
      <c r="O13" s="393"/>
      <c r="P13" s="393"/>
      <c r="Q13" s="394"/>
      <c r="R13" s="391"/>
      <c r="S13" s="393"/>
      <c r="T13" s="393"/>
      <c r="U13" s="393"/>
      <c r="V13" s="394"/>
      <c r="W13" s="391"/>
      <c r="X13" s="393"/>
      <c r="Y13" s="393"/>
      <c r="Z13" s="393"/>
      <c r="AA13" s="394"/>
      <c r="AB13" s="391"/>
      <c r="AC13" s="393"/>
      <c r="AD13" s="393"/>
      <c r="AE13" s="393"/>
      <c r="AF13" s="394"/>
      <c r="AG13" s="391"/>
      <c r="AH13" s="393"/>
      <c r="AI13" s="393"/>
      <c r="AJ13" s="393"/>
      <c r="AK13" s="394"/>
      <c r="AL13" s="395"/>
      <c r="AM13" s="393"/>
      <c r="AN13" s="393"/>
      <c r="AO13" s="393"/>
      <c r="AP13" s="394"/>
      <c r="AQ13" s="396"/>
      <c r="AR13" s="399"/>
    </row>
    <row r="14" spans="2:50" s="361" customFormat="1" ht="15" customHeight="1" x14ac:dyDescent="0.2">
      <c r="B14" s="389" t="s">
        <v>7</v>
      </c>
      <c r="C14" s="398" t="s">
        <v>244</v>
      </c>
      <c r="D14" s="882" t="s">
        <v>163</v>
      </c>
      <c r="E14" s="883"/>
      <c r="F14" s="391">
        <f t="shared" si="1"/>
        <v>4</v>
      </c>
      <c r="G14" s="392">
        <f t="shared" si="2"/>
        <v>5</v>
      </c>
      <c r="H14" s="391"/>
      <c r="I14" s="393"/>
      <c r="J14" s="393"/>
      <c r="K14" s="393"/>
      <c r="L14" s="394"/>
      <c r="M14" s="391">
        <v>2</v>
      </c>
      <c r="N14" s="393">
        <v>0</v>
      </c>
      <c r="O14" s="393">
        <v>2</v>
      </c>
      <c r="P14" s="393" t="s">
        <v>15</v>
      </c>
      <c r="Q14" s="394">
        <v>5</v>
      </c>
      <c r="R14" s="391"/>
      <c r="S14" s="393"/>
      <c r="T14" s="393"/>
      <c r="U14" s="393"/>
      <c r="V14" s="394"/>
      <c r="W14" s="391"/>
      <c r="X14" s="393"/>
      <c r="Y14" s="393"/>
      <c r="Z14" s="393"/>
      <c r="AA14" s="394"/>
      <c r="AB14" s="391"/>
      <c r="AC14" s="393"/>
      <c r="AD14" s="393"/>
      <c r="AE14" s="393"/>
      <c r="AF14" s="394"/>
      <c r="AG14" s="391"/>
      <c r="AH14" s="393"/>
      <c r="AI14" s="393"/>
      <c r="AJ14" s="393"/>
      <c r="AK14" s="394"/>
      <c r="AL14" s="395"/>
      <c r="AM14" s="393"/>
      <c r="AN14" s="393"/>
      <c r="AO14" s="393"/>
      <c r="AP14" s="394"/>
      <c r="AQ14" s="396" t="s">
        <v>243</v>
      </c>
      <c r="AR14" s="399"/>
    </row>
    <row r="15" spans="2:50" s="361" customFormat="1" ht="15" customHeight="1" x14ac:dyDescent="0.2">
      <c r="B15" s="389" t="s">
        <v>8</v>
      </c>
      <c r="C15" s="398" t="s">
        <v>221</v>
      </c>
      <c r="D15" s="882" t="s">
        <v>156</v>
      </c>
      <c r="E15" s="883"/>
      <c r="F15" s="391">
        <f t="shared" si="1"/>
        <v>3</v>
      </c>
      <c r="G15" s="392">
        <f t="shared" si="2"/>
        <v>3</v>
      </c>
      <c r="H15" s="391"/>
      <c r="I15" s="393"/>
      <c r="J15" s="393"/>
      <c r="K15" s="393"/>
      <c r="L15" s="394"/>
      <c r="M15" s="391"/>
      <c r="N15" s="393"/>
      <c r="O15" s="393"/>
      <c r="P15" s="393"/>
      <c r="Q15" s="394"/>
      <c r="R15" s="391">
        <v>1</v>
      </c>
      <c r="S15" s="393">
        <v>0</v>
      </c>
      <c r="T15" s="393">
        <v>2</v>
      </c>
      <c r="U15" s="393" t="s">
        <v>74</v>
      </c>
      <c r="V15" s="394">
        <v>3</v>
      </c>
      <c r="W15" s="391"/>
      <c r="X15" s="393"/>
      <c r="Y15" s="393"/>
      <c r="Z15" s="393"/>
      <c r="AA15" s="394"/>
      <c r="AB15" s="391"/>
      <c r="AC15" s="393"/>
      <c r="AD15" s="393"/>
      <c r="AE15" s="393"/>
      <c r="AF15" s="394"/>
      <c r="AG15" s="391"/>
      <c r="AH15" s="393"/>
      <c r="AI15" s="393"/>
      <c r="AJ15" s="393"/>
      <c r="AK15" s="394"/>
      <c r="AL15" s="395"/>
      <c r="AM15" s="393"/>
      <c r="AN15" s="393"/>
      <c r="AO15" s="393"/>
      <c r="AP15" s="394"/>
      <c r="AQ15" s="396" t="s">
        <v>244</v>
      </c>
      <c r="AR15" s="399"/>
    </row>
    <row r="16" spans="2:50" s="361" customFormat="1" ht="15" customHeight="1" x14ac:dyDescent="0.2">
      <c r="B16" s="389" t="s">
        <v>9</v>
      </c>
      <c r="C16" s="398" t="s">
        <v>222</v>
      </c>
      <c r="D16" s="882" t="s">
        <v>182</v>
      </c>
      <c r="E16" s="883"/>
      <c r="F16" s="391">
        <f t="shared" si="1"/>
        <v>2</v>
      </c>
      <c r="G16" s="392">
        <f t="shared" si="2"/>
        <v>3</v>
      </c>
      <c r="H16" s="391">
        <v>1</v>
      </c>
      <c r="I16" s="393">
        <v>1</v>
      </c>
      <c r="J16" s="393">
        <v>0</v>
      </c>
      <c r="K16" s="393" t="s">
        <v>74</v>
      </c>
      <c r="L16" s="394">
        <v>3</v>
      </c>
      <c r="M16" s="391"/>
      <c r="N16" s="393"/>
      <c r="O16" s="393"/>
      <c r="P16" s="393"/>
      <c r="Q16" s="394"/>
      <c r="R16" s="391"/>
      <c r="S16" s="393"/>
      <c r="T16" s="393"/>
      <c r="U16" s="393"/>
      <c r="V16" s="394"/>
      <c r="W16" s="391"/>
      <c r="X16" s="393"/>
      <c r="Y16" s="393"/>
      <c r="Z16" s="393"/>
      <c r="AA16" s="394"/>
      <c r="AB16" s="391"/>
      <c r="AC16" s="393"/>
      <c r="AD16" s="393"/>
      <c r="AE16" s="393"/>
      <c r="AF16" s="394"/>
      <c r="AG16" s="391"/>
      <c r="AH16" s="393"/>
      <c r="AI16" s="393"/>
      <c r="AJ16" s="393"/>
      <c r="AK16" s="394"/>
      <c r="AL16" s="395"/>
      <c r="AM16" s="393"/>
      <c r="AN16" s="393"/>
      <c r="AO16" s="393"/>
      <c r="AP16" s="394"/>
      <c r="AQ16" s="396"/>
      <c r="AR16" s="399"/>
    </row>
    <row r="17" spans="2:44" s="361" customFormat="1" ht="15" customHeight="1" x14ac:dyDescent="0.2">
      <c r="B17" s="389" t="s">
        <v>22</v>
      </c>
      <c r="C17" s="398" t="s">
        <v>223</v>
      </c>
      <c r="D17" s="882" t="s">
        <v>66</v>
      </c>
      <c r="E17" s="883"/>
      <c r="F17" s="391">
        <f t="shared" si="1"/>
        <v>2</v>
      </c>
      <c r="G17" s="392">
        <f t="shared" si="2"/>
        <v>3</v>
      </c>
      <c r="H17" s="391"/>
      <c r="I17" s="393"/>
      <c r="J17" s="393"/>
      <c r="K17" s="393"/>
      <c r="L17" s="394"/>
      <c r="M17" s="391">
        <v>1</v>
      </c>
      <c r="N17" s="393">
        <v>1</v>
      </c>
      <c r="O17" s="393">
        <v>0</v>
      </c>
      <c r="P17" s="393" t="s">
        <v>15</v>
      </c>
      <c r="Q17" s="394">
        <v>3</v>
      </c>
      <c r="R17" s="391"/>
      <c r="S17" s="393"/>
      <c r="T17" s="393"/>
      <c r="U17" s="393"/>
      <c r="V17" s="394"/>
      <c r="W17" s="391"/>
      <c r="X17" s="393"/>
      <c r="Y17" s="393"/>
      <c r="Z17" s="393"/>
      <c r="AA17" s="394"/>
      <c r="AB17" s="391"/>
      <c r="AC17" s="393"/>
      <c r="AD17" s="393"/>
      <c r="AE17" s="393"/>
      <c r="AF17" s="394"/>
      <c r="AG17" s="391"/>
      <c r="AH17" s="393"/>
      <c r="AI17" s="393"/>
      <c r="AJ17" s="393"/>
      <c r="AK17" s="394"/>
      <c r="AL17" s="395"/>
      <c r="AM17" s="393"/>
      <c r="AN17" s="393"/>
      <c r="AO17" s="393"/>
      <c r="AP17" s="394"/>
      <c r="AQ17" s="396" t="s">
        <v>222</v>
      </c>
      <c r="AR17" s="399"/>
    </row>
    <row r="18" spans="2:44" s="361" customFormat="1" ht="15.75" x14ac:dyDescent="0.2">
      <c r="B18" s="389" t="s">
        <v>28</v>
      </c>
      <c r="C18" s="390" t="s">
        <v>349</v>
      </c>
      <c r="D18" s="882" t="s">
        <v>240</v>
      </c>
      <c r="E18" s="883"/>
      <c r="F18" s="391">
        <f t="shared" si="1"/>
        <v>3</v>
      </c>
      <c r="G18" s="392">
        <f t="shared" si="2"/>
        <v>4</v>
      </c>
      <c r="H18" s="391">
        <v>2</v>
      </c>
      <c r="I18" s="393">
        <v>1</v>
      </c>
      <c r="J18" s="393">
        <v>0</v>
      </c>
      <c r="K18" s="393" t="s">
        <v>74</v>
      </c>
      <c r="L18" s="394">
        <v>4</v>
      </c>
      <c r="M18" s="391"/>
      <c r="N18" s="393"/>
      <c r="O18" s="393"/>
      <c r="P18" s="393"/>
      <c r="Q18" s="394"/>
      <c r="R18" s="391"/>
      <c r="S18" s="393"/>
      <c r="T18" s="393"/>
      <c r="U18" s="393"/>
      <c r="V18" s="394"/>
      <c r="W18" s="391"/>
      <c r="X18" s="393"/>
      <c r="Y18" s="393"/>
      <c r="Z18" s="393"/>
      <c r="AA18" s="394"/>
      <c r="AB18" s="391"/>
      <c r="AC18" s="393"/>
      <c r="AD18" s="393"/>
      <c r="AE18" s="393"/>
      <c r="AF18" s="394"/>
      <c r="AG18" s="391"/>
      <c r="AH18" s="393"/>
      <c r="AI18" s="393"/>
      <c r="AJ18" s="393"/>
      <c r="AK18" s="394"/>
      <c r="AL18" s="395"/>
      <c r="AM18" s="393"/>
      <c r="AN18" s="393"/>
      <c r="AO18" s="393"/>
      <c r="AP18" s="394"/>
      <c r="AQ18" s="396"/>
      <c r="AR18" s="399"/>
    </row>
    <row r="19" spans="2:44" s="361" customFormat="1" ht="15.75" x14ac:dyDescent="0.2">
      <c r="B19" s="389" t="s">
        <v>30</v>
      </c>
      <c r="C19" s="390" t="s">
        <v>350</v>
      </c>
      <c r="D19" s="882" t="s">
        <v>241</v>
      </c>
      <c r="E19" s="891"/>
      <c r="F19" s="391">
        <f t="shared" si="1"/>
        <v>3</v>
      </c>
      <c r="G19" s="392">
        <f t="shared" si="2"/>
        <v>4</v>
      </c>
      <c r="H19" s="391"/>
      <c r="I19" s="393"/>
      <c r="J19" s="393"/>
      <c r="K19" s="393"/>
      <c r="L19" s="394"/>
      <c r="M19" s="391">
        <v>2</v>
      </c>
      <c r="N19" s="393">
        <v>1</v>
      </c>
      <c r="O19" s="393">
        <v>0</v>
      </c>
      <c r="P19" s="393" t="s">
        <v>15</v>
      </c>
      <c r="Q19" s="394">
        <v>4</v>
      </c>
      <c r="R19" s="391"/>
      <c r="S19" s="393"/>
      <c r="T19" s="393"/>
      <c r="U19" s="393"/>
      <c r="V19" s="394"/>
      <c r="W19" s="391"/>
      <c r="X19" s="393"/>
      <c r="Y19" s="393"/>
      <c r="Z19" s="393"/>
      <c r="AA19" s="394"/>
      <c r="AB19" s="391"/>
      <c r="AC19" s="393"/>
      <c r="AD19" s="393"/>
      <c r="AE19" s="393"/>
      <c r="AF19" s="394"/>
      <c r="AG19" s="391"/>
      <c r="AH19" s="393"/>
      <c r="AI19" s="393"/>
      <c r="AJ19" s="393"/>
      <c r="AK19" s="394"/>
      <c r="AL19" s="395"/>
      <c r="AM19" s="393"/>
      <c r="AN19" s="393"/>
      <c r="AO19" s="393"/>
      <c r="AP19" s="394"/>
      <c r="AQ19" s="396" t="s">
        <v>349</v>
      </c>
      <c r="AR19" s="399"/>
    </row>
    <row r="20" spans="2:44" s="361" customFormat="1" ht="15.75" x14ac:dyDescent="0.2">
      <c r="B20" s="389" t="s">
        <v>31</v>
      </c>
      <c r="C20" s="390" t="s">
        <v>351</v>
      </c>
      <c r="D20" s="882" t="s">
        <v>171</v>
      </c>
      <c r="E20" s="891"/>
      <c r="F20" s="391">
        <f t="shared" si="1"/>
        <v>3</v>
      </c>
      <c r="G20" s="392">
        <f t="shared" si="2"/>
        <v>4</v>
      </c>
      <c r="H20" s="391"/>
      <c r="I20" s="393"/>
      <c r="J20" s="393"/>
      <c r="K20" s="393"/>
      <c r="L20" s="394"/>
      <c r="M20" s="391"/>
      <c r="N20" s="393"/>
      <c r="O20" s="393"/>
      <c r="P20" s="393"/>
      <c r="Q20" s="394"/>
      <c r="R20" s="391">
        <v>2</v>
      </c>
      <c r="S20" s="393">
        <v>1</v>
      </c>
      <c r="T20" s="393">
        <v>0</v>
      </c>
      <c r="U20" s="393" t="s">
        <v>74</v>
      </c>
      <c r="V20" s="394">
        <v>4</v>
      </c>
      <c r="W20" s="391"/>
      <c r="X20" s="393"/>
      <c r="Y20" s="393"/>
      <c r="Z20" s="393"/>
      <c r="AA20" s="394"/>
      <c r="AB20" s="391"/>
      <c r="AC20" s="393"/>
      <c r="AD20" s="393"/>
      <c r="AE20" s="393"/>
      <c r="AF20" s="394"/>
      <c r="AG20" s="391"/>
      <c r="AH20" s="393"/>
      <c r="AI20" s="393"/>
      <c r="AJ20" s="393"/>
      <c r="AK20" s="394"/>
      <c r="AL20" s="395"/>
      <c r="AM20" s="393"/>
      <c r="AN20" s="393"/>
      <c r="AO20" s="393"/>
      <c r="AP20" s="394"/>
      <c r="AQ20" s="396"/>
      <c r="AR20" s="397"/>
    </row>
    <row r="21" spans="2:44" s="361" customFormat="1" ht="15" customHeight="1" x14ac:dyDescent="0.2">
      <c r="B21" s="389" t="s">
        <v>32</v>
      </c>
      <c r="C21" s="398" t="s">
        <v>397</v>
      </c>
      <c r="D21" s="882" t="s">
        <v>154</v>
      </c>
      <c r="E21" s="883"/>
      <c r="F21" s="391">
        <f t="shared" si="1"/>
        <v>3</v>
      </c>
      <c r="G21" s="392">
        <f t="shared" si="2"/>
        <v>4</v>
      </c>
      <c r="H21" s="391"/>
      <c r="I21" s="393"/>
      <c r="J21" s="393"/>
      <c r="K21" s="393"/>
      <c r="L21" s="394"/>
      <c r="M21" s="391"/>
      <c r="N21" s="393"/>
      <c r="O21" s="393"/>
      <c r="P21" s="393"/>
      <c r="Q21" s="394"/>
      <c r="R21" s="391"/>
      <c r="S21" s="393"/>
      <c r="T21" s="393"/>
      <c r="U21" s="393"/>
      <c r="V21" s="394"/>
      <c r="W21" s="391">
        <v>2</v>
      </c>
      <c r="X21" s="393">
        <v>1</v>
      </c>
      <c r="Y21" s="393">
        <v>0</v>
      </c>
      <c r="Z21" s="393" t="s">
        <v>15</v>
      </c>
      <c r="AA21" s="394">
        <v>4</v>
      </c>
      <c r="AB21" s="391"/>
      <c r="AC21" s="393"/>
      <c r="AD21" s="393"/>
      <c r="AE21" s="393"/>
      <c r="AF21" s="394"/>
      <c r="AG21" s="391"/>
      <c r="AH21" s="393"/>
      <c r="AI21" s="393"/>
      <c r="AJ21" s="393"/>
      <c r="AK21" s="394"/>
      <c r="AL21" s="395"/>
      <c r="AM21" s="393"/>
      <c r="AN21" s="393"/>
      <c r="AO21" s="393"/>
      <c r="AP21" s="394"/>
      <c r="AQ21" s="396" t="s">
        <v>371</v>
      </c>
      <c r="AR21" s="399"/>
    </row>
    <row r="22" spans="2:44" s="361" customFormat="1" ht="18.75" customHeight="1" x14ac:dyDescent="0.2">
      <c r="B22" s="389" t="s">
        <v>70</v>
      </c>
      <c r="C22" s="398" t="s">
        <v>224</v>
      </c>
      <c r="D22" s="882" t="s">
        <v>170</v>
      </c>
      <c r="E22" s="883"/>
      <c r="F22" s="391">
        <f t="shared" si="1"/>
        <v>4</v>
      </c>
      <c r="G22" s="392">
        <f t="shared" si="2"/>
        <v>4</v>
      </c>
      <c r="H22" s="391">
        <v>2</v>
      </c>
      <c r="I22" s="393">
        <v>0</v>
      </c>
      <c r="J22" s="393">
        <v>2</v>
      </c>
      <c r="K22" s="393" t="s">
        <v>74</v>
      </c>
      <c r="L22" s="394">
        <v>4</v>
      </c>
      <c r="M22" s="391"/>
      <c r="N22" s="393"/>
      <c r="O22" s="393"/>
      <c r="P22" s="393"/>
      <c r="Q22" s="394"/>
      <c r="R22" s="391"/>
      <c r="S22" s="393"/>
      <c r="T22" s="393"/>
      <c r="U22" s="393"/>
      <c r="V22" s="394"/>
      <c r="W22" s="391"/>
      <c r="X22" s="393"/>
      <c r="Y22" s="393"/>
      <c r="Z22" s="393"/>
      <c r="AA22" s="394"/>
      <c r="AB22" s="391"/>
      <c r="AC22" s="393"/>
      <c r="AD22" s="393"/>
      <c r="AE22" s="393"/>
      <c r="AF22" s="394"/>
      <c r="AG22" s="391"/>
      <c r="AH22" s="393"/>
      <c r="AI22" s="393"/>
      <c r="AJ22" s="393"/>
      <c r="AK22" s="394"/>
      <c r="AL22" s="395"/>
      <c r="AM22" s="393"/>
      <c r="AN22" s="393"/>
      <c r="AO22" s="393"/>
      <c r="AP22" s="394"/>
      <c r="AQ22" s="396"/>
      <c r="AR22" s="399"/>
    </row>
    <row r="23" spans="2:44" s="361" customFormat="1" ht="15" customHeight="1" thickBot="1" x14ac:dyDescent="0.25">
      <c r="B23" s="400" t="s">
        <v>33</v>
      </c>
      <c r="C23" s="401" t="s">
        <v>225</v>
      </c>
      <c r="D23" s="921" t="s">
        <v>385</v>
      </c>
      <c r="E23" s="922"/>
      <c r="F23" s="402">
        <f t="shared" si="1"/>
        <v>2</v>
      </c>
      <c r="G23" s="403">
        <f t="shared" si="2"/>
        <v>3</v>
      </c>
      <c r="H23" s="402">
        <v>2</v>
      </c>
      <c r="I23" s="404">
        <v>0</v>
      </c>
      <c r="J23" s="404">
        <v>0</v>
      </c>
      <c r="K23" s="404" t="s">
        <v>15</v>
      </c>
      <c r="L23" s="405">
        <v>3</v>
      </c>
      <c r="M23" s="402"/>
      <c r="N23" s="404"/>
      <c r="O23" s="404"/>
      <c r="P23" s="404"/>
      <c r="Q23" s="405"/>
      <c r="R23" s="402"/>
      <c r="S23" s="404"/>
      <c r="T23" s="404"/>
      <c r="U23" s="404"/>
      <c r="V23" s="405"/>
      <c r="W23" s="402"/>
      <c r="X23" s="404"/>
      <c r="Y23" s="404"/>
      <c r="Z23" s="404"/>
      <c r="AA23" s="405"/>
      <c r="AB23" s="402"/>
      <c r="AC23" s="404"/>
      <c r="AD23" s="404"/>
      <c r="AE23" s="404"/>
      <c r="AF23" s="405"/>
      <c r="AG23" s="402"/>
      <c r="AH23" s="404"/>
      <c r="AI23" s="404"/>
      <c r="AJ23" s="404"/>
      <c r="AK23" s="405"/>
      <c r="AL23" s="406"/>
      <c r="AM23" s="404"/>
      <c r="AN23" s="404"/>
      <c r="AO23" s="404"/>
      <c r="AP23" s="405"/>
      <c r="AQ23" s="407"/>
      <c r="AR23" s="408"/>
    </row>
    <row r="24" spans="2:44" s="361" customFormat="1" ht="18.75" customHeight="1" thickBot="1" x14ac:dyDescent="0.25">
      <c r="B24" s="914" t="s">
        <v>173</v>
      </c>
      <c r="C24" s="915"/>
      <c r="D24" s="915"/>
      <c r="E24" s="649" t="s">
        <v>78</v>
      </c>
      <c r="F24" s="634">
        <f>SUM(F25:F29)</f>
        <v>12</v>
      </c>
      <c r="G24" s="636">
        <f>SUM(G25:G29)</f>
        <v>13</v>
      </c>
      <c r="H24" s="650">
        <f t="shared" ref="H24:AP24" si="3">SUM(H25:H29)</f>
        <v>2</v>
      </c>
      <c r="I24" s="651">
        <f t="shared" si="3"/>
        <v>0</v>
      </c>
      <c r="J24" s="651">
        <f t="shared" si="3"/>
        <v>0</v>
      </c>
      <c r="K24" s="651">
        <f t="shared" si="3"/>
        <v>0</v>
      </c>
      <c r="L24" s="635">
        <f t="shared" si="3"/>
        <v>2</v>
      </c>
      <c r="M24" s="650">
        <f t="shared" si="3"/>
        <v>1</v>
      </c>
      <c r="N24" s="651">
        <f t="shared" si="3"/>
        <v>1</v>
      </c>
      <c r="O24" s="651">
        <f t="shared" si="3"/>
        <v>0</v>
      </c>
      <c r="P24" s="651">
        <f t="shared" si="3"/>
        <v>0</v>
      </c>
      <c r="Q24" s="635">
        <f t="shared" si="3"/>
        <v>2</v>
      </c>
      <c r="R24" s="650">
        <f t="shared" si="3"/>
        <v>0</v>
      </c>
      <c r="S24" s="651">
        <f t="shared" si="3"/>
        <v>0</v>
      </c>
      <c r="T24" s="651">
        <f t="shared" si="3"/>
        <v>0</v>
      </c>
      <c r="U24" s="651">
        <f t="shared" si="3"/>
        <v>0</v>
      </c>
      <c r="V24" s="635">
        <f t="shared" si="3"/>
        <v>0</v>
      </c>
      <c r="W24" s="650">
        <f t="shared" si="3"/>
        <v>2</v>
      </c>
      <c r="X24" s="651">
        <f t="shared" si="3"/>
        <v>2</v>
      </c>
      <c r="Y24" s="651">
        <f t="shared" si="3"/>
        <v>0</v>
      </c>
      <c r="Z24" s="651">
        <f t="shared" si="3"/>
        <v>0</v>
      </c>
      <c r="AA24" s="635">
        <f t="shared" si="3"/>
        <v>4</v>
      </c>
      <c r="AB24" s="650">
        <f t="shared" si="3"/>
        <v>1</v>
      </c>
      <c r="AC24" s="651">
        <f t="shared" si="3"/>
        <v>1</v>
      </c>
      <c r="AD24" s="651">
        <f t="shared" si="3"/>
        <v>0</v>
      </c>
      <c r="AE24" s="651">
        <f t="shared" si="3"/>
        <v>0</v>
      </c>
      <c r="AF24" s="635">
        <f t="shared" si="3"/>
        <v>3</v>
      </c>
      <c r="AG24" s="650">
        <f t="shared" si="3"/>
        <v>1</v>
      </c>
      <c r="AH24" s="651">
        <f t="shared" si="3"/>
        <v>1</v>
      </c>
      <c r="AI24" s="651">
        <f t="shared" si="3"/>
        <v>0</v>
      </c>
      <c r="AJ24" s="651">
        <f t="shared" si="3"/>
        <v>0</v>
      </c>
      <c r="AK24" s="635">
        <f t="shared" si="3"/>
        <v>2</v>
      </c>
      <c r="AL24" s="652">
        <f t="shared" si="3"/>
        <v>0</v>
      </c>
      <c r="AM24" s="651">
        <f t="shared" si="3"/>
        <v>0</v>
      </c>
      <c r="AN24" s="651">
        <f t="shared" si="3"/>
        <v>0</v>
      </c>
      <c r="AO24" s="651">
        <f t="shared" si="3"/>
        <v>0</v>
      </c>
      <c r="AP24" s="635">
        <f t="shared" si="3"/>
        <v>0</v>
      </c>
      <c r="AQ24" s="653"/>
      <c r="AR24" s="648"/>
    </row>
    <row r="25" spans="2:44" s="361" customFormat="1" ht="15" customHeight="1" x14ac:dyDescent="0.2">
      <c r="B25" s="380" t="s">
        <v>34</v>
      </c>
      <c r="C25" s="381" t="s">
        <v>248</v>
      </c>
      <c r="D25" s="916" t="s">
        <v>87</v>
      </c>
      <c r="E25" s="917"/>
      <c r="F25" s="382">
        <f t="shared" ref="F25:F58" si="4">SUM(H25,I25,J25,M25,N25,O25,R25,S25,T25,W25,X25,Y25,AB25,AC25,AD25,AG25,AH25,AI25,AL25,AM25,AN25)</f>
        <v>2</v>
      </c>
      <c r="G25" s="409">
        <f t="shared" ref="G25:G29" si="5">SUM(L25,Q25,V25,AA25,AF25,AK25,AP25)</f>
        <v>2</v>
      </c>
      <c r="H25" s="382">
        <v>2</v>
      </c>
      <c r="I25" s="384">
        <v>0</v>
      </c>
      <c r="J25" s="384">
        <v>0</v>
      </c>
      <c r="K25" s="384" t="s">
        <v>74</v>
      </c>
      <c r="L25" s="385">
        <v>2</v>
      </c>
      <c r="M25" s="382"/>
      <c r="N25" s="384"/>
      <c r="O25" s="384"/>
      <c r="P25" s="384"/>
      <c r="Q25" s="385"/>
      <c r="R25" s="382"/>
      <c r="S25" s="384"/>
      <c r="T25" s="384"/>
      <c r="U25" s="384"/>
      <c r="V25" s="385"/>
      <c r="W25" s="382"/>
      <c r="X25" s="384"/>
      <c r="Y25" s="384"/>
      <c r="Z25" s="384"/>
      <c r="AA25" s="385"/>
      <c r="AB25" s="382"/>
      <c r="AC25" s="384"/>
      <c r="AD25" s="384"/>
      <c r="AE25" s="384"/>
      <c r="AF25" s="385"/>
      <c r="AG25" s="382"/>
      <c r="AH25" s="384"/>
      <c r="AI25" s="384"/>
      <c r="AJ25" s="384"/>
      <c r="AK25" s="385"/>
      <c r="AL25" s="386"/>
      <c r="AM25" s="384"/>
      <c r="AN25" s="384"/>
      <c r="AO25" s="384"/>
      <c r="AP25" s="385"/>
      <c r="AQ25" s="387"/>
      <c r="AR25" s="388"/>
    </row>
    <row r="26" spans="2:44" s="361" customFormat="1" ht="15" customHeight="1" x14ac:dyDescent="0.2">
      <c r="B26" s="389" t="s">
        <v>35</v>
      </c>
      <c r="C26" s="398" t="s">
        <v>249</v>
      </c>
      <c r="D26" s="918" t="s">
        <v>88</v>
      </c>
      <c r="E26" s="889"/>
      <c r="F26" s="391">
        <f t="shared" si="4"/>
        <v>2</v>
      </c>
      <c r="G26" s="410">
        <f t="shared" si="5"/>
        <v>2</v>
      </c>
      <c r="H26" s="391"/>
      <c r="I26" s="393"/>
      <c r="J26" s="393"/>
      <c r="K26" s="393"/>
      <c r="L26" s="394"/>
      <c r="M26" s="391">
        <v>1</v>
      </c>
      <c r="N26" s="393">
        <v>1</v>
      </c>
      <c r="O26" s="393">
        <v>0</v>
      </c>
      <c r="P26" s="393" t="s">
        <v>74</v>
      </c>
      <c r="Q26" s="394">
        <v>2</v>
      </c>
      <c r="R26" s="391"/>
      <c r="S26" s="393"/>
      <c r="T26" s="393"/>
      <c r="U26" s="393"/>
      <c r="V26" s="394"/>
      <c r="W26" s="391"/>
      <c r="X26" s="393"/>
      <c r="Y26" s="393"/>
      <c r="Z26" s="393"/>
      <c r="AA26" s="394"/>
      <c r="AB26" s="391"/>
      <c r="AC26" s="393"/>
      <c r="AD26" s="393"/>
      <c r="AE26" s="393"/>
      <c r="AF26" s="394"/>
      <c r="AG26" s="391"/>
      <c r="AH26" s="393"/>
      <c r="AI26" s="393"/>
      <c r="AJ26" s="393"/>
      <c r="AK26" s="394"/>
      <c r="AL26" s="395"/>
      <c r="AM26" s="393"/>
      <c r="AN26" s="393"/>
      <c r="AO26" s="393"/>
      <c r="AP26" s="394"/>
      <c r="AQ26" s="396"/>
      <c r="AR26" s="399"/>
    </row>
    <row r="27" spans="2:44" s="361" customFormat="1" ht="15.75" x14ac:dyDescent="0.2">
      <c r="B27" s="389" t="s">
        <v>36</v>
      </c>
      <c r="C27" s="390" t="s">
        <v>374</v>
      </c>
      <c r="D27" s="889" t="s">
        <v>298</v>
      </c>
      <c r="E27" s="890"/>
      <c r="F27" s="391">
        <f t="shared" si="4"/>
        <v>4</v>
      </c>
      <c r="G27" s="410">
        <f t="shared" si="5"/>
        <v>4</v>
      </c>
      <c r="H27" s="391"/>
      <c r="I27" s="393"/>
      <c r="J27" s="393"/>
      <c r="K27" s="393"/>
      <c r="L27" s="394"/>
      <c r="M27" s="391"/>
      <c r="N27" s="393"/>
      <c r="O27" s="393"/>
      <c r="P27" s="393"/>
      <c r="Q27" s="394"/>
      <c r="R27" s="391"/>
      <c r="S27" s="393"/>
      <c r="T27" s="393"/>
      <c r="U27" s="393"/>
      <c r="V27" s="394"/>
      <c r="W27" s="391">
        <v>2</v>
      </c>
      <c r="X27" s="393">
        <v>2</v>
      </c>
      <c r="Y27" s="393">
        <v>0</v>
      </c>
      <c r="Z27" s="393" t="s">
        <v>15</v>
      </c>
      <c r="AA27" s="394">
        <v>4</v>
      </c>
      <c r="AB27" s="391"/>
      <c r="AC27" s="393"/>
      <c r="AD27" s="393"/>
      <c r="AE27" s="393"/>
      <c r="AF27" s="394"/>
      <c r="AG27" s="391"/>
      <c r="AH27" s="393"/>
      <c r="AI27" s="393"/>
      <c r="AJ27" s="393"/>
      <c r="AK27" s="394"/>
      <c r="AL27" s="395"/>
      <c r="AM27" s="393"/>
      <c r="AN27" s="393"/>
      <c r="AO27" s="393"/>
      <c r="AP27" s="394"/>
      <c r="AQ27" s="396"/>
      <c r="AR27" s="397"/>
    </row>
    <row r="28" spans="2:44" s="361" customFormat="1" ht="15.75" x14ac:dyDescent="0.2">
      <c r="B28" s="389" t="s">
        <v>37</v>
      </c>
      <c r="C28" s="784" t="s">
        <v>390</v>
      </c>
      <c r="D28" s="918" t="s">
        <v>178</v>
      </c>
      <c r="E28" s="889"/>
      <c r="F28" s="391">
        <f t="shared" si="4"/>
        <v>2</v>
      </c>
      <c r="G28" s="410">
        <f t="shared" si="5"/>
        <v>3</v>
      </c>
      <c r="H28" s="391"/>
      <c r="I28" s="393"/>
      <c r="J28" s="393"/>
      <c r="K28" s="393"/>
      <c r="L28" s="394"/>
      <c r="M28" s="391"/>
      <c r="N28" s="393"/>
      <c r="O28" s="393"/>
      <c r="P28" s="393"/>
      <c r="Q28" s="394"/>
      <c r="R28" s="391"/>
      <c r="S28" s="393"/>
      <c r="T28" s="393"/>
      <c r="U28" s="393"/>
      <c r="V28" s="394"/>
      <c r="W28" s="391"/>
      <c r="X28" s="393"/>
      <c r="Y28" s="393"/>
      <c r="Z28" s="393"/>
      <c r="AA28" s="394"/>
      <c r="AB28" s="391">
        <v>1</v>
      </c>
      <c r="AC28" s="393">
        <v>1</v>
      </c>
      <c r="AD28" s="393">
        <v>0</v>
      </c>
      <c r="AE28" s="393" t="s">
        <v>15</v>
      </c>
      <c r="AF28" s="394">
        <v>3</v>
      </c>
      <c r="AG28" s="391"/>
      <c r="AH28" s="393"/>
      <c r="AI28" s="393"/>
      <c r="AJ28" s="393"/>
      <c r="AK28" s="394"/>
      <c r="AL28" s="395"/>
      <c r="AM28" s="393"/>
      <c r="AN28" s="393"/>
      <c r="AO28" s="393"/>
      <c r="AP28" s="394"/>
      <c r="AQ28" s="396"/>
      <c r="AR28" s="397"/>
    </row>
    <row r="29" spans="2:44" s="361" customFormat="1" ht="16.5" thickBot="1" x14ac:dyDescent="0.25">
      <c r="B29" s="411" t="s">
        <v>38</v>
      </c>
      <c r="C29" s="412" t="s">
        <v>375</v>
      </c>
      <c r="D29" s="884" t="s">
        <v>381</v>
      </c>
      <c r="E29" s="885"/>
      <c r="F29" s="413">
        <f t="shared" si="4"/>
        <v>2</v>
      </c>
      <c r="G29" s="414">
        <f t="shared" si="5"/>
        <v>2</v>
      </c>
      <c r="H29" s="413"/>
      <c r="I29" s="415"/>
      <c r="J29" s="415"/>
      <c r="K29" s="415"/>
      <c r="L29" s="416"/>
      <c r="M29" s="413"/>
      <c r="N29" s="415"/>
      <c r="O29" s="415"/>
      <c r="P29" s="415"/>
      <c r="Q29" s="416"/>
      <c r="R29" s="413"/>
      <c r="S29" s="415"/>
      <c r="T29" s="415"/>
      <c r="U29" s="415"/>
      <c r="V29" s="416"/>
      <c r="W29" s="413"/>
      <c r="X29" s="415"/>
      <c r="Y29" s="415"/>
      <c r="Z29" s="415"/>
      <c r="AA29" s="416"/>
      <c r="AB29" s="413"/>
      <c r="AC29" s="415"/>
      <c r="AD29" s="415"/>
      <c r="AE29" s="415"/>
      <c r="AF29" s="416"/>
      <c r="AG29" s="413">
        <v>1</v>
      </c>
      <c r="AH29" s="415">
        <v>1</v>
      </c>
      <c r="AI29" s="415">
        <v>0</v>
      </c>
      <c r="AJ29" s="415" t="s">
        <v>15</v>
      </c>
      <c r="AK29" s="416">
        <v>2</v>
      </c>
      <c r="AL29" s="417"/>
      <c r="AM29" s="415"/>
      <c r="AN29" s="415"/>
      <c r="AO29" s="415"/>
      <c r="AP29" s="416"/>
      <c r="AQ29" s="418"/>
      <c r="AR29" s="419"/>
    </row>
    <row r="30" spans="2:44" s="361" customFormat="1" ht="18.75" customHeight="1" thickBot="1" x14ac:dyDescent="0.25">
      <c r="B30" s="914" t="s">
        <v>174</v>
      </c>
      <c r="C30" s="915"/>
      <c r="D30" s="915"/>
      <c r="E30" s="649" t="s">
        <v>78</v>
      </c>
      <c r="F30" s="634">
        <f t="shared" ref="F30:AP30" si="6">SUM(F31:F42)</f>
        <v>32</v>
      </c>
      <c r="G30" s="344">
        <f t="shared" si="6"/>
        <v>35</v>
      </c>
      <c r="H30" s="634">
        <f t="shared" si="6"/>
        <v>0</v>
      </c>
      <c r="I30" s="634">
        <f t="shared" si="6"/>
        <v>0</v>
      </c>
      <c r="J30" s="634">
        <f t="shared" si="6"/>
        <v>0</v>
      </c>
      <c r="K30" s="634">
        <f t="shared" si="6"/>
        <v>0</v>
      </c>
      <c r="L30" s="634">
        <f t="shared" si="6"/>
        <v>0</v>
      </c>
      <c r="M30" s="634">
        <f t="shared" si="6"/>
        <v>0</v>
      </c>
      <c r="N30" s="634">
        <f t="shared" si="6"/>
        <v>0</v>
      </c>
      <c r="O30" s="634">
        <f t="shared" si="6"/>
        <v>0</v>
      </c>
      <c r="P30" s="634">
        <f t="shared" si="6"/>
        <v>0</v>
      </c>
      <c r="Q30" s="634">
        <f t="shared" si="6"/>
        <v>0</v>
      </c>
      <c r="R30" s="634">
        <f t="shared" si="6"/>
        <v>7</v>
      </c>
      <c r="S30" s="634">
        <f t="shared" si="6"/>
        <v>6</v>
      </c>
      <c r="T30" s="634">
        <f t="shared" si="6"/>
        <v>0</v>
      </c>
      <c r="U30" s="634">
        <f t="shared" si="6"/>
        <v>0</v>
      </c>
      <c r="V30" s="634">
        <f t="shared" si="6"/>
        <v>13</v>
      </c>
      <c r="W30" s="634">
        <f t="shared" si="6"/>
        <v>6</v>
      </c>
      <c r="X30" s="634">
        <f t="shared" si="6"/>
        <v>4</v>
      </c>
      <c r="Y30" s="634">
        <f t="shared" si="6"/>
        <v>7</v>
      </c>
      <c r="Z30" s="634">
        <f t="shared" si="6"/>
        <v>0</v>
      </c>
      <c r="AA30" s="634">
        <f t="shared" si="6"/>
        <v>20</v>
      </c>
      <c r="AB30" s="634">
        <f t="shared" si="6"/>
        <v>2</v>
      </c>
      <c r="AC30" s="634">
        <f t="shared" si="6"/>
        <v>0</v>
      </c>
      <c r="AD30" s="634">
        <f t="shared" si="6"/>
        <v>0</v>
      </c>
      <c r="AE30" s="634">
        <f t="shared" si="6"/>
        <v>0</v>
      </c>
      <c r="AF30" s="634">
        <f t="shared" si="6"/>
        <v>2</v>
      </c>
      <c r="AG30" s="634">
        <f t="shared" si="6"/>
        <v>0</v>
      </c>
      <c r="AH30" s="634">
        <f t="shared" si="6"/>
        <v>0</v>
      </c>
      <c r="AI30" s="634">
        <f t="shared" si="6"/>
        <v>0</v>
      </c>
      <c r="AJ30" s="634">
        <f t="shared" si="6"/>
        <v>0</v>
      </c>
      <c r="AK30" s="634">
        <f t="shared" si="6"/>
        <v>0</v>
      </c>
      <c r="AL30" s="634">
        <f t="shared" si="6"/>
        <v>0</v>
      </c>
      <c r="AM30" s="634">
        <f t="shared" si="6"/>
        <v>0</v>
      </c>
      <c r="AN30" s="634">
        <f t="shared" si="6"/>
        <v>0</v>
      </c>
      <c r="AO30" s="634">
        <f t="shared" si="6"/>
        <v>0</v>
      </c>
      <c r="AP30" s="634">
        <f t="shared" si="6"/>
        <v>0</v>
      </c>
      <c r="AQ30" s="647"/>
      <c r="AR30" s="648"/>
    </row>
    <row r="31" spans="2:44" s="361" customFormat="1" ht="15.75" x14ac:dyDescent="0.2">
      <c r="B31" s="380" t="s">
        <v>313</v>
      </c>
      <c r="C31" s="381" t="s">
        <v>226</v>
      </c>
      <c r="D31" s="880" t="s">
        <v>418</v>
      </c>
      <c r="E31" s="923"/>
      <c r="F31" s="382">
        <f t="shared" si="4"/>
        <v>3</v>
      </c>
      <c r="G31" s="409">
        <f>SUM(L31,Q31,V31,AA31,AF31,AK31,AP31)</f>
        <v>3</v>
      </c>
      <c r="H31" s="382"/>
      <c r="I31" s="384"/>
      <c r="J31" s="384"/>
      <c r="K31" s="384"/>
      <c r="L31" s="385"/>
      <c r="M31" s="382"/>
      <c r="N31" s="384"/>
      <c r="O31" s="384"/>
      <c r="P31" s="384"/>
      <c r="Q31" s="385"/>
      <c r="R31" s="382">
        <v>1</v>
      </c>
      <c r="S31" s="384">
        <v>2</v>
      </c>
      <c r="T31" s="384">
        <v>0</v>
      </c>
      <c r="U31" s="384" t="s">
        <v>74</v>
      </c>
      <c r="V31" s="385">
        <v>3</v>
      </c>
      <c r="W31" s="382"/>
      <c r="X31" s="384"/>
      <c r="Y31" s="384"/>
      <c r="Z31" s="384"/>
      <c r="AA31" s="385"/>
      <c r="AB31" s="382"/>
      <c r="AC31" s="384"/>
      <c r="AD31" s="384"/>
      <c r="AE31" s="384"/>
      <c r="AF31" s="385"/>
      <c r="AG31" s="382"/>
      <c r="AH31" s="384"/>
      <c r="AI31" s="384"/>
      <c r="AJ31" s="384"/>
      <c r="AK31" s="385"/>
      <c r="AL31" s="386"/>
      <c r="AM31" s="384"/>
      <c r="AN31" s="384"/>
      <c r="AO31" s="384"/>
      <c r="AP31" s="385"/>
      <c r="AQ31" s="387"/>
      <c r="AR31" s="388"/>
    </row>
    <row r="32" spans="2:44" s="361" customFormat="1" ht="15.75" x14ac:dyDescent="0.2">
      <c r="B32" s="389" t="s">
        <v>39</v>
      </c>
      <c r="C32" s="398" t="s">
        <v>227</v>
      </c>
      <c r="D32" s="882" t="s">
        <v>158</v>
      </c>
      <c r="E32" s="883"/>
      <c r="F32" s="391">
        <f t="shared" si="4"/>
        <v>3</v>
      </c>
      <c r="G32" s="410">
        <f t="shared" ref="G32:G42" si="7">SUM(L32,Q32,V32,AA32,AF32,AK32,AP32)</f>
        <v>3</v>
      </c>
      <c r="H32" s="391"/>
      <c r="I32" s="393"/>
      <c r="J32" s="393"/>
      <c r="K32" s="393"/>
      <c r="L32" s="394"/>
      <c r="M32" s="391"/>
      <c r="N32" s="393"/>
      <c r="O32" s="393"/>
      <c r="P32" s="393"/>
      <c r="Q32" s="394"/>
      <c r="R32" s="391">
        <v>1</v>
      </c>
      <c r="S32" s="393">
        <v>2</v>
      </c>
      <c r="T32" s="393">
        <v>0</v>
      </c>
      <c r="U32" s="393" t="s">
        <v>74</v>
      </c>
      <c r="V32" s="394">
        <v>3</v>
      </c>
      <c r="W32" s="391"/>
      <c r="X32" s="393"/>
      <c r="Y32" s="393"/>
      <c r="Z32" s="393"/>
      <c r="AA32" s="394"/>
      <c r="AB32" s="391"/>
      <c r="AC32" s="393"/>
      <c r="AD32" s="393"/>
      <c r="AE32" s="393"/>
      <c r="AF32" s="394"/>
      <c r="AG32" s="391"/>
      <c r="AH32" s="393"/>
      <c r="AI32" s="393"/>
      <c r="AJ32" s="393"/>
      <c r="AK32" s="394"/>
      <c r="AL32" s="395"/>
      <c r="AM32" s="393"/>
      <c r="AN32" s="393"/>
      <c r="AO32" s="393"/>
      <c r="AP32" s="394"/>
      <c r="AQ32" s="396"/>
      <c r="AR32" s="399"/>
    </row>
    <row r="33" spans="2:44" s="361" customFormat="1" ht="15.75" x14ac:dyDescent="0.2">
      <c r="B33" s="389" t="s">
        <v>40</v>
      </c>
      <c r="C33" s="398" t="s">
        <v>228</v>
      </c>
      <c r="D33" s="882" t="s">
        <v>161</v>
      </c>
      <c r="E33" s="883"/>
      <c r="F33" s="391">
        <f t="shared" si="4"/>
        <v>4</v>
      </c>
      <c r="G33" s="410">
        <f t="shared" si="7"/>
        <v>4</v>
      </c>
      <c r="H33" s="391"/>
      <c r="I33" s="393"/>
      <c r="J33" s="393"/>
      <c r="K33" s="393"/>
      <c r="L33" s="394"/>
      <c r="M33" s="391"/>
      <c r="N33" s="393"/>
      <c r="O33" s="393"/>
      <c r="P33" s="393"/>
      <c r="Q33" s="394"/>
      <c r="R33" s="391"/>
      <c r="S33" s="393"/>
      <c r="T33" s="393"/>
      <c r="U33" s="393"/>
      <c r="V33" s="394"/>
      <c r="W33" s="391">
        <v>2</v>
      </c>
      <c r="X33" s="393">
        <v>0</v>
      </c>
      <c r="Y33" s="393">
        <v>2</v>
      </c>
      <c r="Z33" s="393" t="s">
        <v>74</v>
      </c>
      <c r="AA33" s="394">
        <v>4</v>
      </c>
      <c r="AB33" s="391"/>
      <c r="AC33" s="393"/>
      <c r="AD33" s="393"/>
      <c r="AE33" s="393"/>
      <c r="AF33" s="394"/>
      <c r="AG33" s="391"/>
      <c r="AH33" s="393"/>
      <c r="AI33" s="393"/>
      <c r="AJ33" s="393"/>
      <c r="AK33" s="394"/>
      <c r="AL33" s="395"/>
      <c r="AM33" s="393"/>
      <c r="AN33" s="393"/>
      <c r="AO33" s="393"/>
      <c r="AP33" s="394"/>
      <c r="AQ33" s="396" t="s">
        <v>224</v>
      </c>
      <c r="AR33" s="399"/>
    </row>
    <row r="34" spans="2:44" s="361" customFormat="1" ht="30.75" customHeight="1" x14ac:dyDescent="0.2">
      <c r="B34" s="389" t="s">
        <v>41</v>
      </c>
      <c r="C34" s="398" t="s">
        <v>396</v>
      </c>
      <c r="D34" s="882" t="s">
        <v>164</v>
      </c>
      <c r="E34" s="883"/>
      <c r="F34" s="391">
        <f t="shared" si="4"/>
        <v>3</v>
      </c>
      <c r="G34" s="410">
        <f t="shared" si="7"/>
        <v>3</v>
      </c>
      <c r="H34" s="391"/>
      <c r="I34" s="393"/>
      <c r="J34" s="393"/>
      <c r="K34" s="393"/>
      <c r="L34" s="394"/>
      <c r="M34" s="391"/>
      <c r="N34" s="393"/>
      <c r="O34" s="393"/>
      <c r="P34" s="393"/>
      <c r="Q34" s="394"/>
      <c r="R34" s="391">
        <v>2</v>
      </c>
      <c r="S34" s="393">
        <v>1</v>
      </c>
      <c r="T34" s="393">
        <v>0</v>
      </c>
      <c r="U34" s="393" t="s">
        <v>74</v>
      </c>
      <c r="V34" s="420">
        <v>3</v>
      </c>
      <c r="W34" s="391"/>
      <c r="X34" s="393"/>
      <c r="Y34" s="393"/>
      <c r="Z34" s="393"/>
      <c r="AA34" s="394"/>
      <c r="AB34" s="391"/>
      <c r="AC34" s="393"/>
      <c r="AD34" s="393"/>
      <c r="AE34" s="393"/>
      <c r="AF34" s="394"/>
      <c r="AG34" s="391"/>
      <c r="AH34" s="393"/>
      <c r="AI34" s="393"/>
      <c r="AJ34" s="393"/>
      <c r="AK34" s="394"/>
      <c r="AL34" s="395"/>
      <c r="AM34" s="393"/>
      <c r="AN34" s="393"/>
      <c r="AO34" s="393"/>
      <c r="AP34" s="394"/>
      <c r="AQ34" s="396"/>
      <c r="AR34" s="399"/>
    </row>
    <row r="35" spans="2:44" s="361" customFormat="1" ht="36.75" customHeight="1" x14ac:dyDescent="0.2">
      <c r="B35" s="389" t="s">
        <v>42</v>
      </c>
      <c r="C35" s="398" t="s">
        <v>395</v>
      </c>
      <c r="D35" s="882" t="s">
        <v>165</v>
      </c>
      <c r="E35" s="883"/>
      <c r="F35" s="391">
        <f t="shared" si="4"/>
        <v>2</v>
      </c>
      <c r="G35" s="410">
        <f t="shared" si="7"/>
        <v>2</v>
      </c>
      <c r="H35" s="391"/>
      <c r="I35" s="393"/>
      <c r="J35" s="393"/>
      <c r="K35" s="393"/>
      <c r="L35" s="394"/>
      <c r="M35" s="391"/>
      <c r="N35" s="393"/>
      <c r="O35" s="393"/>
      <c r="P35" s="393"/>
      <c r="Q35" s="394"/>
      <c r="R35" s="391">
        <v>1</v>
      </c>
      <c r="S35" s="393">
        <v>1</v>
      </c>
      <c r="T35" s="393">
        <v>0</v>
      </c>
      <c r="U35" s="393" t="s">
        <v>74</v>
      </c>
      <c r="V35" s="394">
        <v>2</v>
      </c>
      <c r="W35" s="391"/>
      <c r="X35" s="393"/>
      <c r="Y35" s="393"/>
      <c r="Z35" s="393"/>
      <c r="AA35" s="394"/>
      <c r="AB35" s="391"/>
      <c r="AC35" s="393"/>
      <c r="AD35" s="393"/>
      <c r="AE35" s="393"/>
      <c r="AF35" s="394"/>
      <c r="AG35" s="391"/>
      <c r="AH35" s="393"/>
      <c r="AI35" s="393"/>
      <c r="AJ35" s="393"/>
      <c r="AK35" s="394"/>
      <c r="AL35" s="395"/>
      <c r="AM35" s="393"/>
      <c r="AN35" s="393"/>
      <c r="AO35" s="393"/>
      <c r="AP35" s="394"/>
      <c r="AQ35" s="396"/>
      <c r="AR35" s="399"/>
    </row>
    <row r="36" spans="2:44" s="361" customFormat="1" ht="24.75" customHeight="1" x14ac:dyDescent="0.2">
      <c r="B36" s="389" t="s">
        <v>43</v>
      </c>
      <c r="C36" s="398" t="s">
        <v>394</v>
      </c>
      <c r="D36" s="882" t="s">
        <v>166</v>
      </c>
      <c r="E36" s="883"/>
      <c r="F36" s="391">
        <v>2</v>
      </c>
      <c r="G36" s="410">
        <v>2</v>
      </c>
      <c r="H36" s="391"/>
      <c r="I36" s="393"/>
      <c r="J36" s="393"/>
      <c r="K36" s="393"/>
      <c r="L36" s="394"/>
      <c r="M36" s="391"/>
      <c r="N36" s="393"/>
      <c r="O36" s="393"/>
      <c r="P36" s="393"/>
      <c r="Q36" s="394"/>
      <c r="R36" s="391"/>
      <c r="S36" s="393"/>
      <c r="T36" s="393"/>
      <c r="U36" s="393"/>
      <c r="V36" s="394"/>
      <c r="W36" s="391">
        <v>2</v>
      </c>
      <c r="X36" s="393">
        <v>0</v>
      </c>
      <c r="Y36" s="393">
        <v>0</v>
      </c>
      <c r="Z36" s="393" t="s">
        <v>15</v>
      </c>
      <c r="AA36" s="394">
        <v>2</v>
      </c>
      <c r="AB36" s="391"/>
      <c r="AC36" s="393"/>
      <c r="AD36" s="393"/>
      <c r="AE36" s="393"/>
      <c r="AF36" s="394"/>
      <c r="AG36" s="391"/>
      <c r="AH36" s="393"/>
      <c r="AI36" s="393"/>
      <c r="AJ36" s="393"/>
      <c r="AK36" s="394"/>
      <c r="AL36" s="395"/>
      <c r="AM36" s="393"/>
      <c r="AN36" s="393"/>
      <c r="AO36" s="393"/>
      <c r="AP36" s="394"/>
      <c r="AQ36" s="396"/>
      <c r="AR36" s="399"/>
    </row>
    <row r="37" spans="2:44" s="361" customFormat="1" ht="27" customHeight="1" x14ac:dyDescent="0.2">
      <c r="B37" s="389" t="s">
        <v>44</v>
      </c>
      <c r="C37" s="398" t="s">
        <v>290</v>
      </c>
      <c r="D37" s="882" t="s">
        <v>292</v>
      </c>
      <c r="E37" s="883"/>
      <c r="F37" s="391">
        <f t="shared" si="4"/>
        <v>3</v>
      </c>
      <c r="G37" s="410">
        <f t="shared" si="7"/>
        <v>3</v>
      </c>
      <c r="H37" s="391"/>
      <c r="I37" s="393"/>
      <c r="J37" s="393"/>
      <c r="K37" s="393"/>
      <c r="L37" s="394"/>
      <c r="M37" s="391"/>
      <c r="N37" s="393"/>
      <c r="O37" s="393"/>
      <c r="P37" s="393"/>
      <c r="Q37" s="394"/>
      <c r="R37" s="391"/>
      <c r="S37" s="393"/>
      <c r="T37" s="393"/>
      <c r="U37" s="393"/>
      <c r="V37" s="394"/>
      <c r="W37" s="391">
        <v>1</v>
      </c>
      <c r="X37" s="393">
        <v>2</v>
      </c>
      <c r="Y37" s="393">
        <v>0</v>
      </c>
      <c r="Z37" s="393" t="s">
        <v>15</v>
      </c>
      <c r="AA37" s="394">
        <v>3</v>
      </c>
      <c r="AB37" s="391"/>
      <c r="AC37" s="393"/>
      <c r="AD37" s="393"/>
      <c r="AE37" s="393"/>
      <c r="AF37" s="394"/>
      <c r="AG37" s="391"/>
      <c r="AH37" s="393"/>
      <c r="AI37" s="393"/>
      <c r="AJ37" s="393"/>
      <c r="AK37" s="394"/>
      <c r="AL37" s="395"/>
      <c r="AM37" s="393"/>
      <c r="AN37" s="393"/>
      <c r="AO37" s="393"/>
      <c r="AP37" s="394"/>
      <c r="AQ37" s="396" t="s">
        <v>226</v>
      </c>
      <c r="AR37" s="399"/>
    </row>
    <row r="38" spans="2:44" s="361" customFormat="1" ht="27" customHeight="1" x14ac:dyDescent="0.2">
      <c r="B38" s="389" t="s">
        <v>45</v>
      </c>
      <c r="C38" s="398" t="s">
        <v>291</v>
      </c>
      <c r="D38" s="882" t="s">
        <v>287</v>
      </c>
      <c r="E38" s="883"/>
      <c r="F38" s="391">
        <f t="shared" si="4"/>
        <v>2</v>
      </c>
      <c r="G38" s="410">
        <f t="shared" si="7"/>
        <v>2</v>
      </c>
      <c r="H38" s="391"/>
      <c r="I38" s="393"/>
      <c r="J38" s="393"/>
      <c r="K38" s="393"/>
      <c r="L38" s="394"/>
      <c r="M38" s="391"/>
      <c r="N38" s="393"/>
      <c r="O38" s="393"/>
      <c r="P38" s="393"/>
      <c r="Q38" s="394"/>
      <c r="R38" s="391"/>
      <c r="S38" s="393"/>
      <c r="T38" s="393"/>
      <c r="U38" s="393"/>
      <c r="V38" s="394"/>
      <c r="W38" s="391"/>
      <c r="X38" s="393"/>
      <c r="Y38" s="393"/>
      <c r="Z38" s="393"/>
      <c r="AA38" s="394"/>
      <c r="AB38" s="391">
        <v>2</v>
      </c>
      <c r="AC38" s="393">
        <v>0</v>
      </c>
      <c r="AD38" s="393">
        <v>0</v>
      </c>
      <c r="AE38" s="393" t="s">
        <v>74</v>
      </c>
      <c r="AF38" s="394">
        <v>2</v>
      </c>
      <c r="AG38" s="391"/>
      <c r="AH38" s="393"/>
      <c r="AI38" s="393"/>
      <c r="AJ38" s="393"/>
      <c r="AK38" s="394"/>
      <c r="AL38" s="395"/>
      <c r="AM38" s="393"/>
      <c r="AN38" s="393"/>
      <c r="AO38" s="393"/>
      <c r="AP38" s="394"/>
      <c r="AQ38" s="396"/>
      <c r="AR38" s="399"/>
    </row>
    <row r="39" spans="2:44" s="361" customFormat="1" ht="15.75" x14ac:dyDescent="0.2">
      <c r="B39" s="389" t="s">
        <v>46</v>
      </c>
      <c r="C39" s="398" t="s">
        <v>229</v>
      </c>
      <c r="D39" s="892" t="s">
        <v>157</v>
      </c>
      <c r="E39" s="891"/>
      <c r="F39" s="391">
        <f t="shared" si="4"/>
        <v>2</v>
      </c>
      <c r="G39" s="410">
        <f t="shared" si="7"/>
        <v>2</v>
      </c>
      <c r="H39" s="391"/>
      <c r="I39" s="393"/>
      <c r="J39" s="393"/>
      <c r="K39" s="393"/>
      <c r="L39" s="394"/>
      <c r="M39" s="391"/>
      <c r="N39" s="393"/>
      <c r="O39" s="393"/>
      <c r="P39" s="393"/>
      <c r="Q39" s="394"/>
      <c r="R39" s="391">
        <v>2</v>
      </c>
      <c r="S39" s="393">
        <v>0</v>
      </c>
      <c r="T39" s="393">
        <v>0</v>
      </c>
      <c r="U39" s="393" t="s">
        <v>15</v>
      </c>
      <c r="V39" s="394">
        <v>2</v>
      </c>
      <c r="W39" s="391"/>
      <c r="X39" s="393"/>
      <c r="Y39" s="393"/>
      <c r="Z39" s="393"/>
      <c r="AA39" s="394"/>
      <c r="AB39" s="391"/>
      <c r="AC39" s="393"/>
      <c r="AD39" s="393"/>
      <c r="AE39" s="393"/>
      <c r="AF39" s="394"/>
      <c r="AG39" s="391"/>
      <c r="AH39" s="393"/>
      <c r="AI39" s="393"/>
      <c r="AJ39" s="393"/>
      <c r="AK39" s="394"/>
      <c r="AL39" s="395"/>
      <c r="AM39" s="393"/>
      <c r="AN39" s="393"/>
      <c r="AO39" s="393"/>
      <c r="AP39" s="394"/>
      <c r="AQ39" s="396" t="s">
        <v>349</v>
      </c>
      <c r="AR39" s="399"/>
    </row>
    <row r="40" spans="2:44" s="361" customFormat="1" ht="15.75" x14ac:dyDescent="0.2">
      <c r="B40" s="389" t="s">
        <v>47</v>
      </c>
      <c r="C40" s="398" t="s">
        <v>230</v>
      </c>
      <c r="D40" s="882" t="s">
        <v>160</v>
      </c>
      <c r="E40" s="883"/>
      <c r="F40" s="391">
        <f t="shared" si="4"/>
        <v>3</v>
      </c>
      <c r="G40" s="410">
        <f t="shared" si="7"/>
        <v>3</v>
      </c>
      <c r="H40" s="391"/>
      <c r="I40" s="393"/>
      <c r="J40" s="393"/>
      <c r="K40" s="393"/>
      <c r="L40" s="394"/>
      <c r="M40" s="391"/>
      <c r="N40" s="393"/>
      <c r="O40" s="393"/>
      <c r="P40" s="393"/>
      <c r="Q40" s="394"/>
      <c r="R40" s="391"/>
      <c r="S40" s="393"/>
      <c r="T40" s="393"/>
      <c r="U40" s="393"/>
      <c r="V40" s="394"/>
      <c r="W40" s="391">
        <v>1</v>
      </c>
      <c r="X40" s="393">
        <v>2</v>
      </c>
      <c r="Y40" s="393">
        <v>0</v>
      </c>
      <c r="Z40" s="393" t="s">
        <v>15</v>
      </c>
      <c r="AA40" s="394">
        <v>3</v>
      </c>
      <c r="AB40" s="391"/>
      <c r="AC40" s="393"/>
      <c r="AD40" s="393"/>
      <c r="AE40" s="393"/>
      <c r="AF40" s="394"/>
      <c r="AG40" s="391"/>
      <c r="AH40" s="393"/>
      <c r="AI40" s="393"/>
      <c r="AJ40" s="393"/>
      <c r="AK40" s="394"/>
      <c r="AL40" s="395"/>
      <c r="AM40" s="393"/>
      <c r="AN40" s="393"/>
      <c r="AO40" s="393"/>
      <c r="AP40" s="394"/>
      <c r="AQ40" s="396"/>
      <c r="AR40" s="399"/>
    </row>
    <row r="41" spans="2:44" s="361" customFormat="1" ht="28.5" x14ac:dyDescent="0.2">
      <c r="B41" s="389" t="s">
        <v>48</v>
      </c>
      <c r="C41" s="398" t="s">
        <v>236</v>
      </c>
      <c r="D41" s="882" t="s">
        <v>187</v>
      </c>
      <c r="E41" s="891"/>
      <c r="F41" s="391">
        <f t="shared" si="4"/>
        <v>2</v>
      </c>
      <c r="G41" s="410">
        <f t="shared" si="7"/>
        <v>4</v>
      </c>
      <c r="H41" s="391"/>
      <c r="I41" s="393"/>
      <c r="J41" s="393"/>
      <c r="K41" s="393"/>
      <c r="L41" s="394"/>
      <c r="M41" s="391"/>
      <c r="N41" s="393"/>
      <c r="O41" s="393"/>
      <c r="P41" s="393"/>
      <c r="Q41" s="394"/>
      <c r="R41" s="391"/>
      <c r="S41" s="393"/>
      <c r="T41" s="393"/>
      <c r="U41" s="393"/>
      <c r="V41" s="394"/>
      <c r="W41" s="391">
        <v>0</v>
      </c>
      <c r="X41" s="393">
        <v>0</v>
      </c>
      <c r="Y41" s="393">
        <v>2</v>
      </c>
      <c r="Z41" s="393" t="s">
        <v>74</v>
      </c>
      <c r="AA41" s="394">
        <v>4</v>
      </c>
      <c r="AB41" s="391"/>
      <c r="AC41" s="393"/>
      <c r="AD41" s="393"/>
      <c r="AE41" s="393"/>
      <c r="AF41" s="394"/>
      <c r="AG41" s="391"/>
      <c r="AH41" s="393"/>
      <c r="AI41" s="393"/>
      <c r="AJ41" s="393"/>
      <c r="AK41" s="394"/>
      <c r="AL41" s="395"/>
      <c r="AM41" s="393"/>
      <c r="AN41" s="393"/>
      <c r="AO41" s="393"/>
      <c r="AP41" s="394"/>
      <c r="AQ41" s="421" t="s">
        <v>393</v>
      </c>
      <c r="AR41" s="399"/>
    </row>
    <row r="42" spans="2:44" s="361" customFormat="1" ht="16.5" thickBot="1" x14ac:dyDescent="0.25">
      <c r="B42" s="389" t="s">
        <v>49</v>
      </c>
      <c r="C42" s="390" t="s">
        <v>352</v>
      </c>
      <c r="D42" s="889" t="s">
        <v>299</v>
      </c>
      <c r="E42" s="890"/>
      <c r="F42" s="391">
        <f t="shared" ref="F42" si="8">SUM(H42,I42,J42,M42,N42,O42,R42,S42,T42,W42,X42,Y42,AB42,AC42,AD42,AG42,AH42,AI42,AL42,AM42,AN42)</f>
        <v>3</v>
      </c>
      <c r="G42" s="410">
        <f t="shared" si="7"/>
        <v>4</v>
      </c>
      <c r="H42" s="391"/>
      <c r="I42" s="393"/>
      <c r="J42" s="393"/>
      <c r="K42" s="393"/>
      <c r="L42" s="394"/>
      <c r="M42" s="391"/>
      <c r="N42" s="393"/>
      <c r="O42" s="393"/>
      <c r="P42" s="393"/>
      <c r="Q42" s="394"/>
      <c r="R42" s="391"/>
      <c r="S42" s="393"/>
      <c r="T42" s="393"/>
      <c r="U42" s="393"/>
      <c r="V42" s="394"/>
      <c r="W42" s="391">
        <v>0</v>
      </c>
      <c r="X42" s="393">
        <v>0</v>
      </c>
      <c r="Y42" s="393">
        <v>3</v>
      </c>
      <c r="Z42" s="393" t="s">
        <v>74</v>
      </c>
      <c r="AA42" s="394">
        <v>4</v>
      </c>
      <c r="AB42" s="391"/>
      <c r="AC42" s="393"/>
      <c r="AD42" s="393"/>
      <c r="AE42" s="393"/>
      <c r="AF42" s="394"/>
      <c r="AG42" s="391"/>
      <c r="AH42" s="393"/>
      <c r="AI42" s="393"/>
      <c r="AJ42" s="393"/>
      <c r="AK42" s="394"/>
      <c r="AL42" s="395"/>
      <c r="AM42" s="393"/>
      <c r="AN42" s="393"/>
      <c r="AO42" s="393"/>
      <c r="AP42" s="394"/>
      <c r="AQ42" s="396"/>
      <c r="AR42" s="397"/>
    </row>
    <row r="43" spans="2:44" s="361" customFormat="1" ht="18.75" customHeight="1" thickBot="1" x14ac:dyDescent="0.25">
      <c r="B43" s="914" t="s">
        <v>175</v>
      </c>
      <c r="C43" s="915"/>
      <c r="D43" s="915"/>
      <c r="E43" s="649" t="s">
        <v>78</v>
      </c>
      <c r="F43" s="634">
        <f t="shared" ref="F43:AP43" si="9">SUM(F44:F49)</f>
        <v>19</v>
      </c>
      <c r="G43" s="654">
        <f t="shared" si="9"/>
        <v>21</v>
      </c>
      <c r="H43" s="634">
        <f t="shared" si="9"/>
        <v>1</v>
      </c>
      <c r="I43" s="344">
        <f t="shared" si="9"/>
        <v>0</v>
      </c>
      <c r="J43" s="344">
        <f t="shared" si="9"/>
        <v>2</v>
      </c>
      <c r="K43" s="344">
        <f t="shared" si="9"/>
        <v>0</v>
      </c>
      <c r="L43" s="655">
        <f t="shared" si="9"/>
        <v>4</v>
      </c>
      <c r="M43" s="634">
        <f t="shared" si="9"/>
        <v>2</v>
      </c>
      <c r="N43" s="344">
        <f t="shared" si="9"/>
        <v>2</v>
      </c>
      <c r="O43" s="344">
        <f t="shared" si="9"/>
        <v>0</v>
      </c>
      <c r="P43" s="344">
        <f t="shared" si="9"/>
        <v>0</v>
      </c>
      <c r="Q43" s="655">
        <f t="shared" si="9"/>
        <v>5</v>
      </c>
      <c r="R43" s="634">
        <f t="shared" si="9"/>
        <v>1</v>
      </c>
      <c r="S43" s="344">
        <f t="shared" si="9"/>
        <v>2</v>
      </c>
      <c r="T43" s="344">
        <f t="shared" si="9"/>
        <v>0</v>
      </c>
      <c r="U43" s="344">
        <f t="shared" si="9"/>
        <v>0</v>
      </c>
      <c r="V43" s="655">
        <f t="shared" si="9"/>
        <v>3</v>
      </c>
      <c r="W43" s="634">
        <f t="shared" si="9"/>
        <v>2</v>
      </c>
      <c r="X43" s="344">
        <f t="shared" si="9"/>
        <v>0</v>
      </c>
      <c r="Y43" s="344">
        <f t="shared" si="9"/>
        <v>4</v>
      </c>
      <c r="Z43" s="344">
        <f t="shared" si="9"/>
        <v>0</v>
      </c>
      <c r="AA43" s="655">
        <f t="shared" si="9"/>
        <v>6</v>
      </c>
      <c r="AB43" s="634">
        <f t="shared" si="9"/>
        <v>1</v>
      </c>
      <c r="AC43" s="344">
        <f t="shared" si="9"/>
        <v>0</v>
      </c>
      <c r="AD43" s="344">
        <f t="shared" si="9"/>
        <v>2</v>
      </c>
      <c r="AE43" s="344">
        <f t="shared" si="9"/>
        <v>0</v>
      </c>
      <c r="AF43" s="655">
        <f t="shared" si="9"/>
        <v>3</v>
      </c>
      <c r="AG43" s="634">
        <f t="shared" si="9"/>
        <v>0</v>
      </c>
      <c r="AH43" s="344">
        <f t="shared" si="9"/>
        <v>0</v>
      </c>
      <c r="AI43" s="344">
        <f t="shared" si="9"/>
        <v>0</v>
      </c>
      <c r="AJ43" s="344">
        <f t="shared" si="9"/>
        <v>0</v>
      </c>
      <c r="AK43" s="655">
        <f t="shared" si="9"/>
        <v>0</v>
      </c>
      <c r="AL43" s="493">
        <f t="shared" si="9"/>
        <v>0</v>
      </c>
      <c r="AM43" s="344">
        <f t="shared" si="9"/>
        <v>0</v>
      </c>
      <c r="AN43" s="344">
        <f t="shared" si="9"/>
        <v>0</v>
      </c>
      <c r="AO43" s="344">
        <f t="shared" si="9"/>
        <v>0</v>
      </c>
      <c r="AP43" s="655">
        <f t="shared" si="9"/>
        <v>0</v>
      </c>
      <c r="AQ43" s="647"/>
      <c r="AR43" s="648"/>
    </row>
    <row r="44" spans="2:44" s="361" customFormat="1" ht="15.75" x14ac:dyDescent="0.2">
      <c r="B44" s="380" t="s">
        <v>50</v>
      </c>
      <c r="C44" s="422" t="s">
        <v>355</v>
      </c>
      <c r="D44" s="880" t="s">
        <v>286</v>
      </c>
      <c r="E44" s="881"/>
      <c r="F44" s="382">
        <f t="shared" si="4"/>
        <v>4</v>
      </c>
      <c r="G44" s="409">
        <f>SUM(L44,Q44,V44,AA44,AF44,AK44,AP44)</f>
        <v>5</v>
      </c>
      <c r="H44" s="382"/>
      <c r="I44" s="384"/>
      <c r="J44" s="384"/>
      <c r="K44" s="384"/>
      <c r="L44" s="385"/>
      <c r="M44" s="382">
        <v>2</v>
      </c>
      <c r="N44" s="384">
        <v>2</v>
      </c>
      <c r="O44" s="384">
        <v>0</v>
      </c>
      <c r="P44" s="384" t="s">
        <v>74</v>
      </c>
      <c r="Q44" s="385">
        <v>5</v>
      </c>
      <c r="R44" s="382"/>
      <c r="S44" s="384"/>
      <c r="T44" s="384"/>
      <c r="U44" s="384"/>
      <c r="V44" s="385"/>
      <c r="W44" s="382"/>
      <c r="X44" s="384"/>
      <c r="Y44" s="384"/>
      <c r="Z44" s="384"/>
      <c r="AA44" s="385"/>
      <c r="AB44" s="382"/>
      <c r="AC44" s="384"/>
      <c r="AD44" s="384"/>
      <c r="AE44" s="384"/>
      <c r="AF44" s="385"/>
      <c r="AG44" s="382"/>
      <c r="AH44" s="384"/>
      <c r="AI44" s="384"/>
      <c r="AJ44" s="384"/>
      <c r="AK44" s="385"/>
      <c r="AL44" s="386"/>
      <c r="AM44" s="384"/>
      <c r="AN44" s="384"/>
      <c r="AO44" s="384"/>
      <c r="AP44" s="385"/>
      <c r="AQ44" s="387"/>
      <c r="AR44" s="423"/>
    </row>
    <row r="45" spans="2:44" s="361" customFormat="1" ht="15.75" x14ac:dyDescent="0.2">
      <c r="B45" s="389" t="s">
        <v>84</v>
      </c>
      <c r="C45" s="390" t="s">
        <v>356</v>
      </c>
      <c r="D45" s="882" t="s">
        <v>341</v>
      </c>
      <c r="E45" s="883"/>
      <c r="F45" s="391">
        <f t="shared" si="4"/>
        <v>3</v>
      </c>
      <c r="G45" s="410">
        <f t="shared" ref="G45:G53" si="10">SUM(L45,Q45,V45,AA45,AF45,AK45,AP45)</f>
        <v>4</v>
      </c>
      <c r="H45" s="391">
        <v>1</v>
      </c>
      <c r="I45" s="393">
        <v>0</v>
      </c>
      <c r="J45" s="393">
        <v>2</v>
      </c>
      <c r="K45" s="393" t="s">
        <v>74</v>
      </c>
      <c r="L45" s="394">
        <v>4</v>
      </c>
      <c r="M45" s="391"/>
      <c r="N45" s="393"/>
      <c r="O45" s="393"/>
      <c r="P45" s="393"/>
      <c r="Q45" s="394"/>
      <c r="R45" s="391"/>
      <c r="S45" s="393"/>
      <c r="T45" s="393"/>
      <c r="U45" s="393"/>
      <c r="V45" s="394"/>
      <c r="W45" s="391"/>
      <c r="X45" s="393"/>
      <c r="Y45" s="393"/>
      <c r="Z45" s="393"/>
      <c r="AA45" s="394"/>
      <c r="AB45" s="391"/>
      <c r="AC45" s="393"/>
      <c r="AD45" s="393"/>
      <c r="AE45" s="393"/>
      <c r="AF45" s="394"/>
      <c r="AG45" s="391"/>
      <c r="AH45" s="393"/>
      <c r="AI45" s="393"/>
      <c r="AJ45" s="393"/>
      <c r="AK45" s="394"/>
      <c r="AL45" s="395"/>
      <c r="AM45" s="393"/>
      <c r="AN45" s="393"/>
      <c r="AO45" s="393"/>
      <c r="AP45" s="394"/>
      <c r="AQ45" s="396"/>
      <c r="AR45" s="397"/>
    </row>
    <row r="46" spans="2:44" s="361" customFormat="1" ht="15" customHeight="1" x14ac:dyDescent="0.2">
      <c r="B46" s="389" t="s">
        <v>51</v>
      </c>
      <c r="C46" s="398" t="s">
        <v>293</v>
      </c>
      <c r="D46" s="882" t="s">
        <v>340</v>
      </c>
      <c r="E46" s="883"/>
      <c r="F46" s="391">
        <f t="shared" si="4"/>
        <v>3</v>
      </c>
      <c r="G46" s="410">
        <f t="shared" si="10"/>
        <v>3</v>
      </c>
      <c r="H46" s="391"/>
      <c r="I46" s="393"/>
      <c r="J46" s="393"/>
      <c r="K46" s="393"/>
      <c r="L46" s="394"/>
      <c r="M46" s="391"/>
      <c r="N46" s="393"/>
      <c r="O46" s="393"/>
      <c r="P46" s="393"/>
      <c r="Q46" s="394"/>
      <c r="R46" s="391">
        <v>1</v>
      </c>
      <c r="S46" s="393">
        <v>2</v>
      </c>
      <c r="T46" s="393">
        <v>0</v>
      </c>
      <c r="U46" s="393" t="s">
        <v>15</v>
      </c>
      <c r="V46" s="394">
        <v>3</v>
      </c>
      <c r="W46" s="391"/>
      <c r="X46" s="393"/>
      <c r="Y46" s="393"/>
      <c r="Z46" s="393"/>
      <c r="AA46" s="394"/>
      <c r="AB46" s="391"/>
      <c r="AC46" s="393"/>
      <c r="AD46" s="393"/>
      <c r="AE46" s="393"/>
      <c r="AF46" s="394"/>
      <c r="AG46" s="391"/>
      <c r="AH46" s="393"/>
      <c r="AI46" s="393"/>
      <c r="AJ46" s="393"/>
      <c r="AK46" s="394"/>
      <c r="AL46" s="395"/>
      <c r="AM46" s="393"/>
      <c r="AN46" s="393"/>
      <c r="AO46" s="393"/>
      <c r="AP46" s="394"/>
      <c r="AQ46" s="396" t="s">
        <v>357</v>
      </c>
      <c r="AR46" s="399"/>
    </row>
    <row r="47" spans="2:44" s="361" customFormat="1" ht="15.75" x14ac:dyDescent="0.2">
      <c r="B47" s="389" t="s">
        <v>52</v>
      </c>
      <c r="C47" s="390" t="s">
        <v>353</v>
      </c>
      <c r="D47" s="882" t="s">
        <v>167</v>
      </c>
      <c r="E47" s="883"/>
      <c r="F47" s="391">
        <f t="shared" si="4"/>
        <v>3</v>
      </c>
      <c r="G47" s="410">
        <f t="shared" si="10"/>
        <v>3</v>
      </c>
      <c r="H47" s="391"/>
      <c r="I47" s="393"/>
      <c r="J47" s="393"/>
      <c r="K47" s="393"/>
      <c r="L47" s="394"/>
      <c r="M47" s="391"/>
      <c r="N47" s="393"/>
      <c r="O47" s="393"/>
      <c r="P47" s="393"/>
      <c r="Q47" s="394"/>
      <c r="R47" s="391"/>
      <c r="S47" s="393"/>
      <c r="T47" s="393"/>
      <c r="U47" s="393"/>
      <c r="V47" s="424"/>
      <c r="W47" s="391">
        <v>1</v>
      </c>
      <c r="X47" s="393">
        <v>0</v>
      </c>
      <c r="Y47" s="393">
        <v>2</v>
      </c>
      <c r="Z47" s="393" t="s">
        <v>15</v>
      </c>
      <c r="AA47" s="394">
        <v>3</v>
      </c>
      <c r="AB47" s="391"/>
      <c r="AC47" s="393"/>
      <c r="AD47" s="393"/>
      <c r="AE47" s="393"/>
      <c r="AF47" s="394"/>
      <c r="AG47" s="391"/>
      <c r="AH47" s="393"/>
      <c r="AI47" s="393"/>
      <c r="AJ47" s="393"/>
      <c r="AK47" s="394"/>
      <c r="AL47" s="395"/>
      <c r="AM47" s="393"/>
      <c r="AN47" s="393"/>
      <c r="AO47" s="393"/>
      <c r="AP47" s="394"/>
      <c r="AQ47" s="396" t="s">
        <v>221</v>
      </c>
      <c r="AR47" s="397"/>
    </row>
    <row r="48" spans="2:44" s="361" customFormat="1" ht="15" customHeight="1" x14ac:dyDescent="0.2">
      <c r="B48" s="389" t="s">
        <v>53</v>
      </c>
      <c r="C48" s="398" t="s">
        <v>234</v>
      </c>
      <c r="D48" s="889" t="s">
        <v>168</v>
      </c>
      <c r="E48" s="890"/>
      <c r="F48" s="391">
        <f t="shared" si="4"/>
        <v>3</v>
      </c>
      <c r="G48" s="410">
        <f t="shared" si="10"/>
        <v>3</v>
      </c>
      <c r="H48" s="391"/>
      <c r="I48" s="393"/>
      <c r="J48" s="393"/>
      <c r="K48" s="393"/>
      <c r="L48" s="394"/>
      <c r="M48" s="391"/>
      <c r="N48" s="393"/>
      <c r="O48" s="393"/>
      <c r="P48" s="393"/>
      <c r="Q48" s="394"/>
      <c r="R48" s="391"/>
      <c r="S48" s="393"/>
      <c r="T48" s="393"/>
      <c r="U48" s="393"/>
      <c r="V48" s="424"/>
      <c r="W48" s="391"/>
      <c r="X48" s="393"/>
      <c r="Y48" s="393"/>
      <c r="Z48" s="393"/>
      <c r="AA48" s="394"/>
      <c r="AB48" s="391">
        <v>1</v>
      </c>
      <c r="AC48" s="393">
        <v>0</v>
      </c>
      <c r="AD48" s="393">
        <v>2</v>
      </c>
      <c r="AE48" s="393" t="s">
        <v>74</v>
      </c>
      <c r="AF48" s="394">
        <v>3</v>
      </c>
      <c r="AG48" s="391"/>
      <c r="AH48" s="393"/>
      <c r="AI48" s="393"/>
      <c r="AJ48" s="393"/>
      <c r="AK48" s="394"/>
      <c r="AL48" s="395"/>
      <c r="AM48" s="393"/>
      <c r="AN48" s="393"/>
      <c r="AO48" s="393"/>
      <c r="AP48" s="394"/>
      <c r="AQ48" s="396" t="s">
        <v>348</v>
      </c>
      <c r="AR48" s="399"/>
    </row>
    <row r="49" spans="2:45" s="361" customFormat="1" ht="16.5" thickBot="1" x14ac:dyDescent="0.25">
      <c r="B49" s="389" t="s">
        <v>54</v>
      </c>
      <c r="C49" s="390" t="s">
        <v>354</v>
      </c>
      <c r="D49" s="918" t="s">
        <v>339</v>
      </c>
      <c r="E49" s="889"/>
      <c r="F49" s="391">
        <f t="shared" si="4"/>
        <v>3</v>
      </c>
      <c r="G49" s="410">
        <f t="shared" si="10"/>
        <v>3</v>
      </c>
      <c r="H49" s="391"/>
      <c r="I49" s="393"/>
      <c r="J49" s="393"/>
      <c r="K49" s="393"/>
      <c r="L49" s="394"/>
      <c r="M49" s="391"/>
      <c r="N49" s="393"/>
      <c r="O49" s="393"/>
      <c r="P49" s="393"/>
      <c r="Q49" s="394"/>
      <c r="R49" s="391"/>
      <c r="S49" s="393"/>
      <c r="T49" s="393"/>
      <c r="U49" s="393"/>
      <c r="V49" s="424"/>
      <c r="W49" s="391">
        <v>1</v>
      </c>
      <c r="X49" s="393">
        <v>0</v>
      </c>
      <c r="Y49" s="393">
        <v>2</v>
      </c>
      <c r="Z49" s="393" t="s">
        <v>74</v>
      </c>
      <c r="AA49" s="394">
        <v>3</v>
      </c>
      <c r="AB49" s="391"/>
      <c r="AC49" s="393"/>
      <c r="AD49" s="393"/>
      <c r="AE49" s="393"/>
      <c r="AF49" s="394"/>
      <c r="AG49" s="391"/>
      <c r="AH49" s="393"/>
      <c r="AI49" s="393"/>
      <c r="AJ49" s="393"/>
      <c r="AK49" s="394"/>
      <c r="AL49" s="395"/>
      <c r="AM49" s="393"/>
      <c r="AN49" s="393"/>
      <c r="AO49" s="393"/>
      <c r="AP49" s="394"/>
      <c r="AQ49" s="396"/>
      <c r="AR49" s="397"/>
    </row>
    <row r="50" spans="2:45" s="361" customFormat="1" ht="15" customHeight="1" thickBot="1" x14ac:dyDescent="0.25">
      <c r="B50" s="656" t="s">
        <v>176</v>
      </c>
      <c r="C50" s="657"/>
      <c r="D50" s="657"/>
      <c r="E50" s="649" t="s">
        <v>78</v>
      </c>
      <c r="F50" s="634">
        <f>SUM(F51:F53)</f>
        <v>10</v>
      </c>
      <c r="G50" s="654">
        <f>SUM(G51:G53)</f>
        <v>11</v>
      </c>
      <c r="H50" s="634">
        <f t="shared" ref="H50:AP50" si="11">SUM(H51:H53)</f>
        <v>0</v>
      </c>
      <c r="I50" s="344">
        <f t="shared" si="11"/>
        <v>0</v>
      </c>
      <c r="J50" s="344">
        <f t="shared" si="11"/>
        <v>0</v>
      </c>
      <c r="K50" s="344">
        <f t="shared" si="11"/>
        <v>0</v>
      </c>
      <c r="L50" s="655">
        <f t="shared" si="11"/>
        <v>0</v>
      </c>
      <c r="M50" s="634">
        <f t="shared" si="11"/>
        <v>1</v>
      </c>
      <c r="N50" s="344">
        <f t="shared" si="11"/>
        <v>0</v>
      </c>
      <c r="O50" s="344">
        <f t="shared" si="11"/>
        <v>3</v>
      </c>
      <c r="P50" s="344">
        <f t="shared" si="11"/>
        <v>0</v>
      </c>
      <c r="Q50" s="655">
        <f t="shared" si="11"/>
        <v>4</v>
      </c>
      <c r="R50" s="634">
        <f t="shared" si="11"/>
        <v>0</v>
      </c>
      <c r="S50" s="344">
        <f t="shared" si="11"/>
        <v>0</v>
      </c>
      <c r="T50" s="344">
        <f t="shared" si="11"/>
        <v>3</v>
      </c>
      <c r="U50" s="344">
        <f t="shared" si="11"/>
        <v>0</v>
      </c>
      <c r="V50" s="655">
        <f t="shared" si="11"/>
        <v>4</v>
      </c>
      <c r="W50" s="634">
        <f t="shared" si="11"/>
        <v>0</v>
      </c>
      <c r="X50" s="344">
        <f t="shared" si="11"/>
        <v>0</v>
      </c>
      <c r="Y50" s="344">
        <f t="shared" si="11"/>
        <v>0</v>
      </c>
      <c r="Z50" s="344">
        <f t="shared" si="11"/>
        <v>0</v>
      </c>
      <c r="AA50" s="655">
        <f t="shared" si="11"/>
        <v>0</v>
      </c>
      <c r="AB50" s="634">
        <f t="shared" si="11"/>
        <v>1</v>
      </c>
      <c r="AC50" s="344">
        <f t="shared" si="11"/>
        <v>0</v>
      </c>
      <c r="AD50" s="344">
        <f t="shared" si="11"/>
        <v>2</v>
      </c>
      <c r="AE50" s="344">
        <f t="shared" si="11"/>
        <v>0</v>
      </c>
      <c r="AF50" s="655">
        <f t="shared" si="11"/>
        <v>3</v>
      </c>
      <c r="AG50" s="634">
        <f t="shared" si="11"/>
        <v>0</v>
      </c>
      <c r="AH50" s="344">
        <f t="shared" si="11"/>
        <v>0</v>
      </c>
      <c r="AI50" s="344">
        <f t="shared" si="11"/>
        <v>0</v>
      </c>
      <c r="AJ50" s="344">
        <f t="shared" si="11"/>
        <v>0</v>
      </c>
      <c r="AK50" s="655">
        <f t="shared" si="11"/>
        <v>0</v>
      </c>
      <c r="AL50" s="493">
        <f t="shared" si="11"/>
        <v>0</v>
      </c>
      <c r="AM50" s="344">
        <f t="shared" si="11"/>
        <v>0</v>
      </c>
      <c r="AN50" s="344">
        <f t="shared" si="11"/>
        <v>0</v>
      </c>
      <c r="AO50" s="344">
        <f t="shared" si="11"/>
        <v>0</v>
      </c>
      <c r="AP50" s="655">
        <f t="shared" si="11"/>
        <v>0</v>
      </c>
      <c r="AQ50" s="658"/>
      <c r="AR50" s="648"/>
    </row>
    <row r="51" spans="2:45" s="361" customFormat="1" ht="15.75" customHeight="1" x14ac:dyDescent="0.2">
      <c r="B51" s="380" t="s">
        <v>206</v>
      </c>
      <c r="C51" s="381" t="s">
        <v>235</v>
      </c>
      <c r="D51" s="880" t="s">
        <v>342</v>
      </c>
      <c r="E51" s="881"/>
      <c r="F51" s="382">
        <f t="shared" si="4"/>
        <v>4</v>
      </c>
      <c r="G51" s="409">
        <f t="shared" si="10"/>
        <v>4</v>
      </c>
      <c r="H51" s="382"/>
      <c r="I51" s="384"/>
      <c r="J51" s="384"/>
      <c r="K51" s="384"/>
      <c r="L51" s="385"/>
      <c r="M51" s="382">
        <v>1</v>
      </c>
      <c r="N51" s="384">
        <v>0</v>
      </c>
      <c r="O51" s="384">
        <v>3</v>
      </c>
      <c r="P51" s="384" t="s">
        <v>74</v>
      </c>
      <c r="Q51" s="425">
        <v>4</v>
      </c>
      <c r="R51" s="382"/>
      <c r="S51" s="384"/>
      <c r="T51" s="384"/>
      <c r="U51" s="384"/>
      <c r="V51" s="385"/>
      <c r="W51" s="382"/>
      <c r="X51" s="384"/>
      <c r="Y51" s="384"/>
      <c r="Z51" s="384"/>
      <c r="AA51" s="385"/>
      <c r="AB51" s="382"/>
      <c r="AC51" s="384"/>
      <c r="AD51" s="384"/>
      <c r="AE51" s="384"/>
      <c r="AF51" s="385"/>
      <c r="AG51" s="382"/>
      <c r="AH51" s="384"/>
      <c r="AI51" s="384"/>
      <c r="AJ51" s="384"/>
      <c r="AK51" s="385"/>
      <c r="AL51" s="386"/>
      <c r="AM51" s="384"/>
      <c r="AN51" s="384"/>
      <c r="AO51" s="384"/>
      <c r="AP51" s="385"/>
      <c r="AQ51" s="387"/>
      <c r="AR51" s="388"/>
    </row>
    <row r="52" spans="2:45" s="361" customFormat="1" ht="15.75" x14ac:dyDescent="0.2">
      <c r="B52" s="389" t="s">
        <v>55</v>
      </c>
      <c r="C52" s="390" t="s">
        <v>358</v>
      </c>
      <c r="D52" s="882" t="s">
        <v>67</v>
      </c>
      <c r="E52" s="883"/>
      <c r="F52" s="391">
        <f t="shared" si="4"/>
        <v>3</v>
      </c>
      <c r="G52" s="410">
        <f t="shared" si="10"/>
        <v>4</v>
      </c>
      <c r="H52" s="391"/>
      <c r="I52" s="393"/>
      <c r="J52" s="393"/>
      <c r="K52" s="393"/>
      <c r="L52" s="394"/>
      <c r="M52" s="391"/>
      <c r="N52" s="393"/>
      <c r="O52" s="393"/>
      <c r="P52" s="393"/>
      <c r="Q52" s="394"/>
      <c r="R52" s="391">
        <v>0</v>
      </c>
      <c r="S52" s="393">
        <v>0</v>
      </c>
      <c r="T52" s="393">
        <v>3</v>
      </c>
      <c r="U52" s="393" t="s">
        <v>74</v>
      </c>
      <c r="V52" s="394">
        <v>4</v>
      </c>
      <c r="W52" s="391"/>
      <c r="X52" s="393"/>
      <c r="Y52" s="393"/>
      <c r="Z52" s="393"/>
      <c r="AA52" s="394"/>
      <c r="AB52" s="391"/>
      <c r="AC52" s="393"/>
      <c r="AD52" s="393"/>
      <c r="AE52" s="393"/>
      <c r="AF52" s="394"/>
      <c r="AG52" s="391"/>
      <c r="AH52" s="393"/>
      <c r="AI52" s="393"/>
      <c r="AJ52" s="393"/>
      <c r="AK52" s="394"/>
      <c r="AL52" s="395"/>
      <c r="AM52" s="393"/>
      <c r="AN52" s="393"/>
      <c r="AO52" s="393"/>
      <c r="AP52" s="394"/>
      <c r="AQ52" s="396" t="s">
        <v>235</v>
      </c>
      <c r="AR52" s="397"/>
    </row>
    <row r="53" spans="2:45" s="361" customFormat="1" ht="15" customHeight="1" thickBot="1" x14ac:dyDescent="0.25">
      <c r="B53" s="411" t="s">
        <v>56</v>
      </c>
      <c r="C53" s="412" t="s">
        <v>232</v>
      </c>
      <c r="D53" s="919" t="s">
        <v>159</v>
      </c>
      <c r="E53" s="920"/>
      <c r="F53" s="413">
        <f t="shared" si="4"/>
        <v>3</v>
      </c>
      <c r="G53" s="414">
        <f t="shared" si="10"/>
        <v>3</v>
      </c>
      <c r="H53" s="413"/>
      <c r="I53" s="415"/>
      <c r="J53" s="415"/>
      <c r="K53" s="415"/>
      <c r="L53" s="416"/>
      <c r="M53" s="413"/>
      <c r="N53" s="415"/>
      <c r="O53" s="415"/>
      <c r="P53" s="415"/>
      <c r="Q53" s="416"/>
      <c r="R53" s="413"/>
      <c r="S53" s="415"/>
      <c r="T53" s="415"/>
      <c r="U53" s="415"/>
      <c r="V53" s="416"/>
      <c r="W53" s="413"/>
      <c r="X53" s="415"/>
      <c r="Y53" s="415"/>
      <c r="Z53" s="415"/>
      <c r="AA53" s="416"/>
      <c r="AB53" s="413">
        <v>1</v>
      </c>
      <c r="AC53" s="415">
        <v>0</v>
      </c>
      <c r="AD53" s="415">
        <v>2</v>
      </c>
      <c r="AE53" s="415" t="s">
        <v>74</v>
      </c>
      <c r="AF53" s="416">
        <v>3</v>
      </c>
      <c r="AG53" s="413"/>
      <c r="AH53" s="415"/>
      <c r="AI53" s="415"/>
      <c r="AJ53" s="415"/>
      <c r="AK53" s="416"/>
      <c r="AL53" s="417"/>
      <c r="AM53" s="415"/>
      <c r="AN53" s="415"/>
      <c r="AO53" s="415"/>
      <c r="AP53" s="416"/>
      <c r="AQ53" s="418"/>
      <c r="AR53" s="419"/>
    </row>
    <row r="54" spans="2:45" s="361" customFormat="1" ht="15" customHeight="1" thickBot="1" x14ac:dyDescent="0.25">
      <c r="B54" s="914" t="s">
        <v>177</v>
      </c>
      <c r="C54" s="915"/>
      <c r="D54" s="915"/>
      <c r="E54" s="649" t="s">
        <v>78</v>
      </c>
      <c r="F54" s="634">
        <f>SUM(F55:F58)</f>
        <v>10</v>
      </c>
      <c r="G54" s="654">
        <f>SUM(G55:G58)</f>
        <v>11</v>
      </c>
      <c r="H54" s="634">
        <f t="shared" ref="H54:AP54" si="12">SUM(H55:H58)</f>
        <v>0</v>
      </c>
      <c r="I54" s="344">
        <f t="shared" si="12"/>
        <v>0</v>
      </c>
      <c r="J54" s="344">
        <f t="shared" si="12"/>
        <v>0</v>
      </c>
      <c r="K54" s="344">
        <f t="shared" si="12"/>
        <v>0</v>
      </c>
      <c r="L54" s="655">
        <f t="shared" si="12"/>
        <v>0</v>
      </c>
      <c r="M54" s="634">
        <f t="shared" si="12"/>
        <v>0</v>
      </c>
      <c r="N54" s="344">
        <f t="shared" si="12"/>
        <v>0</v>
      </c>
      <c r="O54" s="344">
        <f t="shared" si="12"/>
        <v>0</v>
      </c>
      <c r="P54" s="344">
        <f t="shared" si="12"/>
        <v>0</v>
      </c>
      <c r="Q54" s="655">
        <f t="shared" si="12"/>
        <v>0</v>
      </c>
      <c r="R54" s="634">
        <f t="shared" si="12"/>
        <v>0</v>
      </c>
      <c r="S54" s="344">
        <f t="shared" si="12"/>
        <v>0</v>
      </c>
      <c r="T54" s="344">
        <f t="shared" si="12"/>
        <v>0</v>
      </c>
      <c r="U54" s="344">
        <f t="shared" si="12"/>
        <v>0</v>
      </c>
      <c r="V54" s="655">
        <f t="shared" si="12"/>
        <v>0</v>
      </c>
      <c r="W54" s="634">
        <f t="shared" si="12"/>
        <v>0</v>
      </c>
      <c r="X54" s="344">
        <f t="shared" si="12"/>
        <v>0</v>
      </c>
      <c r="Y54" s="344">
        <f t="shared" si="12"/>
        <v>0</v>
      </c>
      <c r="Z54" s="344">
        <f t="shared" si="12"/>
        <v>0</v>
      </c>
      <c r="AA54" s="655">
        <f t="shared" si="12"/>
        <v>0</v>
      </c>
      <c r="AB54" s="634">
        <f>SUM(AB55:AB58)</f>
        <v>6</v>
      </c>
      <c r="AC54" s="344">
        <f t="shared" si="12"/>
        <v>4</v>
      </c>
      <c r="AD54" s="344">
        <f t="shared" si="12"/>
        <v>0</v>
      </c>
      <c r="AE54" s="344">
        <f t="shared" si="12"/>
        <v>0</v>
      </c>
      <c r="AF54" s="655">
        <f t="shared" si="12"/>
        <v>11</v>
      </c>
      <c r="AG54" s="634">
        <f t="shared" si="12"/>
        <v>0</v>
      </c>
      <c r="AH54" s="344">
        <f t="shared" si="12"/>
        <v>0</v>
      </c>
      <c r="AI54" s="344">
        <f t="shared" si="12"/>
        <v>0</v>
      </c>
      <c r="AJ54" s="344">
        <f t="shared" si="12"/>
        <v>0</v>
      </c>
      <c r="AK54" s="655">
        <f t="shared" si="12"/>
        <v>0</v>
      </c>
      <c r="AL54" s="493">
        <f t="shared" si="12"/>
        <v>0</v>
      </c>
      <c r="AM54" s="344">
        <f t="shared" si="12"/>
        <v>0</v>
      </c>
      <c r="AN54" s="344">
        <f t="shared" si="12"/>
        <v>0</v>
      </c>
      <c r="AO54" s="344">
        <f t="shared" si="12"/>
        <v>0</v>
      </c>
      <c r="AP54" s="655">
        <f t="shared" si="12"/>
        <v>0</v>
      </c>
      <c r="AQ54" s="658"/>
      <c r="AR54" s="648"/>
    </row>
    <row r="55" spans="2:45" s="361" customFormat="1" ht="15.75" x14ac:dyDescent="0.2">
      <c r="B55" s="380" t="s">
        <v>57</v>
      </c>
      <c r="C55" s="422" t="s">
        <v>359</v>
      </c>
      <c r="D55" s="916" t="s">
        <v>302</v>
      </c>
      <c r="E55" s="917"/>
      <c r="F55" s="382">
        <f t="shared" si="4"/>
        <v>3</v>
      </c>
      <c r="G55" s="409">
        <f>SUM(L55,Q55,V55,AA55,AF55,AK55,AP55)</f>
        <v>3</v>
      </c>
      <c r="H55" s="382"/>
      <c r="I55" s="384"/>
      <c r="J55" s="384"/>
      <c r="K55" s="384"/>
      <c r="L55" s="385"/>
      <c r="M55" s="382"/>
      <c r="N55" s="384"/>
      <c r="O55" s="384"/>
      <c r="P55" s="384"/>
      <c r="Q55" s="385"/>
      <c r="R55" s="382"/>
      <c r="S55" s="384"/>
      <c r="T55" s="384"/>
      <c r="U55" s="384"/>
      <c r="V55" s="385"/>
      <c r="W55" s="382"/>
      <c r="X55" s="384"/>
      <c r="Y55" s="384"/>
      <c r="Z55" s="384"/>
      <c r="AA55" s="385"/>
      <c r="AB55" s="382">
        <v>1</v>
      </c>
      <c r="AC55" s="384">
        <v>2</v>
      </c>
      <c r="AD55" s="384">
        <v>0</v>
      </c>
      <c r="AE55" s="384" t="s">
        <v>74</v>
      </c>
      <c r="AF55" s="385">
        <v>3</v>
      </c>
      <c r="AG55" s="382"/>
      <c r="AH55" s="384"/>
      <c r="AI55" s="384"/>
      <c r="AJ55" s="384"/>
      <c r="AK55" s="385"/>
      <c r="AL55" s="386"/>
      <c r="AM55" s="384"/>
      <c r="AN55" s="384"/>
      <c r="AO55" s="384"/>
      <c r="AP55" s="385"/>
      <c r="AQ55" s="387"/>
      <c r="AR55" s="423"/>
    </row>
    <row r="56" spans="2:45" s="361" customFormat="1" ht="15" customHeight="1" x14ac:dyDescent="0.2">
      <c r="B56" s="389" t="s">
        <v>85</v>
      </c>
      <c r="C56" s="398" t="s">
        <v>233</v>
      </c>
      <c r="D56" s="882" t="s">
        <v>384</v>
      </c>
      <c r="E56" s="891"/>
      <c r="F56" s="391">
        <f t="shared" si="4"/>
        <v>2</v>
      </c>
      <c r="G56" s="410">
        <f>SUM(L56,Q56,V56,AA56,AF56,AK56,AP56)</f>
        <v>3</v>
      </c>
      <c r="H56" s="391"/>
      <c r="I56" s="393"/>
      <c r="J56" s="393"/>
      <c r="K56" s="393"/>
      <c r="L56" s="394"/>
      <c r="M56" s="391"/>
      <c r="N56" s="393"/>
      <c r="O56" s="393"/>
      <c r="P56" s="393"/>
      <c r="Q56" s="394"/>
      <c r="R56" s="391"/>
      <c r="S56" s="393"/>
      <c r="T56" s="393"/>
      <c r="U56" s="393"/>
      <c r="V56" s="394"/>
      <c r="W56" s="391"/>
      <c r="X56" s="393"/>
      <c r="Y56" s="393"/>
      <c r="Z56" s="393"/>
      <c r="AA56" s="394"/>
      <c r="AB56" s="391">
        <v>2</v>
      </c>
      <c r="AC56" s="393">
        <v>0</v>
      </c>
      <c r="AD56" s="393">
        <v>0</v>
      </c>
      <c r="AE56" s="393" t="s">
        <v>74</v>
      </c>
      <c r="AF56" s="394">
        <v>3</v>
      </c>
      <c r="AG56" s="391"/>
      <c r="AH56" s="393"/>
      <c r="AI56" s="393"/>
      <c r="AJ56" s="393"/>
      <c r="AK56" s="394"/>
      <c r="AL56" s="395"/>
      <c r="AM56" s="393"/>
      <c r="AN56" s="393"/>
      <c r="AO56" s="393"/>
      <c r="AP56" s="394"/>
      <c r="AQ56" s="396"/>
      <c r="AR56" s="399"/>
    </row>
    <row r="57" spans="2:45" s="361" customFormat="1" ht="15" customHeight="1" x14ac:dyDescent="0.2">
      <c r="B57" s="411" t="s">
        <v>83</v>
      </c>
      <c r="C57" s="412" t="s">
        <v>231</v>
      </c>
      <c r="D57" s="919" t="s">
        <v>324</v>
      </c>
      <c r="E57" s="920"/>
      <c r="F57" s="413">
        <v>2</v>
      </c>
      <c r="G57" s="414">
        <f t="shared" ref="G57" si="13">SUM(L57,Q57,V57,AA57,AF57,AK57,AP57)</f>
        <v>2</v>
      </c>
      <c r="H57" s="413"/>
      <c r="I57" s="415"/>
      <c r="J57" s="415"/>
      <c r="K57" s="415"/>
      <c r="L57" s="416"/>
      <c r="M57" s="411"/>
      <c r="N57" s="415"/>
      <c r="O57" s="415"/>
      <c r="P57" s="415"/>
      <c r="Q57" s="416"/>
      <c r="R57" s="413"/>
      <c r="S57" s="415"/>
      <c r="T57" s="415"/>
      <c r="U57" s="415"/>
      <c r="V57" s="416"/>
      <c r="W57" s="413"/>
      <c r="X57" s="415"/>
      <c r="Y57" s="415"/>
      <c r="Z57" s="415"/>
      <c r="AA57" s="416"/>
      <c r="AB57" s="413">
        <v>1</v>
      </c>
      <c r="AC57" s="415">
        <v>1</v>
      </c>
      <c r="AD57" s="415">
        <v>0</v>
      </c>
      <c r="AE57" s="415" t="s">
        <v>74</v>
      </c>
      <c r="AF57" s="416">
        <v>2</v>
      </c>
      <c r="AG57" s="413"/>
      <c r="AH57" s="415"/>
      <c r="AI57" s="415"/>
      <c r="AJ57" s="415"/>
      <c r="AK57" s="416"/>
      <c r="AL57" s="417"/>
      <c r="AM57" s="415"/>
      <c r="AN57" s="415"/>
      <c r="AO57" s="415"/>
      <c r="AP57" s="416"/>
      <c r="AQ57" s="418"/>
      <c r="AR57" s="419"/>
    </row>
    <row r="58" spans="2:45" s="361" customFormat="1" ht="16.5" thickBot="1" x14ac:dyDescent="0.25">
      <c r="B58" s="400" t="s">
        <v>79</v>
      </c>
      <c r="C58" s="401" t="s">
        <v>300</v>
      </c>
      <c r="D58" s="872" t="s">
        <v>169</v>
      </c>
      <c r="E58" s="873"/>
      <c r="F58" s="402">
        <f t="shared" si="4"/>
        <v>3</v>
      </c>
      <c r="G58" s="426">
        <f t="shared" ref="G58" si="14">SUM(L58,Q58,V58,AA58,AF58,AK58,AP58)</f>
        <v>3</v>
      </c>
      <c r="H58" s="402"/>
      <c r="I58" s="404"/>
      <c r="J58" s="404"/>
      <c r="K58" s="404"/>
      <c r="L58" s="405"/>
      <c r="M58" s="402"/>
      <c r="N58" s="404"/>
      <c r="O58" s="404"/>
      <c r="P58" s="404"/>
      <c r="Q58" s="405"/>
      <c r="R58" s="402"/>
      <c r="S58" s="404"/>
      <c r="T58" s="404"/>
      <c r="U58" s="404"/>
      <c r="V58" s="405"/>
      <c r="W58" s="402"/>
      <c r="X58" s="404"/>
      <c r="Y58" s="404"/>
      <c r="Z58" s="404"/>
      <c r="AA58" s="405"/>
      <c r="AB58" s="402">
        <v>2</v>
      </c>
      <c r="AC58" s="404">
        <v>1</v>
      </c>
      <c r="AD58" s="404">
        <v>0</v>
      </c>
      <c r="AE58" s="404" t="s">
        <v>15</v>
      </c>
      <c r="AF58" s="405">
        <v>3</v>
      </c>
      <c r="AG58" s="402"/>
      <c r="AH58" s="404"/>
      <c r="AI58" s="404"/>
      <c r="AJ58" s="404"/>
      <c r="AK58" s="405"/>
      <c r="AL58" s="406"/>
      <c r="AM58" s="404"/>
      <c r="AN58" s="404"/>
      <c r="AO58" s="404"/>
      <c r="AP58" s="405"/>
      <c r="AQ58" s="407"/>
      <c r="AR58" s="427"/>
    </row>
    <row r="59" spans="2:45" s="361" customFormat="1" ht="15" customHeight="1" thickBot="1" x14ac:dyDescent="0.25">
      <c r="B59" s="886" t="s">
        <v>191</v>
      </c>
      <c r="C59" s="887"/>
      <c r="D59" s="887"/>
      <c r="E59" s="888"/>
      <c r="F59" s="659">
        <f t="shared" ref="F59:AP59" si="15">F10+F24+F30+F43+F50+F54</f>
        <v>127</v>
      </c>
      <c r="G59" s="660">
        <f t="shared" si="15"/>
        <v>145</v>
      </c>
      <c r="H59" s="661">
        <f t="shared" si="15"/>
        <v>15</v>
      </c>
      <c r="I59" s="662">
        <f t="shared" si="15"/>
        <v>5</v>
      </c>
      <c r="J59" s="662">
        <f t="shared" si="15"/>
        <v>6</v>
      </c>
      <c r="K59" s="662">
        <f t="shared" si="15"/>
        <v>0</v>
      </c>
      <c r="L59" s="663">
        <f t="shared" si="15"/>
        <v>31</v>
      </c>
      <c r="M59" s="661">
        <f t="shared" si="15"/>
        <v>11</v>
      </c>
      <c r="N59" s="662">
        <f t="shared" si="15"/>
        <v>8</v>
      </c>
      <c r="O59" s="662">
        <f t="shared" si="15"/>
        <v>5</v>
      </c>
      <c r="P59" s="662">
        <f t="shared" si="15"/>
        <v>0</v>
      </c>
      <c r="Q59" s="663">
        <f t="shared" si="15"/>
        <v>29</v>
      </c>
      <c r="R59" s="661">
        <f t="shared" si="15"/>
        <v>11</v>
      </c>
      <c r="S59" s="662">
        <f t="shared" si="15"/>
        <v>9</v>
      </c>
      <c r="T59" s="662">
        <f t="shared" si="15"/>
        <v>5</v>
      </c>
      <c r="U59" s="662">
        <f t="shared" si="15"/>
        <v>0</v>
      </c>
      <c r="V59" s="663">
        <f t="shared" si="15"/>
        <v>27</v>
      </c>
      <c r="W59" s="661">
        <f t="shared" si="15"/>
        <v>12</v>
      </c>
      <c r="X59" s="662">
        <f t="shared" si="15"/>
        <v>7</v>
      </c>
      <c r="Y59" s="662">
        <f t="shared" si="15"/>
        <v>11</v>
      </c>
      <c r="Z59" s="662">
        <f t="shared" si="15"/>
        <v>0</v>
      </c>
      <c r="AA59" s="663">
        <f t="shared" si="15"/>
        <v>34</v>
      </c>
      <c r="AB59" s="661">
        <f t="shared" si="15"/>
        <v>11</v>
      </c>
      <c r="AC59" s="662">
        <f t="shared" si="15"/>
        <v>5</v>
      </c>
      <c r="AD59" s="662">
        <f t="shared" si="15"/>
        <v>4</v>
      </c>
      <c r="AE59" s="662">
        <f t="shared" si="15"/>
        <v>0</v>
      </c>
      <c r="AF59" s="663">
        <f t="shared" si="15"/>
        <v>22</v>
      </c>
      <c r="AG59" s="661">
        <f t="shared" si="15"/>
        <v>1</v>
      </c>
      <c r="AH59" s="662">
        <f t="shared" si="15"/>
        <v>1</v>
      </c>
      <c r="AI59" s="662">
        <f t="shared" si="15"/>
        <v>0</v>
      </c>
      <c r="AJ59" s="662">
        <f t="shared" si="15"/>
        <v>0</v>
      </c>
      <c r="AK59" s="663">
        <f t="shared" si="15"/>
        <v>2</v>
      </c>
      <c r="AL59" s="661">
        <f t="shared" si="15"/>
        <v>0</v>
      </c>
      <c r="AM59" s="662">
        <f t="shared" si="15"/>
        <v>0</v>
      </c>
      <c r="AN59" s="662">
        <f t="shared" si="15"/>
        <v>0</v>
      </c>
      <c r="AO59" s="662">
        <f t="shared" si="15"/>
        <v>0</v>
      </c>
      <c r="AP59" s="663">
        <f t="shared" si="15"/>
        <v>0</v>
      </c>
      <c r="AQ59" s="664"/>
      <c r="AR59" s="665"/>
      <c r="AS59" s="428"/>
    </row>
    <row r="60" spans="2:45" s="361" customFormat="1" ht="15" customHeight="1" x14ac:dyDescent="0.2">
      <c r="B60" s="429"/>
      <c r="C60" s="430"/>
      <c r="D60" s="431"/>
      <c r="E60" s="432"/>
      <c r="F60" s="433"/>
      <c r="G60" s="434" t="s">
        <v>16</v>
      </c>
      <c r="H60" s="435"/>
      <c r="I60" s="435"/>
      <c r="J60" s="353"/>
      <c r="K60" s="436">
        <v>3</v>
      </c>
      <c r="L60" s="437"/>
      <c r="M60" s="435"/>
      <c r="N60" s="435"/>
      <c r="O60" s="353"/>
      <c r="P60" s="436">
        <f>COUNTIF(P11:P58,"v")</f>
        <v>4</v>
      </c>
      <c r="Q60" s="437"/>
      <c r="R60" s="435"/>
      <c r="S60" s="435"/>
      <c r="T60" s="353"/>
      <c r="U60" s="436">
        <f>COUNTIF(U11:U58,"v")</f>
        <v>2</v>
      </c>
      <c r="V60" s="437"/>
      <c r="W60" s="435"/>
      <c r="X60" s="435"/>
      <c r="Y60" s="353"/>
      <c r="Z60" s="436">
        <f>COUNTIF(Z11:Z58,"v")</f>
        <v>6</v>
      </c>
      <c r="AA60" s="437"/>
      <c r="AB60" s="435"/>
      <c r="AC60" s="435"/>
      <c r="AD60" s="353"/>
      <c r="AE60" s="436">
        <f>COUNTIF(AE11:AE58,"v")</f>
        <v>2</v>
      </c>
      <c r="AF60" s="437"/>
      <c r="AG60" s="435"/>
      <c r="AH60" s="435"/>
      <c r="AI60" s="353"/>
      <c r="AJ60" s="436">
        <f>COUNTIF(AJ11:AJ58,"v")</f>
        <v>1</v>
      </c>
      <c r="AK60" s="437"/>
      <c r="AL60" s="435"/>
      <c r="AM60" s="435"/>
      <c r="AN60" s="353"/>
      <c r="AO60" s="436">
        <f>COUNTIF(AO11:AO58,"v")</f>
        <v>0</v>
      </c>
      <c r="AP60" s="437"/>
      <c r="AQ60" s="437"/>
      <c r="AR60" s="438"/>
      <c r="AS60" s="428"/>
    </row>
    <row r="61" spans="2:45" s="361" customFormat="1" ht="15" customHeight="1" x14ac:dyDescent="0.2">
      <c r="B61" s="429"/>
      <c r="C61" s="430"/>
      <c r="D61" s="431"/>
      <c r="E61" s="432"/>
      <c r="F61" s="435"/>
      <c r="G61" s="439" t="s">
        <v>75</v>
      </c>
      <c r="H61" s="435"/>
      <c r="I61" s="435"/>
      <c r="J61" s="353"/>
      <c r="K61" s="440">
        <f>COUNTIF(K11:K58,"é")</f>
        <v>5</v>
      </c>
      <c r="L61" s="435"/>
      <c r="M61" s="435"/>
      <c r="N61" s="435"/>
      <c r="O61" s="353"/>
      <c r="P61" s="440">
        <f>COUNTIF(P11:P58,"é")</f>
        <v>3</v>
      </c>
      <c r="Q61" s="435"/>
      <c r="R61" s="435"/>
      <c r="S61" s="435"/>
      <c r="T61" s="353"/>
      <c r="U61" s="440">
        <f>COUNTIF(U11:U58,"é")</f>
        <v>7</v>
      </c>
      <c r="V61" s="435"/>
      <c r="W61" s="435"/>
      <c r="X61" s="435"/>
      <c r="Y61" s="353"/>
      <c r="Z61" s="440">
        <f>COUNTIF(Z11:Z58,"é")</f>
        <v>4</v>
      </c>
      <c r="AA61" s="435"/>
      <c r="AB61" s="435"/>
      <c r="AC61" s="435"/>
      <c r="AD61" s="353"/>
      <c r="AE61" s="440">
        <f>COUNTIF(AE11:AE58,"é")</f>
        <v>6</v>
      </c>
      <c r="AF61" s="435"/>
      <c r="AG61" s="435"/>
      <c r="AH61" s="435"/>
      <c r="AI61" s="353"/>
      <c r="AJ61" s="440">
        <f>COUNTIF(AJ11:AJ58,"é")</f>
        <v>0</v>
      </c>
      <c r="AK61" s="435"/>
      <c r="AL61" s="435"/>
      <c r="AM61" s="435"/>
      <c r="AN61" s="353"/>
      <c r="AO61" s="440">
        <f>COUNTIF(AO11:AO58,"é")</f>
        <v>0</v>
      </c>
      <c r="AP61" s="435"/>
      <c r="AQ61" s="435"/>
      <c r="AR61" s="438"/>
      <c r="AS61" s="428"/>
    </row>
    <row r="62" spans="2:45" s="361" customFormat="1" ht="15" customHeight="1" x14ac:dyDescent="0.2">
      <c r="B62" s="429"/>
      <c r="C62" s="430"/>
      <c r="D62" s="441"/>
      <c r="E62" s="432"/>
      <c r="F62" s="442"/>
      <c r="G62" s="443" t="s">
        <v>189</v>
      </c>
      <c r="H62" s="399"/>
      <c r="I62" s="444">
        <f>I59+J59</f>
        <v>11</v>
      </c>
      <c r="J62" s="399"/>
      <c r="K62" s="442"/>
      <c r="L62" s="445"/>
      <c r="M62" s="442"/>
      <c r="N62" s="444">
        <f>N59+O59</f>
        <v>13</v>
      </c>
      <c r="O62" s="442"/>
      <c r="P62" s="442"/>
      <c r="Q62" s="445"/>
      <c r="R62" s="442"/>
      <c r="S62" s="444">
        <f>S59+T59</f>
        <v>14</v>
      </c>
      <c r="T62" s="442"/>
      <c r="U62" s="442"/>
      <c r="V62" s="445"/>
      <c r="W62" s="442"/>
      <c r="X62" s="444">
        <f>X59+Y59</f>
        <v>18</v>
      </c>
      <c r="Y62" s="442"/>
      <c r="Z62" s="442"/>
      <c r="AA62" s="445"/>
      <c r="AB62" s="442"/>
      <c r="AC62" s="444">
        <f>AC59+AD59</f>
        <v>9</v>
      </c>
      <c r="AD62" s="442"/>
      <c r="AE62" s="442"/>
      <c r="AF62" s="445"/>
      <c r="AG62" s="442"/>
      <c r="AH62" s="444">
        <f>AH59+AI59</f>
        <v>1</v>
      </c>
      <c r="AI62" s="442"/>
      <c r="AJ62" s="442"/>
      <c r="AK62" s="445"/>
      <c r="AL62" s="442"/>
      <c r="AM62" s="444">
        <f>AM59+AN59</f>
        <v>0</v>
      </c>
      <c r="AN62" s="442"/>
      <c r="AO62" s="442"/>
      <c r="AP62" s="445"/>
      <c r="AQ62" s="446"/>
      <c r="AR62" s="438"/>
      <c r="AS62" s="428"/>
    </row>
    <row r="63" spans="2:45" s="361" customFormat="1" ht="15" customHeight="1" x14ac:dyDescent="0.2">
      <c r="B63" s="429"/>
      <c r="C63" s="430"/>
      <c r="D63" s="441"/>
      <c r="E63" s="432"/>
      <c r="F63" s="442"/>
      <c r="G63" s="443" t="s">
        <v>190</v>
      </c>
      <c r="H63" s="399"/>
      <c r="I63" s="444">
        <f>H59+I59+J59</f>
        <v>26</v>
      </c>
      <c r="J63" s="399"/>
      <c r="K63" s="442"/>
      <c r="L63" s="445"/>
      <c r="M63" s="442"/>
      <c r="N63" s="444">
        <f>M59+N59+O59</f>
        <v>24</v>
      </c>
      <c r="O63" s="442"/>
      <c r="P63" s="442"/>
      <c r="Q63" s="445"/>
      <c r="R63" s="442"/>
      <c r="S63" s="444">
        <f>R59+S59+T59</f>
        <v>25</v>
      </c>
      <c r="T63" s="442"/>
      <c r="U63" s="442"/>
      <c r="V63" s="445"/>
      <c r="W63" s="442"/>
      <c r="X63" s="444">
        <f>W59+X59+Y59</f>
        <v>30</v>
      </c>
      <c r="Y63" s="442"/>
      <c r="Z63" s="442"/>
      <c r="AA63" s="445"/>
      <c r="AB63" s="442"/>
      <c r="AC63" s="444">
        <f>AB59+AC59+AD59</f>
        <v>20</v>
      </c>
      <c r="AD63" s="442"/>
      <c r="AE63" s="442"/>
      <c r="AF63" s="445"/>
      <c r="AG63" s="442"/>
      <c r="AH63" s="444">
        <f>AG59+AH59+AI59</f>
        <v>2</v>
      </c>
      <c r="AI63" s="442"/>
      <c r="AJ63" s="442"/>
      <c r="AK63" s="445"/>
      <c r="AL63" s="442"/>
      <c r="AM63" s="444">
        <f>AL59+AM59+AN59</f>
        <v>0</v>
      </c>
      <c r="AN63" s="442"/>
      <c r="AO63" s="442"/>
      <c r="AP63" s="445"/>
      <c r="AQ63" s="446"/>
      <c r="AR63" s="438"/>
      <c r="AS63" s="428"/>
    </row>
    <row r="64" spans="2:45" s="361" customFormat="1" ht="15" customHeight="1" x14ac:dyDescent="0.2">
      <c r="B64" s="429"/>
      <c r="C64" s="430"/>
      <c r="D64" s="441"/>
      <c r="E64" s="432"/>
      <c r="F64" s="447"/>
      <c r="G64" s="446"/>
      <c r="H64" s="875"/>
      <c r="I64" s="875"/>
      <c r="J64" s="875"/>
      <c r="K64" s="447"/>
      <c r="L64" s="446"/>
      <c r="M64" s="875"/>
      <c r="N64" s="875"/>
      <c r="O64" s="875"/>
      <c r="P64" s="447"/>
      <c r="Q64" s="446"/>
      <c r="R64" s="875"/>
      <c r="S64" s="875"/>
      <c r="T64" s="875"/>
      <c r="U64" s="447"/>
      <c r="V64" s="446"/>
      <c r="W64" s="875"/>
      <c r="X64" s="875"/>
      <c r="Y64" s="875"/>
      <c r="Z64" s="447"/>
      <c r="AA64" s="446"/>
      <c r="AB64" s="447"/>
      <c r="AC64" s="447"/>
      <c r="AD64" s="447"/>
      <c r="AE64" s="447"/>
      <c r="AF64" s="446"/>
      <c r="AG64" s="447"/>
      <c r="AH64" s="447"/>
      <c r="AI64" s="447"/>
      <c r="AJ64" s="447"/>
      <c r="AK64" s="446"/>
      <c r="AL64" s="447"/>
      <c r="AM64" s="447"/>
      <c r="AN64" s="447"/>
      <c r="AO64" s="447"/>
      <c r="AP64" s="446"/>
      <c r="AQ64" s="446"/>
      <c r="AR64" s="438"/>
      <c r="AS64" s="428"/>
    </row>
    <row r="65" spans="2:45" s="361" customFormat="1" ht="15" customHeight="1" thickBot="1" x14ac:dyDescent="0.25">
      <c r="B65" s="448"/>
      <c r="C65" s="449"/>
      <c r="D65" s="450"/>
      <c r="E65" s="450"/>
      <c r="AP65" s="446"/>
      <c r="AQ65" s="446"/>
      <c r="AR65" s="438"/>
      <c r="AS65" s="428"/>
    </row>
    <row r="66" spans="2:45" s="353" customFormat="1" ht="15" customHeight="1" thickTop="1" x14ac:dyDescent="0.25">
      <c r="B66" s="877" t="s">
        <v>218</v>
      </c>
      <c r="C66" s="878"/>
      <c r="D66" s="879"/>
      <c r="E66" s="451" t="s">
        <v>92</v>
      </c>
      <c r="F66" s="452" t="s">
        <v>27</v>
      </c>
      <c r="G66" s="453"/>
      <c r="H66" s="454"/>
      <c r="I66" s="871" t="s">
        <v>93</v>
      </c>
      <c r="J66" s="871"/>
      <c r="K66" s="871"/>
      <c r="L66" s="871"/>
      <c r="M66" s="871"/>
      <c r="N66" s="454"/>
      <c r="O66" s="454"/>
      <c r="P66" s="455"/>
      <c r="Q66" s="361"/>
      <c r="R66" s="361"/>
      <c r="S66" s="361"/>
      <c r="T66" s="361"/>
      <c r="U66" s="361"/>
      <c r="V66" s="361"/>
      <c r="W66" s="361"/>
      <c r="X66" s="361"/>
      <c r="Y66" s="361"/>
      <c r="AR66" s="456"/>
    </row>
    <row r="67" spans="2:45" s="353" customFormat="1" ht="15" customHeight="1" x14ac:dyDescent="0.25">
      <c r="B67" s="457"/>
      <c r="C67" s="458" t="s">
        <v>23</v>
      </c>
      <c r="D67" s="459" t="s">
        <v>2</v>
      </c>
      <c r="E67" s="460"/>
      <c r="F67" s="461"/>
      <c r="G67" s="876" t="s">
        <v>28</v>
      </c>
      <c r="H67" s="869"/>
      <c r="I67" s="869"/>
      <c r="J67" s="869"/>
      <c r="K67" s="870"/>
      <c r="L67" s="868" t="s">
        <v>30</v>
      </c>
      <c r="M67" s="869"/>
      <c r="N67" s="869"/>
      <c r="O67" s="869"/>
      <c r="P67" s="870"/>
      <c r="R67" s="361"/>
      <c r="S67" s="361"/>
      <c r="T67" s="361"/>
      <c r="U67" s="361"/>
      <c r="V67" s="361"/>
      <c r="W67" s="361"/>
      <c r="X67" s="361"/>
      <c r="Y67" s="361"/>
      <c r="AR67" s="456"/>
    </row>
    <row r="68" spans="2:45" s="353" customFormat="1" ht="15" customHeight="1" x14ac:dyDescent="0.2">
      <c r="B68" s="666"/>
      <c r="C68" s="667"/>
      <c r="D68" s="668"/>
      <c r="E68" s="669"/>
      <c r="F68" s="670"/>
      <c r="G68" s="671" t="s">
        <v>10</v>
      </c>
      <c r="H68" s="672" t="s">
        <v>12</v>
      </c>
      <c r="I68" s="672" t="s">
        <v>11</v>
      </c>
      <c r="J68" s="672" t="s">
        <v>13</v>
      </c>
      <c r="K68" s="673" t="s">
        <v>14</v>
      </c>
      <c r="L68" s="671" t="s">
        <v>10</v>
      </c>
      <c r="M68" s="672" t="s">
        <v>12</v>
      </c>
      <c r="N68" s="672" t="s">
        <v>11</v>
      </c>
      <c r="O68" s="672" t="s">
        <v>13</v>
      </c>
      <c r="P68" s="673" t="s">
        <v>14</v>
      </c>
      <c r="R68" s="361"/>
      <c r="S68" s="361"/>
      <c r="T68" s="361"/>
      <c r="U68" s="361"/>
      <c r="V68" s="361"/>
      <c r="W68" s="361"/>
      <c r="X68" s="361"/>
      <c r="Y68" s="361"/>
      <c r="AR68" s="456"/>
    </row>
    <row r="69" spans="2:45" s="353" customFormat="1" ht="15" customHeight="1" x14ac:dyDescent="0.2">
      <c r="B69" s="457"/>
      <c r="C69" s="462"/>
      <c r="D69" s="463" t="s">
        <v>82</v>
      </c>
      <c r="E69" s="464"/>
      <c r="F69" s="465"/>
      <c r="G69" s="469"/>
      <c r="H69" s="462"/>
      <c r="I69" s="462"/>
      <c r="J69" s="462"/>
      <c r="K69" s="468">
        <v>20</v>
      </c>
      <c r="L69" s="466"/>
      <c r="M69" s="467"/>
      <c r="N69" s="467"/>
      <c r="O69" s="467"/>
      <c r="P69" s="468">
        <v>20</v>
      </c>
      <c r="Q69" s="349"/>
      <c r="R69" s="361"/>
      <c r="S69" s="361"/>
      <c r="T69" s="361"/>
      <c r="U69" s="361"/>
      <c r="V69" s="361"/>
      <c r="W69" s="361"/>
      <c r="X69" s="361"/>
      <c r="Y69" s="361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470"/>
      <c r="AO69" s="470"/>
      <c r="AP69" s="437"/>
      <c r="AQ69" s="437"/>
      <c r="AR69" s="456"/>
    </row>
    <row r="70" spans="2:45" s="353" customFormat="1" ht="15" customHeight="1" x14ac:dyDescent="0.2">
      <c r="B70" s="457"/>
      <c r="C70" s="462"/>
      <c r="D70" s="463" t="s">
        <v>94</v>
      </c>
      <c r="E70" s="464"/>
      <c r="F70" s="465"/>
      <c r="G70" s="469"/>
      <c r="H70" s="462"/>
      <c r="I70" s="462"/>
      <c r="J70" s="462"/>
      <c r="K70" s="468">
        <v>3</v>
      </c>
      <c r="L70" s="466"/>
      <c r="M70" s="467"/>
      <c r="N70" s="467"/>
      <c r="O70" s="467"/>
      <c r="P70" s="468">
        <v>3</v>
      </c>
      <c r="Q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470"/>
      <c r="AO70" s="470"/>
      <c r="AP70" s="437"/>
      <c r="AQ70" s="471" t="s">
        <v>294</v>
      </c>
      <c r="AR70" s="456"/>
    </row>
    <row r="71" spans="2:45" s="353" customFormat="1" ht="15" x14ac:dyDescent="0.2">
      <c r="B71" s="457"/>
      <c r="C71" s="462"/>
      <c r="D71" s="463" t="s">
        <v>95</v>
      </c>
      <c r="E71" s="464"/>
      <c r="F71" s="465"/>
      <c r="G71" s="469"/>
      <c r="H71" s="462"/>
      <c r="I71" s="462"/>
      <c r="J71" s="462"/>
      <c r="K71" s="468">
        <v>3</v>
      </c>
      <c r="L71" s="466"/>
      <c r="M71" s="467"/>
      <c r="N71" s="467"/>
      <c r="O71" s="467"/>
      <c r="P71" s="468">
        <v>3</v>
      </c>
      <c r="Q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470"/>
      <c r="AO71" s="470"/>
      <c r="AP71" s="437"/>
      <c r="AQ71" s="471" t="s">
        <v>80</v>
      </c>
    </row>
    <row r="72" spans="2:45" s="349" customFormat="1" ht="15" x14ac:dyDescent="0.2">
      <c r="B72" s="457"/>
      <c r="C72" s="462"/>
      <c r="D72" s="463" t="s">
        <v>96</v>
      </c>
      <c r="E72" s="464"/>
      <c r="F72" s="465"/>
      <c r="G72" s="469"/>
      <c r="H72" s="462"/>
      <c r="I72" s="462"/>
      <c r="J72" s="462"/>
      <c r="K72" s="468">
        <v>2</v>
      </c>
      <c r="L72" s="466"/>
      <c r="M72" s="467"/>
      <c r="N72" s="467"/>
      <c r="O72" s="467"/>
      <c r="P72" s="468">
        <v>2</v>
      </c>
      <c r="AR72" s="353"/>
    </row>
    <row r="73" spans="2:45" s="349" customFormat="1" ht="15.75" thickBot="1" x14ac:dyDescent="0.25">
      <c r="B73" s="472"/>
      <c r="C73" s="473"/>
      <c r="D73" s="474" t="s">
        <v>97</v>
      </c>
      <c r="E73" s="475"/>
      <c r="F73" s="476"/>
      <c r="G73" s="477"/>
      <c r="H73" s="473"/>
      <c r="I73" s="473"/>
      <c r="J73" s="473"/>
      <c r="K73" s="478">
        <v>2</v>
      </c>
      <c r="L73" s="479"/>
      <c r="M73" s="480"/>
      <c r="N73" s="480"/>
      <c r="O73" s="480"/>
      <c r="P73" s="478">
        <v>2</v>
      </c>
      <c r="AR73" s="353"/>
    </row>
    <row r="74" spans="2:45" s="349" customFormat="1" ht="16.5" thickBot="1" x14ac:dyDescent="0.3">
      <c r="B74" s="481"/>
      <c r="C74" s="482"/>
      <c r="D74" s="483" t="s">
        <v>89</v>
      </c>
      <c r="E74" s="484"/>
      <c r="F74" s="485"/>
      <c r="G74" s="486"/>
      <c r="H74" s="482"/>
      <c r="I74" s="482"/>
      <c r="J74" s="482"/>
      <c r="K74" s="487">
        <v>30</v>
      </c>
      <c r="L74" s="488"/>
      <c r="M74" s="489"/>
      <c r="N74" s="489"/>
      <c r="O74" s="489"/>
      <c r="P74" s="487">
        <v>30</v>
      </c>
      <c r="AR74" s="353"/>
    </row>
    <row r="75" spans="2:45" s="349" customFormat="1" ht="16.5" thickTop="1" x14ac:dyDescent="0.2">
      <c r="B75" s="490"/>
      <c r="C75" s="491"/>
      <c r="D75" s="492"/>
      <c r="E75" s="492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AR75" s="353"/>
    </row>
    <row r="76" spans="2:45" s="349" customFormat="1" ht="15.75" x14ac:dyDescent="0.2">
      <c r="B76" s="874" t="s">
        <v>219</v>
      </c>
      <c r="C76" s="874"/>
      <c r="D76" s="874"/>
      <c r="E76" s="874"/>
      <c r="F76" s="874"/>
      <c r="G76" s="874"/>
      <c r="H76" s="874"/>
      <c r="I76" s="874"/>
      <c r="J76" s="874"/>
      <c r="K76" s="874"/>
      <c r="L76" s="361"/>
      <c r="M76" s="361"/>
      <c r="N76" s="361"/>
      <c r="O76" s="361"/>
      <c r="P76" s="361"/>
      <c r="AR76" s="353"/>
    </row>
    <row r="77" spans="2:45" s="257" customFormat="1" x14ac:dyDescent="0.2">
      <c r="B77" s="346"/>
      <c r="C77" s="347"/>
      <c r="D77" s="348"/>
      <c r="E77" s="348"/>
      <c r="AR77" s="233"/>
    </row>
    <row r="78" spans="2:45" s="257" customFormat="1" x14ac:dyDescent="0.2">
      <c r="B78" s="346"/>
      <c r="C78" s="347"/>
      <c r="D78" s="348"/>
      <c r="E78" s="348"/>
      <c r="AR78" s="233"/>
    </row>
    <row r="79" spans="2:45" s="257" customFormat="1" x14ac:dyDescent="0.2">
      <c r="B79" s="346"/>
      <c r="C79" s="347"/>
      <c r="D79" s="348"/>
      <c r="E79" s="348"/>
      <c r="AR79" s="233"/>
    </row>
    <row r="80" spans="2:45" s="257" customFormat="1" x14ac:dyDescent="0.2">
      <c r="B80" s="346"/>
      <c r="C80" s="347"/>
      <c r="D80" s="348"/>
      <c r="E80" s="348"/>
      <c r="AR80" s="233"/>
    </row>
    <row r="81" spans="2:44" s="257" customFormat="1" x14ac:dyDescent="0.2">
      <c r="B81" s="346"/>
      <c r="C81" s="347"/>
      <c r="D81" s="348"/>
      <c r="E81" s="348"/>
      <c r="AR81" s="233"/>
    </row>
    <row r="82" spans="2:44" s="257" customFormat="1" x14ac:dyDescent="0.2">
      <c r="B82" s="346"/>
      <c r="C82" s="347"/>
      <c r="D82" s="348"/>
      <c r="E82" s="348"/>
      <c r="AR82" s="233"/>
    </row>
    <row r="83" spans="2:44" s="257" customFormat="1" x14ac:dyDescent="0.2">
      <c r="B83" s="346"/>
      <c r="C83" s="347"/>
      <c r="D83" s="348"/>
      <c r="E83" s="348"/>
      <c r="AR83" s="233"/>
    </row>
    <row r="84" spans="2:44" s="257" customFormat="1" x14ac:dyDescent="0.2">
      <c r="B84" s="346"/>
      <c r="C84" s="347"/>
      <c r="D84" s="348"/>
      <c r="E84" s="348"/>
      <c r="AR84" s="233"/>
    </row>
    <row r="85" spans="2:44" s="257" customFormat="1" x14ac:dyDescent="0.2">
      <c r="B85" s="346"/>
      <c r="C85" s="347"/>
      <c r="D85" s="348"/>
      <c r="E85" s="348"/>
      <c r="AR85" s="233"/>
    </row>
    <row r="86" spans="2:44" s="257" customFormat="1" x14ac:dyDescent="0.2">
      <c r="B86" s="346"/>
      <c r="C86" s="347"/>
      <c r="D86" s="348"/>
      <c r="E86" s="348"/>
      <c r="AR86" s="233"/>
    </row>
    <row r="87" spans="2:44" s="257" customFormat="1" x14ac:dyDescent="0.2">
      <c r="B87" s="346"/>
      <c r="C87" s="347"/>
      <c r="D87" s="348"/>
      <c r="E87" s="348"/>
      <c r="AR87" s="233"/>
    </row>
    <row r="88" spans="2:44" s="257" customFormat="1" x14ac:dyDescent="0.2">
      <c r="B88" s="346"/>
      <c r="C88" s="347"/>
      <c r="D88" s="348"/>
      <c r="E88" s="348"/>
      <c r="AR88" s="233"/>
    </row>
    <row r="89" spans="2:44" s="257" customFormat="1" x14ac:dyDescent="0.2">
      <c r="B89" s="346"/>
      <c r="C89" s="347"/>
      <c r="D89" s="348"/>
      <c r="E89" s="348"/>
      <c r="AR89" s="233"/>
    </row>
    <row r="90" spans="2:44" s="257" customFormat="1" x14ac:dyDescent="0.2">
      <c r="B90" s="346"/>
      <c r="C90" s="347"/>
      <c r="D90" s="348"/>
      <c r="E90" s="348"/>
      <c r="AR90" s="233"/>
    </row>
    <row r="91" spans="2:44" s="257" customFormat="1" x14ac:dyDescent="0.2">
      <c r="B91" s="346"/>
      <c r="C91" s="347"/>
      <c r="D91" s="348"/>
      <c r="E91" s="348"/>
      <c r="AR91" s="233"/>
    </row>
    <row r="92" spans="2:44" s="257" customFormat="1" x14ac:dyDescent="0.2">
      <c r="B92" s="346"/>
      <c r="C92" s="347"/>
      <c r="D92" s="348"/>
      <c r="E92" s="348"/>
      <c r="AR92" s="233"/>
    </row>
    <row r="93" spans="2:44" s="257" customFormat="1" x14ac:dyDescent="0.2">
      <c r="B93" s="346"/>
      <c r="C93" s="347"/>
      <c r="D93" s="348"/>
      <c r="E93" s="348"/>
      <c r="AR93" s="233"/>
    </row>
    <row r="94" spans="2:44" s="257" customFormat="1" x14ac:dyDescent="0.2">
      <c r="B94" s="346"/>
      <c r="C94" s="347"/>
      <c r="D94" s="348"/>
      <c r="E94" s="348"/>
      <c r="AR94" s="233"/>
    </row>
    <row r="95" spans="2:44" s="257" customFormat="1" x14ac:dyDescent="0.2">
      <c r="B95" s="346"/>
      <c r="C95" s="347"/>
      <c r="D95" s="348"/>
      <c r="E95" s="348"/>
      <c r="AR95" s="233"/>
    </row>
    <row r="96" spans="2:44" s="257" customFormat="1" x14ac:dyDescent="0.2">
      <c r="B96" s="346"/>
      <c r="C96" s="347"/>
      <c r="D96" s="348"/>
      <c r="E96" s="348"/>
      <c r="AR96" s="233"/>
    </row>
    <row r="97" spans="2:44" s="257" customFormat="1" x14ac:dyDescent="0.2">
      <c r="B97" s="346"/>
      <c r="C97" s="347"/>
      <c r="D97" s="348"/>
      <c r="E97" s="348"/>
      <c r="AR97" s="233"/>
    </row>
    <row r="98" spans="2:44" s="257" customFormat="1" x14ac:dyDescent="0.2">
      <c r="B98" s="346"/>
      <c r="C98" s="347"/>
      <c r="D98" s="348"/>
      <c r="E98" s="348"/>
      <c r="AR98" s="233"/>
    </row>
    <row r="99" spans="2:44" s="257" customFormat="1" x14ac:dyDescent="0.2">
      <c r="B99" s="346"/>
      <c r="C99" s="347"/>
      <c r="D99" s="348"/>
      <c r="E99" s="348"/>
      <c r="AR99" s="233"/>
    </row>
    <row r="100" spans="2:44" s="257" customFormat="1" x14ac:dyDescent="0.2">
      <c r="B100" s="346"/>
      <c r="C100" s="347"/>
      <c r="D100" s="348"/>
      <c r="E100" s="348"/>
      <c r="AR100" s="233"/>
    </row>
    <row r="101" spans="2:44" s="257" customFormat="1" x14ac:dyDescent="0.2">
      <c r="B101" s="346"/>
      <c r="C101" s="347"/>
      <c r="D101" s="348"/>
      <c r="E101" s="348"/>
      <c r="AR101" s="233"/>
    </row>
    <row r="102" spans="2:44" s="257" customFormat="1" x14ac:dyDescent="0.2">
      <c r="B102" s="346"/>
      <c r="C102" s="347"/>
      <c r="D102" s="348"/>
      <c r="E102" s="348"/>
      <c r="AR102" s="233"/>
    </row>
    <row r="103" spans="2:44" s="257" customFormat="1" x14ac:dyDescent="0.2">
      <c r="B103" s="346"/>
      <c r="C103" s="347"/>
      <c r="D103" s="348"/>
      <c r="E103" s="348"/>
      <c r="AR103" s="233"/>
    </row>
    <row r="104" spans="2:44" s="257" customFormat="1" x14ac:dyDescent="0.2">
      <c r="B104" s="346"/>
      <c r="C104" s="347"/>
      <c r="D104" s="348"/>
      <c r="E104" s="348"/>
      <c r="AR104" s="233"/>
    </row>
    <row r="105" spans="2:44" s="257" customFormat="1" x14ac:dyDescent="0.2">
      <c r="B105" s="346"/>
      <c r="C105" s="347"/>
      <c r="D105" s="348"/>
      <c r="E105" s="348"/>
      <c r="AR105" s="233"/>
    </row>
    <row r="106" spans="2:44" s="257" customFormat="1" x14ac:dyDescent="0.2">
      <c r="B106" s="346"/>
      <c r="C106" s="347"/>
      <c r="D106" s="348"/>
      <c r="E106" s="348"/>
      <c r="AR106" s="233"/>
    </row>
    <row r="107" spans="2:44" s="257" customFormat="1" x14ac:dyDescent="0.2">
      <c r="B107" s="346"/>
      <c r="C107" s="347"/>
      <c r="D107" s="348"/>
      <c r="E107" s="348"/>
      <c r="AR107" s="233"/>
    </row>
    <row r="108" spans="2:44" s="257" customFormat="1" x14ac:dyDescent="0.2">
      <c r="B108" s="346"/>
      <c r="C108" s="347"/>
      <c r="D108" s="348"/>
      <c r="E108" s="348"/>
      <c r="AR108" s="233"/>
    </row>
    <row r="109" spans="2:44" s="257" customFormat="1" x14ac:dyDescent="0.2">
      <c r="B109" s="346"/>
      <c r="C109" s="347"/>
      <c r="D109" s="348"/>
      <c r="E109" s="348"/>
      <c r="AR109" s="233"/>
    </row>
    <row r="110" spans="2:44" s="257" customFormat="1" x14ac:dyDescent="0.2">
      <c r="B110" s="346"/>
      <c r="C110" s="347"/>
      <c r="D110" s="348"/>
      <c r="E110" s="348"/>
      <c r="AR110" s="233"/>
    </row>
    <row r="111" spans="2:44" s="257" customFormat="1" x14ac:dyDescent="0.2">
      <c r="B111" s="346"/>
      <c r="C111" s="347"/>
      <c r="D111" s="348"/>
      <c r="E111" s="348"/>
      <c r="AR111" s="233"/>
    </row>
    <row r="112" spans="2:44" s="257" customFormat="1" x14ac:dyDescent="0.2">
      <c r="B112" s="346"/>
      <c r="C112" s="347"/>
      <c r="D112" s="348"/>
      <c r="E112" s="348"/>
      <c r="AR112" s="233"/>
    </row>
    <row r="113" spans="2:44" s="257" customFormat="1" x14ac:dyDescent="0.2">
      <c r="B113" s="346"/>
      <c r="C113" s="347"/>
      <c r="D113" s="348"/>
      <c r="E113" s="348"/>
      <c r="AR113" s="233"/>
    </row>
    <row r="114" spans="2:44" s="257" customFormat="1" x14ac:dyDescent="0.2">
      <c r="B114" s="346"/>
      <c r="C114" s="347"/>
      <c r="D114" s="348"/>
      <c r="E114" s="348"/>
      <c r="AR114" s="233"/>
    </row>
    <row r="115" spans="2:44" s="257" customFormat="1" x14ac:dyDescent="0.2">
      <c r="B115" s="346"/>
      <c r="C115" s="347"/>
      <c r="D115" s="348"/>
      <c r="E115" s="348"/>
      <c r="AR115" s="233"/>
    </row>
    <row r="116" spans="2:44" s="257" customFormat="1" x14ac:dyDescent="0.2">
      <c r="B116" s="346"/>
      <c r="C116" s="347"/>
      <c r="D116" s="348"/>
      <c r="E116" s="348"/>
      <c r="AR116" s="233"/>
    </row>
    <row r="117" spans="2:44" s="257" customFormat="1" x14ac:dyDescent="0.2">
      <c r="B117" s="346"/>
      <c r="C117" s="347"/>
      <c r="D117" s="348"/>
      <c r="E117" s="348"/>
      <c r="AR117" s="233"/>
    </row>
    <row r="118" spans="2:44" s="257" customFormat="1" x14ac:dyDescent="0.2">
      <c r="B118" s="346"/>
      <c r="C118" s="347"/>
      <c r="D118" s="348"/>
      <c r="E118" s="348"/>
      <c r="AR118" s="233"/>
    </row>
    <row r="119" spans="2:44" s="257" customFormat="1" x14ac:dyDescent="0.2">
      <c r="B119" s="346"/>
      <c r="C119" s="347"/>
      <c r="D119" s="348"/>
      <c r="E119" s="348"/>
      <c r="AR119" s="233"/>
    </row>
    <row r="120" spans="2:44" s="257" customFormat="1" x14ac:dyDescent="0.2">
      <c r="B120" s="346"/>
      <c r="C120" s="347"/>
      <c r="D120" s="348"/>
      <c r="E120" s="348"/>
      <c r="AR120" s="233"/>
    </row>
    <row r="121" spans="2:44" s="257" customFormat="1" x14ac:dyDescent="0.2">
      <c r="B121" s="346"/>
      <c r="C121" s="347"/>
      <c r="D121" s="348"/>
      <c r="E121" s="348"/>
      <c r="AR121" s="233"/>
    </row>
    <row r="122" spans="2:44" s="257" customFormat="1" x14ac:dyDescent="0.2">
      <c r="B122" s="346"/>
      <c r="C122" s="347"/>
      <c r="D122" s="348"/>
      <c r="E122" s="348"/>
      <c r="AR122" s="233"/>
    </row>
    <row r="123" spans="2:44" s="257" customFormat="1" x14ac:dyDescent="0.2">
      <c r="B123" s="346"/>
      <c r="C123" s="347"/>
      <c r="D123" s="348"/>
      <c r="E123" s="348"/>
      <c r="AR123" s="233"/>
    </row>
    <row r="124" spans="2:44" s="257" customFormat="1" x14ac:dyDescent="0.2">
      <c r="B124" s="346"/>
      <c r="C124" s="347"/>
      <c r="D124" s="348"/>
      <c r="E124" s="348"/>
      <c r="AR124" s="233"/>
    </row>
    <row r="125" spans="2:44" s="257" customFormat="1" x14ac:dyDescent="0.2">
      <c r="B125" s="346"/>
      <c r="C125" s="347"/>
      <c r="D125" s="348"/>
      <c r="E125" s="348"/>
      <c r="AR125" s="233"/>
    </row>
    <row r="126" spans="2:44" s="257" customFormat="1" x14ac:dyDescent="0.2">
      <c r="B126" s="346"/>
      <c r="C126" s="347"/>
      <c r="D126" s="348"/>
      <c r="E126" s="348"/>
      <c r="AR126" s="233"/>
    </row>
    <row r="127" spans="2:44" s="257" customFormat="1" x14ac:dyDescent="0.2">
      <c r="B127" s="346"/>
      <c r="C127" s="347"/>
      <c r="D127" s="348"/>
      <c r="E127" s="348"/>
      <c r="AR127" s="233"/>
    </row>
    <row r="128" spans="2:44" s="257" customFormat="1" x14ac:dyDescent="0.2">
      <c r="B128" s="346"/>
      <c r="C128" s="347"/>
      <c r="D128" s="348"/>
      <c r="E128" s="348"/>
      <c r="AR128" s="233"/>
    </row>
    <row r="129" spans="2:44" s="257" customFormat="1" x14ac:dyDescent="0.2">
      <c r="B129" s="346"/>
      <c r="C129" s="347"/>
      <c r="D129" s="348"/>
      <c r="E129" s="348"/>
      <c r="AR129" s="233"/>
    </row>
    <row r="130" spans="2:44" s="257" customFormat="1" x14ac:dyDescent="0.2">
      <c r="B130" s="346"/>
      <c r="C130" s="347"/>
      <c r="D130" s="348"/>
      <c r="E130" s="348"/>
      <c r="AR130" s="233"/>
    </row>
    <row r="131" spans="2:44" s="257" customFormat="1" x14ac:dyDescent="0.2">
      <c r="B131" s="346"/>
      <c r="C131" s="347"/>
      <c r="D131" s="348"/>
      <c r="E131" s="348"/>
      <c r="AR131" s="233"/>
    </row>
    <row r="132" spans="2:44" s="257" customFormat="1" x14ac:dyDescent="0.2">
      <c r="B132" s="346"/>
      <c r="C132" s="347"/>
      <c r="D132" s="348"/>
      <c r="E132" s="348"/>
      <c r="AR132" s="233"/>
    </row>
    <row r="133" spans="2:44" s="257" customFormat="1" x14ac:dyDescent="0.2">
      <c r="B133" s="346"/>
      <c r="C133" s="347"/>
      <c r="D133" s="348"/>
      <c r="E133" s="348"/>
      <c r="AR133" s="233"/>
    </row>
    <row r="134" spans="2:44" s="257" customFormat="1" x14ac:dyDescent="0.2">
      <c r="B134" s="346"/>
      <c r="C134" s="347"/>
      <c r="D134" s="348"/>
      <c r="E134" s="348"/>
      <c r="AR134" s="233"/>
    </row>
    <row r="135" spans="2:44" s="257" customFormat="1" x14ac:dyDescent="0.2">
      <c r="B135" s="346"/>
      <c r="C135" s="347"/>
      <c r="D135" s="348"/>
      <c r="E135" s="348"/>
      <c r="AR135" s="233"/>
    </row>
    <row r="136" spans="2:44" s="257" customFormat="1" x14ac:dyDescent="0.2">
      <c r="B136" s="346"/>
      <c r="C136" s="347"/>
      <c r="D136" s="348"/>
      <c r="E136" s="348"/>
      <c r="AR136" s="233"/>
    </row>
    <row r="137" spans="2:44" s="257" customFormat="1" x14ac:dyDescent="0.2">
      <c r="B137" s="346"/>
      <c r="C137" s="347"/>
      <c r="D137" s="348"/>
      <c r="E137" s="348"/>
      <c r="AR137" s="233"/>
    </row>
    <row r="138" spans="2:44" s="257" customFormat="1" x14ac:dyDescent="0.2">
      <c r="B138" s="346"/>
      <c r="C138" s="347"/>
      <c r="D138" s="348"/>
      <c r="E138" s="348"/>
      <c r="AR138" s="233"/>
    </row>
    <row r="139" spans="2:44" s="257" customFormat="1" x14ac:dyDescent="0.2">
      <c r="B139" s="346"/>
      <c r="C139" s="347"/>
      <c r="D139" s="348"/>
      <c r="E139" s="348"/>
      <c r="AR139" s="233"/>
    </row>
    <row r="140" spans="2:44" s="257" customFormat="1" x14ac:dyDescent="0.2">
      <c r="B140" s="346"/>
      <c r="C140" s="347"/>
      <c r="D140" s="348"/>
      <c r="E140" s="348"/>
      <c r="AR140" s="233"/>
    </row>
    <row r="141" spans="2:44" s="257" customFormat="1" x14ac:dyDescent="0.2">
      <c r="B141" s="346"/>
      <c r="C141" s="347"/>
      <c r="D141" s="348"/>
      <c r="E141" s="348"/>
      <c r="AR141" s="233"/>
    </row>
    <row r="142" spans="2:44" s="257" customFormat="1" x14ac:dyDescent="0.2">
      <c r="B142" s="346"/>
      <c r="C142" s="347"/>
      <c r="D142" s="348"/>
      <c r="E142" s="348"/>
      <c r="AR142" s="233"/>
    </row>
    <row r="143" spans="2:44" s="257" customFormat="1" x14ac:dyDescent="0.2">
      <c r="B143" s="346"/>
      <c r="C143" s="347"/>
      <c r="D143" s="348"/>
      <c r="E143" s="348"/>
      <c r="AR143" s="233"/>
    </row>
    <row r="144" spans="2:44" s="257" customFormat="1" x14ac:dyDescent="0.2">
      <c r="B144" s="346"/>
      <c r="C144" s="347"/>
      <c r="D144" s="348"/>
      <c r="E144" s="348"/>
      <c r="AR144" s="233"/>
    </row>
    <row r="145" spans="2:44" s="257" customFormat="1" x14ac:dyDescent="0.2">
      <c r="B145" s="346"/>
      <c r="C145" s="347"/>
      <c r="D145" s="348"/>
      <c r="E145" s="348"/>
      <c r="AR145" s="233"/>
    </row>
    <row r="146" spans="2:44" s="257" customFormat="1" x14ac:dyDescent="0.2">
      <c r="B146" s="346"/>
      <c r="C146" s="347"/>
      <c r="D146" s="348"/>
      <c r="E146" s="348"/>
      <c r="AR146" s="233"/>
    </row>
    <row r="147" spans="2:44" s="257" customFormat="1" x14ac:dyDescent="0.2">
      <c r="B147" s="346"/>
      <c r="C147" s="347"/>
      <c r="D147" s="348"/>
      <c r="E147" s="348"/>
      <c r="AR147" s="233"/>
    </row>
    <row r="148" spans="2:44" s="257" customFormat="1" x14ac:dyDescent="0.2">
      <c r="B148" s="346"/>
      <c r="C148" s="347"/>
      <c r="D148" s="348"/>
      <c r="E148" s="348"/>
      <c r="AR148" s="233"/>
    </row>
    <row r="149" spans="2:44" s="257" customFormat="1" x14ac:dyDescent="0.2">
      <c r="B149" s="346"/>
      <c r="C149" s="347"/>
      <c r="D149" s="348"/>
      <c r="E149" s="348"/>
      <c r="AR149" s="233"/>
    </row>
    <row r="150" spans="2:44" s="257" customFormat="1" x14ac:dyDescent="0.2">
      <c r="B150" s="346"/>
      <c r="C150" s="347"/>
      <c r="D150" s="348"/>
      <c r="E150" s="348"/>
      <c r="AR150" s="233"/>
    </row>
    <row r="151" spans="2:44" s="257" customFormat="1" x14ac:dyDescent="0.2">
      <c r="B151" s="346"/>
      <c r="C151" s="347"/>
      <c r="D151" s="348"/>
      <c r="E151" s="348"/>
      <c r="AR151" s="233"/>
    </row>
    <row r="152" spans="2:44" s="257" customFormat="1" x14ac:dyDescent="0.2">
      <c r="B152" s="346"/>
      <c r="C152" s="347"/>
      <c r="D152" s="348"/>
      <c r="E152" s="348"/>
      <c r="AR152" s="233"/>
    </row>
    <row r="153" spans="2:44" s="257" customFormat="1" x14ac:dyDescent="0.2">
      <c r="B153" s="346"/>
      <c r="C153" s="347"/>
      <c r="D153" s="348"/>
      <c r="E153" s="348"/>
      <c r="AR153" s="233"/>
    </row>
    <row r="154" spans="2:44" s="257" customFormat="1" x14ac:dyDescent="0.2">
      <c r="B154" s="346"/>
      <c r="C154" s="347"/>
      <c r="D154" s="348"/>
      <c r="E154" s="348"/>
      <c r="AR154" s="233"/>
    </row>
    <row r="155" spans="2:44" s="257" customFormat="1" x14ac:dyDescent="0.2">
      <c r="B155" s="346"/>
      <c r="C155" s="347"/>
      <c r="D155" s="348"/>
      <c r="E155" s="348"/>
      <c r="AR155" s="233"/>
    </row>
    <row r="156" spans="2:44" s="257" customFormat="1" x14ac:dyDescent="0.2">
      <c r="B156" s="346"/>
      <c r="C156" s="347"/>
      <c r="D156" s="348"/>
      <c r="E156" s="348"/>
      <c r="AR156" s="233"/>
    </row>
    <row r="157" spans="2:44" s="257" customFormat="1" x14ac:dyDescent="0.2">
      <c r="B157" s="346"/>
      <c r="C157" s="347"/>
      <c r="D157" s="348"/>
      <c r="E157" s="348"/>
      <c r="AR157" s="233"/>
    </row>
    <row r="158" spans="2:44" s="257" customFormat="1" x14ac:dyDescent="0.2">
      <c r="B158" s="346"/>
      <c r="C158" s="347"/>
      <c r="D158" s="348"/>
      <c r="E158" s="348"/>
      <c r="AR158" s="233"/>
    </row>
    <row r="159" spans="2:44" s="257" customFormat="1" x14ac:dyDescent="0.2">
      <c r="B159" s="346"/>
      <c r="C159" s="347"/>
      <c r="D159" s="348"/>
      <c r="E159" s="348"/>
      <c r="AR159" s="233"/>
    </row>
    <row r="160" spans="2:44" s="257" customFormat="1" x14ac:dyDescent="0.2">
      <c r="B160" s="346"/>
      <c r="C160" s="347"/>
      <c r="D160" s="348"/>
      <c r="E160" s="348"/>
      <c r="AR160" s="233"/>
    </row>
    <row r="161" spans="2:44" s="257" customFormat="1" x14ac:dyDescent="0.2">
      <c r="B161" s="346"/>
      <c r="C161" s="347"/>
      <c r="D161" s="348"/>
      <c r="E161" s="348"/>
      <c r="AR161" s="233"/>
    </row>
    <row r="162" spans="2:44" s="257" customFormat="1" x14ac:dyDescent="0.2">
      <c r="B162" s="346"/>
      <c r="C162" s="347"/>
      <c r="D162" s="348"/>
      <c r="E162" s="348"/>
      <c r="AR162" s="233"/>
    </row>
    <row r="163" spans="2:44" s="257" customFormat="1" x14ac:dyDescent="0.2">
      <c r="B163" s="346"/>
      <c r="C163" s="347"/>
      <c r="D163" s="348"/>
      <c r="E163" s="348"/>
      <c r="AR163" s="233"/>
    </row>
    <row r="164" spans="2:44" s="257" customFormat="1" x14ac:dyDescent="0.2">
      <c r="B164" s="346"/>
      <c r="C164" s="347"/>
      <c r="D164" s="348"/>
      <c r="E164" s="348"/>
      <c r="AR164" s="233"/>
    </row>
    <row r="165" spans="2:44" s="257" customFormat="1" x14ac:dyDescent="0.2">
      <c r="B165" s="346"/>
      <c r="C165" s="347"/>
      <c r="D165" s="348"/>
      <c r="E165" s="348"/>
      <c r="AR165" s="233"/>
    </row>
    <row r="166" spans="2:44" s="257" customFormat="1" x14ac:dyDescent="0.2">
      <c r="B166" s="346"/>
      <c r="C166" s="347"/>
      <c r="D166" s="348"/>
      <c r="E166" s="348"/>
      <c r="AR166" s="233"/>
    </row>
    <row r="167" spans="2:44" s="257" customFormat="1" x14ac:dyDescent="0.2">
      <c r="B167" s="346"/>
      <c r="C167" s="347"/>
      <c r="D167" s="348"/>
      <c r="E167" s="348"/>
      <c r="AR167" s="233"/>
    </row>
    <row r="168" spans="2:44" s="257" customFormat="1" x14ac:dyDescent="0.2">
      <c r="B168" s="346"/>
      <c r="C168" s="347"/>
      <c r="D168" s="348"/>
      <c r="E168" s="348"/>
      <c r="AR168" s="233"/>
    </row>
    <row r="169" spans="2:44" s="257" customFormat="1" x14ac:dyDescent="0.2">
      <c r="B169" s="346"/>
      <c r="C169" s="347"/>
      <c r="D169" s="348"/>
      <c r="E169" s="348"/>
      <c r="AR169" s="233"/>
    </row>
    <row r="170" spans="2:44" s="257" customFormat="1" x14ac:dyDescent="0.2">
      <c r="B170" s="346"/>
      <c r="C170" s="347"/>
      <c r="D170" s="348"/>
      <c r="E170" s="348"/>
      <c r="AR170" s="233"/>
    </row>
    <row r="171" spans="2:44" s="257" customFormat="1" x14ac:dyDescent="0.2">
      <c r="B171" s="346"/>
      <c r="C171" s="347"/>
      <c r="D171" s="348"/>
      <c r="E171" s="348"/>
      <c r="AR171" s="233"/>
    </row>
    <row r="172" spans="2:44" s="257" customFormat="1" x14ac:dyDescent="0.2">
      <c r="B172" s="346"/>
      <c r="C172" s="347"/>
      <c r="D172" s="348"/>
      <c r="E172" s="348"/>
      <c r="AR172" s="233"/>
    </row>
    <row r="173" spans="2:44" x14ac:dyDescent="0.2">
      <c r="AR173" s="6"/>
    </row>
    <row r="174" spans="2:44" x14ac:dyDescent="0.2">
      <c r="AR174" s="6"/>
    </row>
    <row r="175" spans="2:44" x14ac:dyDescent="0.2">
      <c r="AR175" s="6"/>
    </row>
    <row r="176" spans="2:44" x14ac:dyDescent="0.2">
      <c r="AR176" s="6"/>
    </row>
    <row r="177" spans="44:44" x14ac:dyDescent="0.2">
      <c r="AR177" s="6"/>
    </row>
    <row r="178" spans="44:44" x14ac:dyDescent="0.2">
      <c r="AR178" s="6"/>
    </row>
    <row r="179" spans="44:44" x14ac:dyDescent="0.2">
      <c r="AR179" s="6"/>
    </row>
    <row r="180" spans="44:44" x14ac:dyDescent="0.2">
      <c r="AR180" s="6"/>
    </row>
    <row r="181" spans="44:44" x14ac:dyDescent="0.2">
      <c r="AR181" s="6"/>
    </row>
    <row r="182" spans="44:44" x14ac:dyDescent="0.2">
      <c r="AR182" s="6"/>
    </row>
    <row r="183" spans="44:44" x14ac:dyDescent="0.2">
      <c r="AR183" s="6"/>
    </row>
    <row r="184" spans="44:44" x14ac:dyDescent="0.2">
      <c r="AR184" s="6"/>
    </row>
    <row r="185" spans="44:44" x14ac:dyDescent="0.2">
      <c r="AR185" s="6"/>
    </row>
    <row r="186" spans="44:44" x14ac:dyDescent="0.2">
      <c r="AR186" s="6"/>
    </row>
    <row r="187" spans="44:44" x14ac:dyDescent="0.2">
      <c r="AR187" s="6"/>
    </row>
    <row r="188" spans="44:44" x14ac:dyDescent="0.2">
      <c r="AR188" s="6"/>
    </row>
    <row r="189" spans="44:44" x14ac:dyDescent="0.2">
      <c r="AR189" s="6"/>
    </row>
    <row r="190" spans="44:44" x14ac:dyDescent="0.2">
      <c r="AR190" s="6"/>
    </row>
    <row r="191" spans="44:44" x14ac:dyDescent="0.2">
      <c r="AR191" s="6"/>
    </row>
    <row r="192" spans="44:44" x14ac:dyDescent="0.2">
      <c r="AR192" s="6"/>
    </row>
    <row r="193" spans="44:44" x14ac:dyDescent="0.2">
      <c r="AR193" s="6"/>
    </row>
    <row r="194" spans="44:44" x14ac:dyDescent="0.2">
      <c r="AR194" s="6"/>
    </row>
    <row r="195" spans="44:44" x14ac:dyDescent="0.2">
      <c r="AR195" s="6"/>
    </row>
    <row r="196" spans="44:44" x14ac:dyDescent="0.2">
      <c r="AR196" s="6"/>
    </row>
    <row r="197" spans="44:44" x14ac:dyDescent="0.2">
      <c r="AR197" s="6"/>
    </row>
    <row r="198" spans="44:44" x14ac:dyDescent="0.2">
      <c r="AR198" s="6"/>
    </row>
    <row r="199" spans="44:44" x14ac:dyDescent="0.2">
      <c r="AR199" s="6"/>
    </row>
    <row r="200" spans="44:44" x14ac:dyDescent="0.2">
      <c r="AR200" s="6"/>
    </row>
    <row r="201" spans="44:44" x14ac:dyDescent="0.2">
      <c r="AR201" s="6"/>
    </row>
    <row r="202" spans="44:44" x14ac:dyDescent="0.2">
      <c r="AR202" s="6"/>
    </row>
    <row r="203" spans="44:44" x14ac:dyDescent="0.2">
      <c r="AR203" s="6"/>
    </row>
    <row r="204" spans="44:44" x14ac:dyDescent="0.2">
      <c r="AR204" s="6"/>
    </row>
    <row r="205" spans="44:44" x14ac:dyDescent="0.2">
      <c r="AR205" s="6"/>
    </row>
    <row r="206" spans="44:44" x14ac:dyDescent="0.2">
      <c r="AR206" s="6"/>
    </row>
    <row r="207" spans="44:44" x14ac:dyDescent="0.2">
      <c r="AR207" s="6"/>
    </row>
    <row r="208" spans="44:44" x14ac:dyDescent="0.2">
      <c r="AR208" s="6"/>
    </row>
    <row r="209" spans="44:44" x14ac:dyDescent="0.2">
      <c r="AR209" s="6"/>
    </row>
    <row r="210" spans="44:44" x14ac:dyDescent="0.2">
      <c r="AR210" s="6"/>
    </row>
    <row r="211" spans="44:44" x14ac:dyDescent="0.2">
      <c r="AR211" s="6"/>
    </row>
    <row r="212" spans="44:44" x14ac:dyDescent="0.2">
      <c r="AR212" s="6"/>
    </row>
    <row r="213" spans="44:44" x14ac:dyDescent="0.2">
      <c r="AR213" s="6"/>
    </row>
    <row r="214" spans="44:44" x14ac:dyDescent="0.2">
      <c r="AR214" s="6"/>
    </row>
    <row r="215" spans="44:44" x14ac:dyDescent="0.2">
      <c r="AR215" s="6"/>
    </row>
    <row r="216" spans="44:44" x14ac:dyDescent="0.2">
      <c r="AR216" s="6"/>
    </row>
    <row r="217" spans="44:44" x14ac:dyDescent="0.2">
      <c r="AR217" s="6"/>
    </row>
    <row r="218" spans="44:44" x14ac:dyDescent="0.2">
      <c r="AR218" s="6"/>
    </row>
    <row r="219" spans="44:44" x14ac:dyDescent="0.2">
      <c r="AR219" s="6"/>
    </row>
    <row r="220" spans="44:44" x14ac:dyDescent="0.2">
      <c r="AR220" s="6"/>
    </row>
    <row r="221" spans="44:44" x14ac:dyDescent="0.2">
      <c r="AR221" s="6"/>
    </row>
    <row r="222" spans="44:44" x14ac:dyDescent="0.2">
      <c r="AR222" s="6"/>
    </row>
    <row r="223" spans="44:44" x14ac:dyDescent="0.2">
      <c r="AR223" s="6"/>
    </row>
    <row r="224" spans="44:44" x14ac:dyDescent="0.2">
      <c r="AR224" s="6"/>
    </row>
    <row r="225" spans="44:44" x14ac:dyDescent="0.2">
      <c r="AR225" s="6"/>
    </row>
    <row r="226" spans="44:44" x14ac:dyDescent="0.2">
      <c r="AR226" s="6"/>
    </row>
    <row r="227" spans="44:44" x14ac:dyDescent="0.2">
      <c r="AR227" s="6"/>
    </row>
    <row r="228" spans="44:44" x14ac:dyDescent="0.2">
      <c r="AR228" s="6"/>
    </row>
    <row r="229" spans="44:44" x14ac:dyDescent="0.2">
      <c r="AR229" s="6"/>
    </row>
    <row r="230" spans="44:44" x14ac:dyDescent="0.2">
      <c r="AR230" s="6"/>
    </row>
    <row r="231" spans="44:44" x14ac:dyDescent="0.2">
      <c r="AR231" s="6"/>
    </row>
    <row r="232" spans="44:44" x14ac:dyDescent="0.2">
      <c r="AR232" s="6"/>
    </row>
    <row r="233" spans="44:44" x14ac:dyDescent="0.2">
      <c r="AR233" s="6"/>
    </row>
    <row r="234" spans="44:44" x14ac:dyDescent="0.2">
      <c r="AR234" s="6"/>
    </row>
    <row r="235" spans="44:44" x14ac:dyDescent="0.2">
      <c r="AR235" s="6"/>
    </row>
    <row r="236" spans="44:44" x14ac:dyDescent="0.2">
      <c r="AR236" s="6"/>
    </row>
    <row r="237" spans="44:44" x14ac:dyDescent="0.2">
      <c r="AR237" s="6"/>
    </row>
    <row r="238" spans="44:44" x14ac:dyDescent="0.2">
      <c r="AR238" s="6"/>
    </row>
    <row r="239" spans="44:44" x14ac:dyDescent="0.2">
      <c r="AR239" s="6"/>
    </row>
    <row r="240" spans="44:44" x14ac:dyDescent="0.2">
      <c r="AR240" s="6"/>
    </row>
    <row r="241" spans="44:44" x14ac:dyDescent="0.2">
      <c r="AR241" s="6"/>
    </row>
    <row r="242" spans="44:44" x14ac:dyDescent="0.2">
      <c r="AR242" s="6"/>
    </row>
    <row r="243" spans="44:44" x14ac:dyDescent="0.2">
      <c r="AR243" s="6"/>
    </row>
    <row r="244" spans="44:44" x14ac:dyDescent="0.2">
      <c r="AR244" s="6"/>
    </row>
    <row r="245" spans="44:44" x14ac:dyDescent="0.2">
      <c r="AR245" s="6"/>
    </row>
    <row r="246" spans="44:44" x14ac:dyDescent="0.2">
      <c r="AR246" s="6"/>
    </row>
    <row r="247" spans="44:44" x14ac:dyDescent="0.2">
      <c r="AR247" s="6"/>
    </row>
    <row r="248" spans="44:44" x14ac:dyDescent="0.2">
      <c r="AR248" s="6"/>
    </row>
    <row r="249" spans="44:44" x14ac:dyDescent="0.2">
      <c r="AR249" s="6"/>
    </row>
    <row r="250" spans="44:44" x14ac:dyDescent="0.2">
      <c r="AR250" s="6"/>
    </row>
    <row r="251" spans="44:44" x14ac:dyDescent="0.2">
      <c r="AR251" s="6"/>
    </row>
    <row r="252" spans="44:44" x14ac:dyDescent="0.2">
      <c r="AR252" s="6"/>
    </row>
    <row r="253" spans="44:44" x14ac:dyDescent="0.2">
      <c r="AR253" s="6"/>
    </row>
    <row r="254" spans="44:44" x14ac:dyDescent="0.2">
      <c r="AR254" s="6"/>
    </row>
    <row r="255" spans="44:44" x14ac:dyDescent="0.2">
      <c r="AR255" s="6"/>
    </row>
    <row r="256" spans="44:44" x14ac:dyDescent="0.2">
      <c r="AR256" s="6"/>
    </row>
    <row r="257" spans="44:44" x14ac:dyDescent="0.2">
      <c r="AR257" s="6"/>
    </row>
    <row r="258" spans="44:44" x14ac:dyDescent="0.2">
      <c r="AR258" s="6"/>
    </row>
    <row r="259" spans="44:44" x14ac:dyDescent="0.2">
      <c r="AR259" s="6"/>
    </row>
    <row r="260" spans="44:44" x14ac:dyDescent="0.2">
      <c r="AR260" s="6"/>
    </row>
    <row r="261" spans="44:44" x14ac:dyDescent="0.2">
      <c r="AR261" s="6"/>
    </row>
    <row r="262" spans="44:44" x14ac:dyDescent="0.2">
      <c r="AR262" s="6"/>
    </row>
    <row r="263" spans="44:44" x14ac:dyDescent="0.2">
      <c r="AR263" s="6"/>
    </row>
    <row r="264" spans="44:44" x14ac:dyDescent="0.2">
      <c r="AR264" s="6"/>
    </row>
    <row r="265" spans="44:44" x14ac:dyDescent="0.2">
      <c r="AR265" s="6"/>
    </row>
    <row r="266" spans="44:44" x14ac:dyDescent="0.2">
      <c r="AR266" s="6"/>
    </row>
    <row r="267" spans="44:44" x14ac:dyDescent="0.2">
      <c r="AR267" s="6"/>
    </row>
    <row r="268" spans="44:44" x14ac:dyDescent="0.2">
      <c r="AR268" s="6"/>
    </row>
    <row r="269" spans="44:44" x14ac:dyDescent="0.2">
      <c r="AR269" s="6"/>
    </row>
    <row r="270" spans="44:44" x14ac:dyDescent="0.2">
      <c r="AR270" s="6"/>
    </row>
    <row r="271" spans="44:44" x14ac:dyDescent="0.2">
      <c r="AR271" s="6"/>
    </row>
    <row r="272" spans="44:44" x14ac:dyDescent="0.2">
      <c r="AR272" s="6"/>
    </row>
    <row r="273" spans="44:44" x14ac:dyDescent="0.2">
      <c r="AR273" s="6"/>
    </row>
    <row r="274" spans="44:44" x14ac:dyDescent="0.2">
      <c r="AR274" s="6"/>
    </row>
    <row r="275" spans="44:44" x14ac:dyDescent="0.2">
      <c r="AR275" s="6"/>
    </row>
    <row r="276" spans="44:44" x14ac:dyDescent="0.2">
      <c r="AR276" s="6"/>
    </row>
    <row r="277" spans="44:44" x14ac:dyDescent="0.2">
      <c r="AR277" s="6"/>
    </row>
    <row r="278" spans="44:44" x14ac:dyDescent="0.2">
      <c r="AR278" s="6"/>
    </row>
    <row r="279" spans="44:44" x14ac:dyDescent="0.2">
      <c r="AR279" s="6"/>
    </row>
    <row r="280" spans="44:44" x14ac:dyDescent="0.2">
      <c r="AR280" s="6"/>
    </row>
    <row r="281" spans="44:44" x14ac:dyDescent="0.2">
      <c r="AR281" s="6"/>
    </row>
    <row r="282" spans="44:44" x14ac:dyDescent="0.2">
      <c r="AR282" s="6"/>
    </row>
    <row r="283" spans="44:44" x14ac:dyDescent="0.2">
      <c r="AR283" s="6"/>
    </row>
    <row r="284" spans="44:44" x14ac:dyDescent="0.2">
      <c r="AR284" s="6"/>
    </row>
    <row r="285" spans="44:44" x14ac:dyDescent="0.2">
      <c r="AR285" s="6"/>
    </row>
    <row r="286" spans="44:44" x14ac:dyDescent="0.2">
      <c r="AR286" s="6"/>
    </row>
    <row r="287" spans="44:44" x14ac:dyDescent="0.2">
      <c r="AR287" s="6"/>
    </row>
    <row r="288" spans="44:44" x14ac:dyDescent="0.2">
      <c r="AR288" s="6"/>
    </row>
    <row r="289" spans="44:44" x14ac:dyDescent="0.2">
      <c r="AR289" s="6"/>
    </row>
    <row r="290" spans="44:44" x14ac:dyDescent="0.2">
      <c r="AR290" s="6"/>
    </row>
    <row r="291" spans="44:44" x14ac:dyDescent="0.2">
      <c r="AR291" s="6"/>
    </row>
    <row r="292" spans="44:44" x14ac:dyDescent="0.2">
      <c r="AR292" s="6"/>
    </row>
    <row r="293" spans="44:44" x14ac:dyDescent="0.2">
      <c r="AR293" s="6"/>
    </row>
    <row r="294" spans="44:44" x14ac:dyDescent="0.2">
      <c r="AR294" s="6"/>
    </row>
    <row r="295" spans="44:44" x14ac:dyDescent="0.2">
      <c r="AR295" s="6"/>
    </row>
    <row r="296" spans="44:44" x14ac:dyDescent="0.2">
      <c r="AR296" s="6"/>
    </row>
    <row r="297" spans="44:44" x14ac:dyDescent="0.2">
      <c r="AR297" s="6"/>
    </row>
    <row r="298" spans="44:44" x14ac:dyDescent="0.2">
      <c r="AR298" s="6"/>
    </row>
    <row r="299" spans="44:44" x14ac:dyDescent="0.2">
      <c r="AR299" s="6"/>
    </row>
    <row r="300" spans="44:44" x14ac:dyDescent="0.2">
      <c r="AR300" s="6"/>
    </row>
    <row r="301" spans="44:44" x14ac:dyDescent="0.2">
      <c r="AR301" s="6"/>
    </row>
    <row r="302" spans="44:44" x14ac:dyDescent="0.2">
      <c r="AR302" s="6"/>
    </row>
    <row r="303" spans="44:44" x14ac:dyDescent="0.2">
      <c r="AR303" s="6"/>
    </row>
    <row r="304" spans="44:44" x14ac:dyDescent="0.2">
      <c r="AR304" s="6"/>
    </row>
    <row r="305" spans="44:44" x14ac:dyDescent="0.2">
      <c r="AR305" s="6"/>
    </row>
    <row r="306" spans="44:44" x14ac:dyDescent="0.2">
      <c r="AR306" s="6"/>
    </row>
    <row r="307" spans="44:44" x14ac:dyDescent="0.2">
      <c r="AR307" s="6"/>
    </row>
    <row r="308" spans="44:44" x14ac:dyDescent="0.2">
      <c r="AR308" s="6"/>
    </row>
    <row r="309" spans="44:44" x14ac:dyDescent="0.2">
      <c r="AR309" s="6"/>
    </row>
    <row r="310" spans="44:44" x14ac:dyDescent="0.2">
      <c r="AR310" s="6"/>
    </row>
    <row r="311" spans="44:44" x14ac:dyDescent="0.2">
      <c r="AR311" s="6"/>
    </row>
    <row r="312" spans="44:44" x14ac:dyDescent="0.2">
      <c r="AR312" s="6"/>
    </row>
    <row r="313" spans="44:44" x14ac:dyDescent="0.2">
      <c r="AR313" s="6"/>
    </row>
    <row r="314" spans="44:44" x14ac:dyDescent="0.2">
      <c r="AR314" s="6"/>
    </row>
    <row r="315" spans="44:44" x14ac:dyDescent="0.2">
      <c r="AR315" s="6"/>
    </row>
    <row r="316" spans="44:44" x14ac:dyDescent="0.2">
      <c r="AR316" s="6"/>
    </row>
    <row r="317" spans="44:44" x14ac:dyDescent="0.2">
      <c r="AR317" s="6"/>
    </row>
    <row r="318" spans="44:44" x14ac:dyDescent="0.2">
      <c r="AR318" s="6"/>
    </row>
    <row r="319" spans="44:44" x14ac:dyDescent="0.2">
      <c r="AR319" s="6"/>
    </row>
    <row r="320" spans="44:44" x14ac:dyDescent="0.2">
      <c r="AR320" s="6"/>
    </row>
    <row r="321" spans="44:44" x14ac:dyDescent="0.2">
      <c r="AR321" s="6"/>
    </row>
    <row r="322" spans="44:44" x14ac:dyDescent="0.2">
      <c r="AR322" s="6"/>
    </row>
    <row r="323" spans="44:44" x14ac:dyDescent="0.2">
      <c r="AR323" s="6"/>
    </row>
    <row r="324" spans="44:44" x14ac:dyDescent="0.2">
      <c r="AR324" s="6"/>
    </row>
    <row r="325" spans="44:44" x14ac:dyDescent="0.2">
      <c r="AR325" s="6"/>
    </row>
    <row r="326" spans="44:44" x14ac:dyDescent="0.2">
      <c r="AR326" s="6"/>
    </row>
    <row r="327" spans="44:44" x14ac:dyDescent="0.2">
      <c r="AR327" s="6"/>
    </row>
    <row r="328" spans="44:44" x14ac:dyDescent="0.2">
      <c r="AR328" s="6"/>
    </row>
    <row r="329" spans="44:44" x14ac:dyDescent="0.2">
      <c r="AR329" s="6"/>
    </row>
    <row r="330" spans="44:44" x14ac:dyDescent="0.2">
      <c r="AR330" s="6"/>
    </row>
    <row r="331" spans="44:44" x14ac:dyDescent="0.2">
      <c r="AR331" s="6"/>
    </row>
    <row r="332" spans="44:44" x14ac:dyDescent="0.2">
      <c r="AR332" s="6"/>
    </row>
    <row r="333" spans="44:44" x14ac:dyDescent="0.2">
      <c r="AR333" s="6"/>
    </row>
    <row r="334" spans="44:44" x14ac:dyDescent="0.2">
      <c r="AR334" s="6"/>
    </row>
    <row r="335" spans="44:44" x14ac:dyDescent="0.2">
      <c r="AR335" s="6"/>
    </row>
    <row r="336" spans="44:44" x14ac:dyDescent="0.2">
      <c r="AR336" s="6"/>
    </row>
    <row r="337" spans="44:44" x14ac:dyDescent="0.2">
      <c r="AR337" s="6"/>
    </row>
    <row r="338" spans="44:44" x14ac:dyDescent="0.2">
      <c r="AR338" s="6"/>
    </row>
    <row r="339" spans="44:44" x14ac:dyDescent="0.2">
      <c r="AR339" s="6"/>
    </row>
    <row r="340" spans="44:44" x14ac:dyDescent="0.2">
      <c r="AR340" s="6"/>
    </row>
    <row r="341" spans="44:44" x14ac:dyDescent="0.2">
      <c r="AR341" s="6"/>
    </row>
    <row r="342" spans="44:44" x14ac:dyDescent="0.2">
      <c r="AR342" s="6"/>
    </row>
    <row r="343" spans="44:44" x14ac:dyDescent="0.2">
      <c r="AR343" s="6"/>
    </row>
    <row r="344" spans="44:44" x14ac:dyDescent="0.2">
      <c r="AR344" s="6"/>
    </row>
    <row r="345" spans="44:44" x14ac:dyDescent="0.2">
      <c r="AR345" s="6"/>
    </row>
    <row r="346" spans="44:44" x14ac:dyDescent="0.2">
      <c r="AR346" s="6"/>
    </row>
    <row r="347" spans="44:44" x14ac:dyDescent="0.2">
      <c r="AR347" s="6"/>
    </row>
    <row r="348" spans="44:44" x14ac:dyDescent="0.2">
      <c r="AR348" s="6"/>
    </row>
    <row r="349" spans="44:44" x14ac:dyDescent="0.2">
      <c r="AR349" s="6"/>
    </row>
    <row r="350" spans="44:44" x14ac:dyDescent="0.2">
      <c r="AR350" s="6"/>
    </row>
    <row r="351" spans="44:44" x14ac:dyDescent="0.2">
      <c r="AR351" s="6"/>
    </row>
    <row r="352" spans="44:44" x14ac:dyDescent="0.2">
      <c r="AR352" s="6"/>
    </row>
    <row r="353" spans="44:44" x14ac:dyDescent="0.2">
      <c r="AR353" s="6"/>
    </row>
    <row r="354" spans="44:44" x14ac:dyDescent="0.2">
      <c r="AR354" s="6"/>
    </row>
    <row r="355" spans="44:44" x14ac:dyDescent="0.2">
      <c r="AR355" s="6"/>
    </row>
    <row r="356" spans="44:44" x14ac:dyDescent="0.2">
      <c r="AR356" s="6"/>
    </row>
    <row r="357" spans="44:44" x14ac:dyDescent="0.2">
      <c r="AR357" s="6"/>
    </row>
    <row r="358" spans="44:44" x14ac:dyDescent="0.2">
      <c r="AR358" s="6"/>
    </row>
    <row r="359" spans="44:44" x14ac:dyDescent="0.2">
      <c r="AR359" s="6"/>
    </row>
    <row r="360" spans="44:44" x14ac:dyDescent="0.2">
      <c r="AR360" s="6"/>
    </row>
    <row r="361" spans="44:44" x14ac:dyDescent="0.2">
      <c r="AR361" s="6"/>
    </row>
    <row r="362" spans="44:44" x14ac:dyDescent="0.2">
      <c r="AR362" s="6"/>
    </row>
    <row r="363" spans="44:44" x14ac:dyDescent="0.2">
      <c r="AR363" s="6"/>
    </row>
    <row r="364" spans="44:44" x14ac:dyDescent="0.2">
      <c r="AR364" s="6"/>
    </row>
    <row r="365" spans="44:44" x14ac:dyDescent="0.2">
      <c r="AR365" s="6"/>
    </row>
    <row r="366" spans="44:44" x14ac:dyDescent="0.2">
      <c r="AR366" s="6"/>
    </row>
    <row r="367" spans="44:44" x14ac:dyDescent="0.2">
      <c r="AR367" s="6"/>
    </row>
    <row r="368" spans="44:44" x14ac:dyDescent="0.2">
      <c r="AR368" s="6"/>
    </row>
    <row r="369" spans="44:44" x14ac:dyDescent="0.2">
      <c r="AR369" s="6"/>
    </row>
    <row r="370" spans="44:44" x14ac:dyDescent="0.2">
      <c r="AR370" s="6"/>
    </row>
    <row r="371" spans="44:44" x14ac:dyDescent="0.2">
      <c r="AR371" s="6"/>
    </row>
    <row r="372" spans="44:44" x14ac:dyDescent="0.2">
      <c r="AR372" s="6"/>
    </row>
    <row r="373" spans="44:44" x14ac:dyDescent="0.2">
      <c r="AR373" s="6"/>
    </row>
    <row r="374" spans="44:44" x14ac:dyDescent="0.2">
      <c r="AR374" s="6"/>
    </row>
    <row r="375" spans="44:44" x14ac:dyDescent="0.2">
      <c r="AR375" s="6"/>
    </row>
    <row r="376" spans="44:44" x14ac:dyDescent="0.2">
      <c r="AR376" s="6"/>
    </row>
    <row r="377" spans="44:44" x14ac:dyDescent="0.2">
      <c r="AR377" s="6"/>
    </row>
    <row r="378" spans="44:44" x14ac:dyDescent="0.2">
      <c r="AR378" s="6"/>
    </row>
    <row r="379" spans="44:44" x14ac:dyDescent="0.2">
      <c r="AR379" s="6"/>
    </row>
    <row r="380" spans="44:44" x14ac:dyDescent="0.2">
      <c r="AR380" s="6"/>
    </row>
    <row r="381" spans="44:44" x14ac:dyDescent="0.2">
      <c r="AR381" s="6"/>
    </row>
    <row r="382" spans="44:44" x14ac:dyDescent="0.2">
      <c r="AR382" s="6"/>
    </row>
    <row r="383" spans="44:44" x14ac:dyDescent="0.2">
      <c r="AR383" s="6"/>
    </row>
    <row r="384" spans="44:44" x14ac:dyDescent="0.2">
      <c r="AR384" s="6"/>
    </row>
    <row r="385" spans="44:44" x14ac:dyDescent="0.2">
      <c r="AR385" s="6"/>
    </row>
    <row r="386" spans="44:44" x14ac:dyDescent="0.2">
      <c r="AR386" s="6"/>
    </row>
  </sheetData>
  <mergeCells count="71">
    <mergeCell ref="D57:E57"/>
    <mergeCell ref="D44:E44"/>
    <mergeCell ref="B54:D54"/>
    <mergeCell ref="D42:E42"/>
    <mergeCell ref="D56:E56"/>
    <mergeCell ref="D49:E49"/>
    <mergeCell ref="D45:E45"/>
    <mergeCell ref="D46:E46"/>
    <mergeCell ref="D47:E47"/>
    <mergeCell ref="D23:E23"/>
    <mergeCell ref="D19:E19"/>
    <mergeCell ref="D20:E20"/>
    <mergeCell ref="D31:E31"/>
    <mergeCell ref="B30:D30"/>
    <mergeCell ref="W64:Y64"/>
    <mergeCell ref="B10:D10"/>
    <mergeCell ref="B24:D24"/>
    <mergeCell ref="B43:D43"/>
    <mergeCell ref="H64:J64"/>
    <mergeCell ref="M64:O64"/>
    <mergeCell ref="D21:E21"/>
    <mergeCell ref="D22:E22"/>
    <mergeCell ref="D25:E25"/>
    <mergeCell ref="D26:E26"/>
    <mergeCell ref="D27:E27"/>
    <mergeCell ref="D28:E28"/>
    <mergeCell ref="D55:E55"/>
    <mergeCell ref="D51:E51"/>
    <mergeCell ref="D52:E52"/>
    <mergeCell ref="D53:E53"/>
    <mergeCell ref="AG2:AR2"/>
    <mergeCell ref="AG3:AR3"/>
    <mergeCell ref="AG4:AR4"/>
    <mergeCell ref="B6:AR6"/>
    <mergeCell ref="AQ7:AQ8"/>
    <mergeCell ref="B7:B8"/>
    <mergeCell ref="C7:C8"/>
    <mergeCell ref="D7:D8"/>
    <mergeCell ref="G7:G8"/>
    <mergeCell ref="H7:AK7"/>
    <mergeCell ref="G5:X5"/>
    <mergeCell ref="AR7:AR9"/>
    <mergeCell ref="L2:R2"/>
    <mergeCell ref="D17:E17"/>
    <mergeCell ref="D15:E15"/>
    <mergeCell ref="D18:E18"/>
    <mergeCell ref="D29:E29"/>
    <mergeCell ref="B59:E59"/>
    <mergeCell ref="D48:E48"/>
    <mergeCell ref="D32:E32"/>
    <mergeCell ref="D33:E33"/>
    <mergeCell ref="D34:E34"/>
    <mergeCell ref="D35:E35"/>
    <mergeCell ref="D41:E41"/>
    <mergeCell ref="D39:E39"/>
    <mergeCell ref="D36:E36"/>
    <mergeCell ref="D37:E37"/>
    <mergeCell ref="D38:E38"/>
    <mergeCell ref="D40:E40"/>
    <mergeCell ref="D11:E11"/>
    <mergeCell ref="D12:E12"/>
    <mergeCell ref="D13:E13"/>
    <mergeCell ref="D14:E14"/>
    <mergeCell ref="D16:E16"/>
    <mergeCell ref="L67:P67"/>
    <mergeCell ref="I66:M66"/>
    <mergeCell ref="D58:E58"/>
    <mergeCell ref="B76:K76"/>
    <mergeCell ref="R64:T64"/>
    <mergeCell ref="G67:K67"/>
    <mergeCell ref="B66:D6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37" fitToWidth="0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ET86"/>
  <sheetViews>
    <sheetView showGridLines="0" view="pageBreakPreview" zoomScale="85" zoomScaleNormal="80" zoomScaleSheetLayoutView="85" workbookViewId="0">
      <selection activeCell="B13" sqref="B13"/>
    </sheetView>
  </sheetViews>
  <sheetFormatPr defaultColWidth="9.140625" defaultRowHeight="12.75" x14ac:dyDescent="0.2"/>
  <cols>
    <col min="1" max="1" width="5.140625" style="10" customWidth="1"/>
    <col min="2" max="2" width="17.7109375" style="4" customWidth="1"/>
    <col min="3" max="3" width="86.140625" style="5" customWidth="1"/>
    <col min="4" max="4" width="10" style="3" customWidth="1"/>
    <col min="5" max="5" width="8.42578125" style="3" bestFit="1" customWidth="1"/>
    <col min="6" max="6" width="4.140625" style="3" bestFit="1" customWidth="1"/>
    <col min="7" max="7" width="4.7109375" style="3" bestFit="1" customWidth="1"/>
    <col min="8" max="8" width="3.140625" style="3" bestFit="1" customWidth="1"/>
    <col min="9" max="9" width="4.28515625" style="3" customWidth="1"/>
    <col min="10" max="10" width="4.7109375" style="3" bestFit="1" customWidth="1"/>
    <col min="11" max="11" width="4.140625" style="3" bestFit="1" customWidth="1"/>
    <col min="12" max="12" width="5.140625" style="3" customWidth="1"/>
    <col min="13" max="13" width="4.85546875" style="3" customWidth="1"/>
    <col min="14" max="14" width="4.28515625" style="3" customWidth="1"/>
    <col min="15" max="15" width="5.28515625" style="3" customWidth="1"/>
    <col min="16" max="16" width="4.140625" style="3" bestFit="1" customWidth="1"/>
    <col min="17" max="17" width="4.7109375" style="3" bestFit="1" customWidth="1"/>
    <col min="18" max="18" width="3.140625" style="3" bestFit="1" customWidth="1"/>
    <col min="19" max="19" width="2.5703125" style="3" bestFit="1" customWidth="1"/>
    <col min="20" max="20" width="4.7109375" style="3" bestFit="1" customWidth="1"/>
    <col min="21" max="21" width="4.140625" style="3" bestFit="1" customWidth="1"/>
    <col min="22" max="22" width="4.7109375" style="3" bestFit="1" customWidth="1"/>
    <col min="23" max="23" width="3.85546875" style="3" bestFit="1" customWidth="1"/>
    <col min="24" max="24" width="2.5703125" style="3" bestFit="1" customWidth="1"/>
    <col min="25" max="25" width="4.7109375" style="3" bestFit="1" customWidth="1"/>
    <col min="26" max="26" width="4.42578125" style="3" bestFit="1" customWidth="1"/>
    <col min="27" max="27" width="4.7109375" style="3" customWidth="1"/>
    <col min="28" max="29" width="3.5703125" style="3" customWidth="1"/>
    <col min="30" max="30" width="4.7109375" style="3" customWidth="1"/>
    <col min="31" max="31" width="5.28515625" style="3" customWidth="1"/>
    <col min="32" max="32" width="5.140625" style="3" customWidth="1"/>
    <col min="33" max="34" width="3.5703125" style="3" customWidth="1"/>
    <col min="35" max="35" width="4.28515625" style="3" customWidth="1"/>
    <col min="36" max="36" width="3.5703125" style="3" customWidth="1"/>
    <col min="37" max="37" width="4.42578125" style="3" customWidth="1"/>
    <col min="38" max="38" width="3.5703125" style="3" customWidth="1"/>
    <col min="39" max="39" width="4" style="3" customWidth="1"/>
    <col min="40" max="40" width="4.28515625" style="3" customWidth="1"/>
    <col min="41" max="41" width="35" style="3" customWidth="1"/>
    <col min="42" max="42" width="16.7109375" style="9" customWidth="1"/>
    <col min="43" max="44" width="9.140625" style="3" hidden="1" customWidth="1"/>
    <col min="45" max="45" width="30.7109375" style="3" bestFit="1" customWidth="1"/>
    <col min="46" max="46" width="17.85546875" style="3" customWidth="1"/>
    <col min="47" max="16384" width="9.140625" style="3"/>
  </cols>
  <sheetData>
    <row r="1" spans="1:150" s="354" customFormat="1" ht="18" x14ac:dyDescent="0.2">
      <c r="A1" s="355" t="s">
        <v>81</v>
      </c>
      <c r="B1" s="356"/>
      <c r="C1" s="357"/>
      <c r="D1" s="911" t="s">
        <v>192</v>
      </c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  <c r="W1" s="911"/>
      <c r="X1" s="911"/>
      <c r="Y1" s="911"/>
      <c r="Z1" s="358"/>
      <c r="AA1" s="358"/>
      <c r="AB1" s="358"/>
      <c r="AC1" s="358"/>
      <c r="AD1" s="358"/>
      <c r="AE1" s="358"/>
      <c r="AG1" s="893" t="s">
        <v>316</v>
      </c>
      <c r="AH1" s="893"/>
      <c r="AI1" s="893"/>
      <c r="AJ1" s="893"/>
      <c r="AK1" s="893"/>
      <c r="AL1" s="893"/>
      <c r="AM1" s="893"/>
      <c r="AN1" s="893"/>
      <c r="AO1" s="893"/>
      <c r="AP1" s="893"/>
      <c r="AQ1" s="893"/>
    </row>
    <row r="2" spans="1:150" s="354" customFormat="1" ht="18" x14ac:dyDescent="0.2">
      <c r="A2" s="355" t="s">
        <v>73</v>
      </c>
      <c r="B2" s="356"/>
      <c r="C2" s="357"/>
      <c r="D2" s="911" t="s">
        <v>69</v>
      </c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358"/>
      <c r="AA2" s="358"/>
      <c r="AB2" s="358"/>
      <c r="AC2" s="358"/>
      <c r="AD2" s="358"/>
      <c r="AE2" s="358"/>
      <c r="AF2" s="359"/>
      <c r="AG2" s="893" t="s">
        <v>347</v>
      </c>
      <c r="AH2" s="893"/>
      <c r="AI2" s="893"/>
      <c r="AJ2" s="893"/>
      <c r="AK2" s="893"/>
      <c r="AL2" s="893"/>
      <c r="AM2" s="893"/>
      <c r="AN2" s="893"/>
      <c r="AO2" s="893"/>
      <c r="AP2" s="893"/>
      <c r="AQ2" s="893"/>
    </row>
    <row r="3" spans="1:150" s="354" customFormat="1" ht="18" x14ac:dyDescent="0.2">
      <c r="A3" s="355"/>
      <c r="B3" s="356"/>
      <c r="C3" s="357"/>
      <c r="D3" s="911" t="s">
        <v>155</v>
      </c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358"/>
      <c r="Z3" s="358"/>
      <c r="AA3" s="358"/>
      <c r="AB3" s="358"/>
      <c r="AC3" s="358"/>
      <c r="AD3" s="358"/>
      <c r="AE3" s="358"/>
      <c r="AF3" s="359"/>
      <c r="AG3" s="893" t="s">
        <v>317</v>
      </c>
      <c r="AH3" s="893"/>
      <c r="AI3" s="893"/>
      <c r="AJ3" s="893"/>
      <c r="AK3" s="893"/>
      <c r="AL3" s="893"/>
      <c r="AM3" s="893"/>
      <c r="AN3" s="893"/>
      <c r="AO3" s="893"/>
      <c r="AP3" s="893"/>
      <c r="AQ3" s="893"/>
    </row>
    <row r="4" spans="1:150" s="354" customFormat="1" ht="18" x14ac:dyDescent="0.2">
      <c r="A4" s="911" t="s">
        <v>386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1"/>
      <c r="U4" s="911"/>
      <c r="V4" s="911"/>
      <c r="W4" s="911"/>
      <c r="X4" s="911"/>
      <c r="Y4" s="911"/>
      <c r="Z4" s="911"/>
      <c r="AA4" s="911"/>
      <c r="AB4" s="911"/>
      <c r="AC4" s="911"/>
      <c r="AD4" s="911"/>
      <c r="AE4" s="911"/>
      <c r="AF4" s="911"/>
      <c r="AG4" s="911"/>
      <c r="AH4" s="911"/>
      <c r="AI4" s="911"/>
      <c r="AJ4" s="911"/>
      <c r="AK4" s="911"/>
      <c r="AL4" s="911"/>
      <c r="AM4" s="911"/>
      <c r="AN4" s="911"/>
      <c r="AO4" s="911"/>
      <c r="AP4" s="359"/>
      <c r="AQ4" s="359"/>
    </row>
    <row r="5" spans="1:150" s="354" customFormat="1" ht="18.75" x14ac:dyDescent="0.2">
      <c r="A5" s="908" t="s">
        <v>319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Q5" s="349"/>
      <c r="AR5" s="349"/>
      <c r="AS5" s="349"/>
      <c r="AT5" s="349"/>
      <c r="AU5" s="349"/>
    </row>
    <row r="6" spans="1:150" s="354" customFormat="1" ht="18" x14ac:dyDescent="0.2">
      <c r="A6" s="355"/>
      <c r="B6" s="356"/>
      <c r="C6" s="357"/>
      <c r="F6" s="358"/>
      <c r="G6" s="358"/>
      <c r="H6" s="358"/>
      <c r="I6" s="358"/>
      <c r="J6" s="358"/>
      <c r="K6" s="358"/>
      <c r="L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9"/>
      <c r="AC6" s="359"/>
      <c r="AD6" s="359"/>
      <c r="AE6" s="359"/>
      <c r="AF6" s="359"/>
      <c r="AQ6" s="349"/>
      <c r="AR6" s="349"/>
      <c r="AS6" s="349"/>
      <c r="AT6" s="349"/>
      <c r="AU6" s="349"/>
    </row>
    <row r="7" spans="1:150" s="349" customFormat="1" ht="21.75" customHeight="1" x14ac:dyDescent="0.2">
      <c r="A7" s="350"/>
      <c r="B7" s="351"/>
      <c r="C7" s="352"/>
      <c r="F7" s="358"/>
      <c r="G7" s="358"/>
      <c r="H7" s="358"/>
      <c r="I7" s="358"/>
      <c r="J7" s="358"/>
      <c r="K7" s="358"/>
      <c r="L7" s="358"/>
      <c r="N7" s="358"/>
      <c r="O7" s="358"/>
      <c r="P7" s="358"/>
      <c r="Q7" s="358"/>
      <c r="S7" s="358"/>
      <c r="T7" s="358"/>
      <c r="U7" s="358"/>
      <c r="V7" s="358"/>
      <c r="W7" s="358"/>
      <c r="X7" s="358"/>
      <c r="Y7" s="358"/>
      <c r="Z7" s="358"/>
      <c r="AA7" s="358"/>
    </row>
    <row r="8" spans="1:150" s="349" customFormat="1" ht="25.5" customHeight="1" thickBot="1" x14ac:dyDescent="0.25">
      <c r="A8" s="935" t="s">
        <v>26</v>
      </c>
      <c r="B8" s="935"/>
      <c r="C8" s="935"/>
      <c r="D8" s="935"/>
      <c r="E8" s="935"/>
      <c r="F8" s="935"/>
      <c r="G8" s="935"/>
      <c r="H8" s="935"/>
      <c r="I8" s="935"/>
      <c r="J8" s="935"/>
      <c r="K8" s="935"/>
      <c r="L8" s="935"/>
      <c r="M8" s="935"/>
      <c r="N8" s="935"/>
      <c r="O8" s="935"/>
      <c r="P8" s="935"/>
      <c r="Q8" s="935"/>
      <c r="R8" s="935"/>
      <c r="S8" s="935"/>
      <c r="T8" s="935"/>
      <c r="U8" s="935"/>
      <c r="V8" s="935"/>
      <c r="W8" s="935"/>
      <c r="X8" s="935"/>
      <c r="Y8" s="935"/>
      <c r="Z8" s="935"/>
      <c r="AA8" s="935"/>
      <c r="AB8" s="935"/>
      <c r="AC8" s="935"/>
      <c r="AD8" s="935"/>
      <c r="AE8" s="935"/>
      <c r="AF8" s="935"/>
      <c r="AG8" s="935"/>
      <c r="AH8" s="935"/>
      <c r="AI8" s="935"/>
      <c r="AJ8" s="935"/>
      <c r="AK8" s="935"/>
      <c r="AL8" s="935"/>
      <c r="AM8" s="935"/>
      <c r="AN8" s="935"/>
      <c r="AO8" s="935"/>
      <c r="AP8" s="519"/>
    </row>
    <row r="9" spans="1:150" s="361" customFormat="1" ht="20.25" customHeight="1" x14ac:dyDescent="0.2">
      <c r="A9" s="898"/>
      <c r="B9" s="931" t="s">
        <v>23</v>
      </c>
      <c r="C9" s="902" t="s">
        <v>2</v>
      </c>
      <c r="D9" s="363" t="s">
        <v>0</v>
      </c>
      <c r="E9" s="904" t="s">
        <v>323</v>
      </c>
      <c r="F9" s="906" t="s">
        <v>1</v>
      </c>
      <c r="G9" s="907"/>
      <c r="H9" s="907"/>
      <c r="I9" s="907"/>
      <c r="J9" s="907"/>
      <c r="K9" s="907"/>
      <c r="L9" s="907"/>
      <c r="M9" s="907"/>
      <c r="N9" s="907"/>
      <c r="O9" s="907"/>
      <c r="P9" s="907"/>
      <c r="Q9" s="907"/>
      <c r="R9" s="907"/>
      <c r="S9" s="907"/>
      <c r="T9" s="907"/>
      <c r="U9" s="907"/>
      <c r="V9" s="907"/>
      <c r="W9" s="907"/>
      <c r="X9" s="907"/>
      <c r="Y9" s="907"/>
      <c r="Z9" s="907"/>
      <c r="AA9" s="907"/>
      <c r="AB9" s="907"/>
      <c r="AC9" s="907"/>
      <c r="AD9" s="907"/>
      <c r="AE9" s="907"/>
      <c r="AF9" s="907"/>
      <c r="AG9" s="907"/>
      <c r="AH9" s="907"/>
      <c r="AI9" s="907"/>
      <c r="AJ9" s="364"/>
      <c r="AK9" s="364"/>
      <c r="AL9" s="364"/>
      <c r="AM9" s="365"/>
      <c r="AN9" s="366"/>
      <c r="AO9" s="936" t="s">
        <v>179</v>
      </c>
    </row>
    <row r="10" spans="1:150" s="361" customFormat="1" ht="20.25" customHeight="1" thickBot="1" x14ac:dyDescent="0.25">
      <c r="A10" s="929"/>
      <c r="B10" s="932"/>
      <c r="C10" s="903"/>
      <c r="D10" s="368" t="s">
        <v>3</v>
      </c>
      <c r="E10" s="905"/>
      <c r="F10" s="369"/>
      <c r="G10" s="370"/>
      <c r="H10" s="370" t="s">
        <v>4</v>
      </c>
      <c r="I10" s="370"/>
      <c r="J10" s="371"/>
      <c r="K10" s="370"/>
      <c r="L10" s="370"/>
      <c r="M10" s="370" t="s">
        <v>5</v>
      </c>
      <c r="N10" s="370"/>
      <c r="O10" s="371"/>
      <c r="P10" s="370"/>
      <c r="Q10" s="370"/>
      <c r="R10" s="372" t="s">
        <v>6</v>
      </c>
      <c r="S10" s="370"/>
      <c r="T10" s="371"/>
      <c r="U10" s="370"/>
      <c r="V10" s="370"/>
      <c r="W10" s="372" t="s">
        <v>7</v>
      </c>
      <c r="X10" s="370"/>
      <c r="Y10" s="371"/>
      <c r="Z10" s="370"/>
      <c r="AA10" s="370"/>
      <c r="AB10" s="372" t="s">
        <v>8</v>
      </c>
      <c r="AC10" s="370"/>
      <c r="AD10" s="371"/>
      <c r="AE10" s="369"/>
      <c r="AF10" s="370"/>
      <c r="AG10" s="370" t="s">
        <v>9</v>
      </c>
      <c r="AH10" s="370"/>
      <c r="AI10" s="373"/>
      <c r="AJ10" s="369"/>
      <c r="AK10" s="370"/>
      <c r="AL10" s="370" t="s">
        <v>22</v>
      </c>
      <c r="AM10" s="370"/>
      <c r="AN10" s="371"/>
      <c r="AO10" s="937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  <c r="BM10" s="441"/>
      <c r="BN10" s="441"/>
      <c r="BO10" s="441"/>
      <c r="BP10" s="441"/>
      <c r="BQ10" s="441"/>
      <c r="BR10" s="441"/>
      <c r="BS10" s="441"/>
      <c r="BT10" s="441"/>
      <c r="BU10" s="441"/>
      <c r="BV10" s="441"/>
      <c r="BW10" s="441"/>
      <c r="BX10" s="441"/>
      <c r="BY10" s="441"/>
      <c r="BZ10" s="441"/>
      <c r="CA10" s="441"/>
      <c r="CB10" s="441"/>
      <c r="CC10" s="441"/>
      <c r="CD10" s="441"/>
      <c r="CE10" s="441"/>
      <c r="CF10" s="441"/>
      <c r="CG10" s="441"/>
      <c r="CH10" s="441"/>
      <c r="CI10" s="441"/>
      <c r="CJ10" s="441"/>
      <c r="CK10" s="441"/>
      <c r="CL10" s="441"/>
      <c r="CM10" s="441"/>
      <c r="CN10" s="441"/>
      <c r="CO10" s="441"/>
      <c r="CP10" s="441"/>
      <c r="CQ10" s="441"/>
      <c r="CR10" s="441"/>
      <c r="CS10" s="441"/>
      <c r="CT10" s="441"/>
      <c r="CU10" s="441"/>
      <c r="CV10" s="441"/>
      <c r="CW10" s="441"/>
      <c r="CX10" s="441"/>
      <c r="CY10" s="441"/>
      <c r="CZ10" s="441"/>
      <c r="DA10" s="441"/>
      <c r="DB10" s="441"/>
      <c r="DC10" s="441"/>
      <c r="DD10" s="441"/>
      <c r="DE10" s="441"/>
      <c r="DF10" s="441"/>
      <c r="DG10" s="441"/>
      <c r="DH10" s="441"/>
      <c r="DI10" s="441"/>
      <c r="DJ10" s="441"/>
      <c r="DK10" s="441"/>
      <c r="DL10" s="441"/>
      <c r="DM10" s="441"/>
      <c r="DN10" s="441"/>
      <c r="DO10" s="441"/>
      <c r="DP10" s="441"/>
      <c r="DQ10" s="441"/>
      <c r="DR10" s="441"/>
      <c r="DS10" s="441"/>
      <c r="DT10" s="441"/>
      <c r="DU10" s="441"/>
      <c r="DV10" s="441"/>
      <c r="DW10" s="441"/>
      <c r="DX10" s="441"/>
      <c r="DY10" s="441"/>
      <c r="DZ10" s="441"/>
      <c r="EA10" s="441"/>
      <c r="EB10" s="441"/>
      <c r="EC10" s="441"/>
      <c r="ED10" s="441"/>
      <c r="EE10" s="441"/>
      <c r="EF10" s="441"/>
      <c r="EG10" s="441"/>
      <c r="EH10" s="441"/>
      <c r="EI10" s="441"/>
      <c r="EJ10" s="441"/>
      <c r="EK10" s="441"/>
      <c r="EL10" s="441"/>
      <c r="EM10" s="441"/>
      <c r="EN10" s="441"/>
      <c r="EO10" s="441"/>
      <c r="EP10" s="441"/>
      <c r="EQ10" s="441"/>
      <c r="ER10" s="441"/>
      <c r="ES10" s="441"/>
      <c r="ET10" s="441"/>
    </row>
    <row r="11" spans="1:150" s="349" customFormat="1" ht="18.75" customHeight="1" thickBot="1" x14ac:dyDescent="0.25">
      <c r="A11" s="374"/>
      <c r="B11" s="375"/>
      <c r="C11" s="364"/>
      <c r="D11" s="520"/>
      <c r="E11" s="521"/>
      <c r="F11" s="376" t="s">
        <v>10</v>
      </c>
      <c r="G11" s="377" t="s">
        <v>12</v>
      </c>
      <c r="H11" s="377" t="s">
        <v>11</v>
      </c>
      <c r="I11" s="377" t="s">
        <v>13</v>
      </c>
      <c r="J11" s="522" t="s">
        <v>14</v>
      </c>
      <c r="K11" s="376" t="s">
        <v>10</v>
      </c>
      <c r="L11" s="377" t="s">
        <v>12</v>
      </c>
      <c r="M11" s="377" t="s">
        <v>11</v>
      </c>
      <c r="N11" s="377" t="s">
        <v>13</v>
      </c>
      <c r="O11" s="522" t="s">
        <v>14</v>
      </c>
      <c r="P11" s="376" t="s">
        <v>10</v>
      </c>
      <c r="Q11" s="377" t="s">
        <v>12</v>
      </c>
      <c r="R11" s="377" t="s">
        <v>11</v>
      </c>
      <c r="S11" s="377" t="s">
        <v>13</v>
      </c>
      <c r="T11" s="522" t="s">
        <v>14</v>
      </c>
      <c r="U11" s="376" t="s">
        <v>10</v>
      </c>
      <c r="V11" s="377" t="s">
        <v>12</v>
      </c>
      <c r="W11" s="377" t="s">
        <v>11</v>
      </c>
      <c r="X11" s="377" t="s">
        <v>13</v>
      </c>
      <c r="Y11" s="522" t="s">
        <v>14</v>
      </c>
      <c r="Z11" s="376" t="s">
        <v>10</v>
      </c>
      <c r="AA11" s="377" t="s">
        <v>12</v>
      </c>
      <c r="AB11" s="377" t="s">
        <v>11</v>
      </c>
      <c r="AC11" s="377" t="s">
        <v>13</v>
      </c>
      <c r="AD11" s="522" t="s">
        <v>14</v>
      </c>
      <c r="AE11" s="376" t="s">
        <v>10</v>
      </c>
      <c r="AF11" s="523" t="s">
        <v>12</v>
      </c>
      <c r="AG11" s="377" t="s">
        <v>11</v>
      </c>
      <c r="AH11" s="377" t="s">
        <v>13</v>
      </c>
      <c r="AI11" s="522" t="s">
        <v>14</v>
      </c>
      <c r="AJ11" s="376" t="s">
        <v>10</v>
      </c>
      <c r="AK11" s="377" t="s">
        <v>12</v>
      </c>
      <c r="AL11" s="377" t="s">
        <v>11</v>
      </c>
      <c r="AM11" s="524" t="s">
        <v>13</v>
      </c>
      <c r="AN11" s="525" t="s">
        <v>14</v>
      </c>
      <c r="AO11" s="775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353"/>
      <c r="BM11" s="353"/>
      <c r="BN11" s="353"/>
      <c r="BO11" s="353"/>
      <c r="BP11" s="353"/>
      <c r="BQ11" s="353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3"/>
      <c r="CI11" s="353"/>
      <c r="CJ11" s="353"/>
      <c r="CK11" s="353"/>
      <c r="CL11" s="353"/>
      <c r="CM11" s="353"/>
      <c r="CN11" s="353"/>
      <c r="CO11" s="353"/>
      <c r="CP11" s="353"/>
      <c r="CQ11" s="353"/>
      <c r="CR11" s="353"/>
      <c r="CS11" s="353"/>
      <c r="CT11" s="353"/>
      <c r="CU11" s="353"/>
      <c r="CV11" s="353"/>
      <c r="CW11" s="353"/>
      <c r="CX11" s="353"/>
      <c r="CY11" s="353"/>
      <c r="CZ11" s="353"/>
      <c r="DA11" s="353"/>
      <c r="DB11" s="353"/>
      <c r="DC11" s="353"/>
      <c r="DD11" s="353"/>
      <c r="DE11" s="353"/>
      <c r="DF11" s="353"/>
      <c r="DG11" s="353"/>
      <c r="DH11" s="353"/>
      <c r="DI11" s="353"/>
      <c r="DJ11" s="353"/>
      <c r="DK11" s="353"/>
      <c r="DL11" s="353"/>
      <c r="DM11" s="353"/>
      <c r="DN11" s="353"/>
      <c r="DO11" s="353"/>
      <c r="DP11" s="353"/>
      <c r="DQ11" s="353"/>
      <c r="DR11" s="353"/>
      <c r="DS11" s="353"/>
      <c r="DT11" s="353"/>
      <c r="DU11" s="353"/>
      <c r="DV11" s="353"/>
      <c r="DW11" s="353"/>
      <c r="DX11" s="353"/>
      <c r="DY11" s="353"/>
      <c r="DZ11" s="353"/>
      <c r="EA11" s="353"/>
      <c r="EB11" s="353"/>
      <c r="EC11" s="353"/>
      <c r="ED11" s="353"/>
      <c r="EE11" s="353"/>
      <c r="EF11" s="353"/>
      <c r="EG11" s="353"/>
      <c r="EH11" s="353"/>
      <c r="EI11" s="353"/>
      <c r="EJ11" s="353"/>
      <c r="EK11" s="353"/>
      <c r="EL11" s="353"/>
      <c r="EM11" s="353"/>
      <c r="EN11" s="353"/>
      <c r="EO11" s="353"/>
      <c r="EP11" s="353"/>
      <c r="EQ11" s="353"/>
      <c r="ER11" s="353"/>
      <c r="ES11" s="353"/>
      <c r="ET11" s="353"/>
    </row>
    <row r="12" spans="1:150" s="349" customFormat="1" ht="15.75" customHeight="1" thickBot="1" x14ac:dyDescent="0.25">
      <c r="A12" s="912" t="s">
        <v>91</v>
      </c>
      <c r="B12" s="913"/>
      <c r="C12" s="913"/>
      <c r="D12" s="629">
        <f>SUM(D13:D22)</f>
        <v>29</v>
      </c>
      <c r="E12" s="630">
        <f>SUM(E13:E22)</f>
        <v>40</v>
      </c>
      <c r="F12" s="343">
        <f t="shared" ref="F12:AM12" si="0">SUM(F13:F22)</f>
        <v>0</v>
      </c>
      <c r="G12" s="345">
        <f t="shared" si="0"/>
        <v>0</v>
      </c>
      <c r="H12" s="345">
        <f t="shared" si="0"/>
        <v>0</v>
      </c>
      <c r="I12" s="345">
        <f t="shared" si="0"/>
        <v>0</v>
      </c>
      <c r="J12" s="630">
        <f t="shared" si="0"/>
        <v>0</v>
      </c>
      <c r="K12" s="629">
        <f t="shared" si="0"/>
        <v>0</v>
      </c>
      <c r="L12" s="345">
        <f t="shared" si="0"/>
        <v>0</v>
      </c>
      <c r="M12" s="345">
        <f t="shared" si="0"/>
        <v>0</v>
      </c>
      <c r="N12" s="345">
        <f t="shared" si="0"/>
        <v>0</v>
      </c>
      <c r="O12" s="630">
        <f t="shared" si="0"/>
        <v>0</v>
      </c>
      <c r="P12" s="343">
        <f t="shared" si="0"/>
        <v>0</v>
      </c>
      <c r="Q12" s="345">
        <f t="shared" si="0"/>
        <v>0</v>
      </c>
      <c r="R12" s="345">
        <f t="shared" si="0"/>
        <v>0</v>
      </c>
      <c r="S12" s="345">
        <f t="shared" si="0"/>
        <v>0</v>
      </c>
      <c r="T12" s="630">
        <f t="shared" si="0"/>
        <v>0</v>
      </c>
      <c r="U12" s="343">
        <f t="shared" si="0"/>
        <v>0</v>
      </c>
      <c r="V12" s="345">
        <f t="shared" si="0"/>
        <v>0</v>
      </c>
      <c r="W12" s="345">
        <f t="shared" si="0"/>
        <v>0</v>
      </c>
      <c r="X12" s="345">
        <f t="shared" si="0"/>
        <v>0</v>
      </c>
      <c r="Y12" s="630">
        <f t="shared" si="0"/>
        <v>0</v>
      </c>
      <c r="Z12" s="343">
        <f t="shared" si="0"/>
        <v>3</v>
      </c>
      <c r="AA12" s="345">
        <f t="shared" si="0"/>
        <v>1</v>
      </c>
      <c r="AB12" s="345">
        <f t="shared" si="0"/>
        <v>0</v>
      </c>
      <c r="AC12" s="345">
        <f t="shared" si="0"/>
        <v>0</v>
      </c>
      <c r="AD12" s="630">
        <f t="shared" si="0"/>
        <v>6</v>
      </c>
      <c r="AE12" s="629">
        <f t="shared" si="0"/>
        <v>9</v>
      </c>
      <c r="AF12" s="345">
        <f t="shared" si="0"/>
        <v>5</v>
      </c>
      <c r="AG12" s="345">
        <f t="shared" si="0"/>
        <v>1</v>
      </c>
      <c r="AH12" s="345">
        <f t="shared" si="0"/>
        <v>0</v>
      </c>
      <c r="AI12" s="630">
        <f>SUM(AI13:AI22)</f>
        <v>20</v>
      </c>
      <c r="AJ12" s="343">
        <f t="shared" si="0"/>
        <v>5</v>
      </c>
      <c r="AK12" s="345">
        <f t="shared" si="0"/>
        <v>1</v>
      </c>
      <c r="AL12" s="345">
        <f t="shared" si="0"/>
        <v>4</v>
      </c>
      <c r="AM12" s="345">
        <f t="shared" si="0"/>
        <v>0</v>
      </c>
      <c r="AN12" s="630">
        <f>SUM(AN13:AN22)</f>
        <v>14</v>
      </c>
      <c r="AO12" s="776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3"/>
      <c r="BG12" s="353"/>
      <c r="BH12" s="353"/>
      <c r="BI12" s="353"/>
      <c r="BJ12" s="353"/>
      <c r="BK12" s="353"/>
      <c r="BL12" s="353"/>
      <c r="BM12" s="353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3"/>
      <c r="CU12" s="353"/>
      <c r="CV12" s="353"/>
      <c r="CW12" s="353"/>
      <c r="CX12" s="353"/>
      <c r="CY12" s="353"/>
      <c r="CZ12" s="353"/>
      <c r="DA12" s="353"/>
      <c r="DB12" s="353"/>
      <c r="DC12" s="353"/>
      <c r="DD12" s="353"/>
      <c r="DE12" s="353"/>
      <c r="DF12" s="353"/>
      <c r="DG12" s="353"/>
      <c r="DH12" s="353"/>
      <c r="DI12" s="353"/>
      <c r="DJ12" s="353"/>
      <c r="DK12" s="353"/>
      <c r="DL12" s="353"/>
      <c r="DM12" s="353"/>
      <c r="DN12" s="353"/>
      <c r="DO12" s="353"/>
      <c r="DP12" s="353"/>
      <c r="DQ12" s="353"/>
      <c r="DR12" s="353"/>
      <c r="DS12" s="353"/>
      <c r="DT12" s="353"/>
      <c r="DU12" s="353"/>
      <c r="DV12" s="353"/>
      <c r="DW12" s="353"/>
      <c r="DX12" s="353"/>
      <c r="DY12" s="353"/>
      <c r="DZ12" s="353"/>
      <c r="EA12" s="353"/>
      <c r="EB12" s="353"/>
      <c r="EC12" s="353"/>
      <c r="ED12" s="353"/>
      <c r="EE12" s="353"/>
      <c r="EF12" s="353"/>
      <c r="EG12" s="353"/>
      <c r="EH12" s="353"/>
      <c r="EI12" s="353"/>
      <c r="EJ12" s="353"/>
      <c r="EK12" s="353"/>
      <c r="EL12" s="353"/>
      <c r="EM12" s="353"/>
      <c r="EN12" s="353"/>
      <c r="EO12" s="353"/>
      <c r="EP12" s="353"/>
      <c r="EQ12" s="353"/>
      <c r="ER12" s="353"/>
      <c r="ES12" s="353"/>
      <c r="ET12" s="353"/>
    </row>
    <row r="13" spans="1:150" s="349" customFormat="1" ht="15.75" x14ac:dyDescent="0.2">
      <c r="A13" s="380" t="s">
        <v>72</v>
      </c>
      <c r="B13" s="422" t="s">
        <v>388</v>
      </c>
      <c r="C13" s="526" t="s">
        <v>303</v>
      </c>
      <c r="D13" s="527">
        <f>Z13+AA13+AB13+AE13+AF13+AG13+AJ13+AK13+AL13</f>
        <v>3</v>
      </c>
      <c r="E13" s="528">
        <v>5</v>
      </c>
      <c r="F13" s="511"/>
      <c r="G13" s="529"/>
      <c r="H13" s="529"/>
      <c r="I13" s="529"/>
      <c r="J13" s="528"/>
      <c r="K13" s="511"/>
      <c r="L13" s="529"/>
      <c r="M13" s="529"/>
      <c r="N13" s="529"/>
      <c r="O13" s="528"/>
      <c r="P13" s="511"/>
      <c r="Q13" s="529"/>
      <c r="R13" s="529"/>
      <c r="S13" s="529"/>
      <c r="T13" s="528"/>
      <c r="U13" s="511"/>
      <c r="V13" s="529"/>
      <c r="W13" s="529"/>
      <c r="X13" s="529"/>
      <c r="Y13" s="528"/>
      <c r="Z13" s="511"/>
      <c r="AA13" s="529"/>
      <c r="AB13" s="529"/>
      <c r="AC13" s="529"/>
      <c r="AD13" s="528"/>
      <c r="AE13" s="527">
        <v>2</v>
      </c>
      <c r="AF13" s="529">
        <v>1</v>
      </c>
      <c r="AG13" s="529">
        <v>0</v>
      </c>
      <c r="AH13" s="529" t="s">
        <v>74</v>
      </c>
      <c r="AI13" s="528">
        <v>5</v>
      </c>
      <c r="AJ13" s="511"/>
      <c r="AK13" s="529"/>
      <c r="AL13" s="529"/>
      <c r="AM13" s="529"/>
      <c r="AN13" s="528"/>
      <c r="AO13" s="602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3"/>
      <c r="DD13" s="353"/>
      <c r="DE13" s="353"/>
      <c r="DF13" s="353"/>
      <c r="DG13" s="353"/>
      <c r="DH13" s="353"/>
      <c r="DI13" s="353"/>
      <c r="DJ13" s="353"/>
      <c r="DK13" s="353"/>
      <c r="DL13" s="353"/>
      <c r="DM13" s="353"/>
      <c r="DN13" s="353"/>
      <c r="DO13" s="353"/>
      <c r="DP13" s="353"/>
      <c r="DQ13" s="353"/>
      <c r="DR13" s="353"/>
      <c r="DS13" s="353"/>
      <c r="DT13" s="353"/>
      <c r="DU13" s="353"/>
      <c r="DV13" s="353"/>
      <c r="DW13" s="353"/>
      <c r="DX13" s="353"/>
      <c r="DY13" s="353"/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  <c r="EL13" s="353"/>
      <c r="EM13" s="353"/>
      <c r="EN13" s="353"/>
      <c r="EO13" s="353"/>
      <c r="EP13" s="353"/>
      <c r="EQ13" s="353"/>
      <c r="ER13" s="353"/>
      <c r="ES13" s="353"/>
      <c r="ET13" s="353"/>
    </row>
    <row r="14" spans="1:150" s="349" customFormat="1" ht="15.75" x14ac:dyDescent="0.2">
      <c r="A14" s="389" t="s">
        <v>314</v>
      </c>
      <c r="B14" s="398" t="s">
        <v>372</v>
      </c>
      <c r="C14" s="530" t="s">
        <v>373</v>
      </c>
      <c r="D14" s="531">
        <v>3</v>
      </c>
      <c r="E14" s="532">
        <f t="shared" ref="E14:E22" si="1">AD14+AI14+AN14</f>
        <v>5</v>
      </c>
      <c r="F14" s="533"/>
      <c r="G14" s="534"/>
      <c r="H14" s="534"/>
      <c r="I14" s="534"/>
      <c r="J14" s="532"/>
      <c r="K14" s="533"/>
      <c r="L14" s="534"/>
      <c r="M14" s="534"/>
      <c r="N14" s="534"/>
      <c r="O14" s="532"/>
      <c r="P14" s="533"/>
      <c r="Q14" s="534"/>
      <c r="R14" s="534"/>
      <c r="S14" s="534"/>
      <c r="T14" s="532"/>
      <c r="U14" s="533"/>
      <c r="V14" s="534"/>
      <c r="W14" s="534"/>
      <c r="X14" s="534"/>
      <c r="Y14" s="532"/>
      <c r="Z14" s="533"/>
      <c r="AA14" s="534"/>
      <c r="AB14" s="534"/>
      <c r="AC14" s="534"/>
      <c r="AD14" s="532"/>
      <c r="AE14" s="531"/>
      <c r="AF14" s="534"/>
      <c r="AG14" s="534"/>
      <c r="AH14" s="534"/>
      <c r="AI14" s="532"/>
      <c r="AJ14" s="533">
        <v>2</v>
      </c>
      <c r="AK14" s="534">
        <v>1</v>
      </c>
      <c r="AL14" s="534">
        <v>0</v>
      </c>
      <c r="AM14" s="534" t="s">
        <v>74</v>
      </c>
      <c r="AN14" s="532">
        <v>5</v>
      </c>
      <c r="AO14" s="604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353"/>
      <c r="DD14" s="353"/>
      <c r="DE14" s="353"/>
      <c r="DF14" s="353"/>
      <c r="DG14" s="353"/>
      <c r="DH14" s="353"/>
      <c r="DI14" s="353"/>
      <c r="DJ14" s="353"/>
      <c r="DK14" s="353"/>
      <c r="DL14" s="353"/>
      <c r="DM14" s="353"/>
      <c r="DN14" s="353"/>
      <c r="DO14" s="353"/>
      <c r="DP14" s="353"/>
      <c r="DQ14" s="353"/>
      <c r="DR14" s="353"/>
      <c r="DS14" s="353"/>
      <c r="DT14" s="353"/>
      <c r="DU14" s="353"/>
      <c r="DV14" s="353"/>
      <c r="DW14" s="353"/>
      <c r="DX14" s="353"/>
      <c r="DY14" s="353"/>
      <c r="DZ14" s="353"/>
      <c r="EA14" s="353"/>
      <c r="EB14" s="353"/>
      <c r="EC14" s="353"/>
      <c r="ED14" s="353"/>
      <c r="EE14" s="353"/>
      <c r="EF14" s="353"/>
      <c r="EG14" s="353"/>
      <c r="EH14" s="353"/>
      <c r="EI14" s="353"/>
      <c r="EJ14" s="353"/>
      <c r="EK14" s="353"/>
      <c r="EL14" s="353"/>
      <c r="EM14" s="353"/>
      <c r="EN14" s="353"/>
      <c r="EO14" s="353"/>
      <c r="EP14" s="353"/>
      <c r="EQ14" s="353"/>
      <c r="ER14" s="353"/>
      <c r="ES14" s="353"/>
      <c r="ET14" s="353"/>
    </row>
    <row r="15" spans="1:150" s="349" customFormat="1" ht="15.75" x14ac:dyDescent="0.2">
      <c r="A15" s="389" t="s">
        <v>58</v>
      </c>
      <c r="B15" s="398" t="s">
        <v>362</v>
      </c>
      <c r="C15" s="530" t="s">
        <v>184</v>
      </c>
      <c r="D15" s="531">
        <f t="shared" ref="D15:D22" si="2">Z15+AA15+AB15+AE15+AF15+AG15+AJ15+AK15+AL15</f>
        <v>4</v>
      </c>
      <c r="E15" s="532">
        <v>5</v>
      </c>
      <c r="F15" s="533"/>
      <c r="G15" s="534"/>
      <c r="H15" s="534"/>
      <c r="I15" s="534"/>
      <c r="J15" s="532"/>
      <c r="K15" s="533"/>
      <c r="L15" s="534"/>
      <c r="M15" s="534"/>
      <c r="N15" s="534"/>
      <c r="O15" s="532"/>
      <c r="P15" s="533"/>
      <c r="Q15" s="534"/>
      <c r="R15" s="534"/>
      <c r="S15" s="534"/>
      <c r="T15" s="532"/>
      <c r="U15" s="533"/>
      <c r="V15" s="534"/>
      <c r="W15" s="534"/>
      <c r="X15" s="534"/>
      <c r="Y15" s="532"/>
      <c r="Z15" s="533"/>
      <c r="AA15" s="534"/>
      <c r="AB15" s="534"/>
      <c r="AC15" s="534"/>
      <c r="AD15" s="532"/>
      <c r="AE15" s="531">
        <v>2</v>
      </c>
      <c r="AF15" s="534">
        <v>2</v>
      </c>
      <c r="AG15" s="534">
        <v>0</v>
      </c>
      <c r="AH15" s="534" t="s">
        <v>15</v>
      </c>
      <c r="AI15" s="532">
        <v>5</v>
      </c>
      <c r="AJ15" s="533"/>
      <c r="AK15" s="534"/>
      <c r="AL15" s="534"/>
      <c r="AM15" s="534"/>
      <c r="AN15" s="532"/>
      <c r="AO15" s="605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  <c r="DE15" s="353"/>
      <c r="DF15" s="353"/>
      <c r="DG15" s="353"/>
      <c r="DH15" s="353"/>
      <c r="DI15" s="353"/>
      <c r="DJ15" s="353"/>
      <c r="DK15" s="353"/>
      <c r="DL15" s="353"/>
      <c r="DM15" s="353"/>
      <c r="DN15" s="353"/>
      <c r="DO15" s="353"/>
      <c r="DP15" s="353"/>
      <c r="DQ15" s="353"/>
      <c r="DR15" s="353"/>
      <c r="DS15" s="353"/>
      <c r="DT15" s="353"/>
      <c r="DU15" s="353"/>
      <c r="DV15" s="353"/>
      <c r="DW15" s="353"/>
      <c r="DX15" s="353"/>
      <c r="DY15" s="353"/>
      <c r="DZ15" s="353"/>
      <c r="EA15" s="353"/>
      <c r="EB15" s="353"/>
      <c r="EC15" s="353"/>
      <c r="ED15" s="353"/>
      <c r="EE15" s="353"/>
      <c r="EF15" s="353"/>
      <c r="EG15" s="353"/>
      <c r="EH15" s="353"/>
      <c r="EI15" s="353"/>
      <c r="EJ15" s="353"/>
      <c r="EK15" s="353"/>
      <c r="EL15" s="353"/>
      <c r="EM15" s="353"/>
      <c r="EN15" s="353"/>
      <c r="EO15" s="353"/>
      <c r="EP15" s="353"/>
      <c r="EQ15" s="353"/>
      <c r="ER15" s="353"/>
      <c r="ES15" s="353"/>
      <c r="ET15" s="353"/>
    </row>
    <row r="16" spans="1:150" s="349" customFormat="1" ht="15.75" x14ac:dyDescent="0.2">
      <c r="A16" s="389" t="s">
        <v>59</v>
      </c>
      <c r="B16" s="390" t="s">
        <v>363</v>
      </c>
      <c r="C16" s="530" t="s">
        <v>304</v>
      </c>
      <c r="D16" s="531">
        <f t="shared" si="2"/>
        <v>2</v>
      </c>
      <c r="E16" s="532">
        <f t="shared" si="1"/>
        <v>3</v>
      </c>
      <c r="F16" s="533"/>
      <c r="G16" s="534"/>
      <c r="H16" s="534"/>
      <c r="I16" s="534"/>
      <c r="J16" s="532"/>
      <c r="K16" s="533"/>
      <c r="L16" s="534"/>
      <c r="M16" s="534"/>
      <c r="N16" s="534"/>
      <c r="O16" s="532"/>
      <c r="P16" s="533"/>
      <c r="Q16" s="534"/>
      <c r="R16" s="534"/>
      <c r="S16" s="534"/>
      <c r="T16" s="532"/>
      <c r="U16" s="533"/>
      <c r="V16" s="534"/>
      <c r="W16" s="534"/>
      <c r="X16" s="534"/>
      <c r="Y16" s="532"/>
      <c r="Z16" s="533">
        <v>2</v>
      </c>
      <c r="AA16" s="534">
        <v>0</v>
      </c>
      <c r="AB16" s="534">
        <v>0</v>
      </c>
      <c r="AC16" s="534" t="s">
        <v>74</v>
      </c>
      <c r="AD16" s="532">
        <v>3</v>
      </c>
      <c r="AE16" s="531"/>
      <c r="AF16" s="534"/>
      <c r="AG16" s="534"/>
      <c r="AH16" s="534"/>
      <c r="AI16" s="532"/>
      <c r="AJ16" s="533"/>
      <c r="AK16" s="534"/>
      <c r="AL16" s="534"/>
      <c r="AM16" s="534"/>
      <c r="AN16" s="532"/>
      <c r="AO16" s="605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3"/>
      <c r="DL16" s="353"/>
      <c r="DM16" s="353"/>
      <c r="DN16" s="353"/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3"/>
      <c r="EB16" s="353"/>
      <c r="EC16" s="353"/>
      <c r="ED16" s="353"/>
      <c r="EE16" s="353"/>
      <c r="EF16" s="353"/>
      <c r="EG16" s="353"/>
      <c r="EH16" s="353"/>
      <c r="EI16" s="353"/>
      <c r="EJ16" s="353"/>
      <c r="EK16" s="353"/>
      <c r="EL16" s="353"/>
      <c r="EM16" s="353"/>
      <c r="EN16" s="353"/>
      <c r="EO16" s="353"/>
      <c r="EP16" s="353"/>
      <c r="EQ16" s="353"/>
      <c r="ER16" s="353"/>
      <c r="ES16" s="353"/>
      <c r="ET16" s="353"/>
    </row>
    <row r="17" spans="1:150" s="349" customFormat="1" ht="18" customHeight="1" x14ac:dyDescent="0.2">
      <c r="A17" s="389" t="s">
        <v>60</v>
      </c>
      <c r="B17" s="398" t="s">
        <v>245</v>
      </c>
      <c r="C17" s="535" t="s">
        <v>343</v>
      </c>
      <c r="D17" s="531">
        <f t="shared" si="2"/>
        <v>4</v>
      </c>
      <c r="E17" s="532">
        <f t="shared" si="1"/>
        <v>5</v>
      </c>
      <c r="F17" s="533"/>
      <c r="G17" s="534"/>
      <c r="H17" s="534"/>
      <c r="I17" s="534" t="s">
        <v>25</v>
      </c>
      <c r="J17" s="532"/>
      <c r="K17" s="533"/>
      <c r="L17" s="534"/>
      <c r="M17" s="534"/>
      <c r="N17" s="534"/>
      <c r="O17" s="532"/>
      <c r="P17" s="533"/>
      <c r="Q17" s="534"/>
      <c r="R17" s="534"/>
      <c r="S17" s="534"/>
      <c r="T17" s="532"/>
      <c r="U17" s="533"/>
      <c r="V17" s="534"/>
      <c r="W17" s="534"/>
      <c r="X17" s="534"/>
      <c r="Y17" s="532"/>
      <c r="Z17" s="533"/>
      <c r="AA17" s="534"/>
      <c r="AB17" s="534"/>
      <c r="AC17" s="534"/>
      <c r="AD17" s="532"/>
      <c r="AE17" s="531"/>
      <c r="AF17" s="534"/>
      <c r="AG17" s="534"/>
      <c r="AH17" s="534"/>
      <c r="AI17" s="532"/>
      <c r="AJ17" s="533">
        <v>2</v>
      </c>
      <c r="AK17" s="534">
        <v>0</v>
      </c>
      <c r="AL17" s="534">
        <v>2</v>
      </c>
      <c r="AM17" s="534" t="s">
        <v>74</v>
      </c>
      <c r="AN17" s="532">
        <v>5</v>
      </c>
      <c r="AO17" s="605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3"/>
      <c r="DH17" s="353"/>
      <c r="DI17" s="353"/>
      <c r="DJ17" s="353"/>
      <c r="DK17" s="353"/>
      <c r="DL17" s="353"/>
      <c r="DM17" s="353"/>
      <c r="DN17" s="353"/>
      <c r="DO17" s="353"/>
      <c r="DP17" s="353"/>
      <c r="DQ17" s="353"/>
      <c r="DR17" s="353"/>
      <c r="DS17" s="353"/>
      <c r="DT17" s="353"/>
      <c r="DU17" s="353"/>
      <c r="DV17" s="353"/>
      <c r="DW17" s="353"/>
      <c r="DX17" s="353"/>
      <c r="DY17" s="353"/>
      <c r="DZ17" s="353"/>
      <c r="EA17" s="353"/>
      <c r="EB17" s="353"/>
      <c r="EC17" s="353"/>
      <c r="ED17" s="353"/>
      <c r="EE17" s="353"/>
      <c r="EF17" s="353"/>
      <c r="EG17" s="353"/>
      <c r="EH17" s="353"/>
      <c r="EI17" s="353"/>
      <c r="EJ17" s="353"/>
      <c r="EK17" s="353"/>
      <c r="EL17" s="353"/>
      <c r="EM17" s="353"/>
      <c r="EN17" s="353"/>
      <c r="EO17" s="353"/>
      <c r="EP17" s="353"/>
      <c r="EQ17" s="353"/>
      <c r="ER17" s="353"/>
      <c r="ES17" s="353"/>
      <c r="ET17" s="353"/>
    </row>
    <row r="18" spans="1:150" s="349" customFormat="1" ht="18" customHeight="1" x14ac:dyDescent="0.2">
      <c r="A18" s="389" t="s">
        <v>61</v>
      </c>
      <c r="B18" s="398" t="s">
        <v>242</v>
      </c>
      <c r="C18" s="535" t="s">
        <v>180</v>
      </c>
      <c r="D18" s="531">
        <f t="shared" si="2"/>
        <v>4</v>
      </c>
      <c r="E18" s="532">
        <f t="shared" si="1"/>
        <v>5</v>
      </c>
      <c r="F18" s="533"/>
      <c r="G18" s="534"/>
      <c r="H18" s="534"/>
      <c r="I18" s="534"/>
      <c r="J18" s="532"/>
      <c r="K18" s="533"/>
      <c r="L18" s="534"/>
      <c r="M18" s="534"/>
      <c r="N18" s="534"/>
      <c r="O18" s="532"/>
      <c r="P18" s="533"/>
      <c r="Q18" s="534"/>
      <c r="R18" s="534"/>
      <c r="S18" s="534"/>
      <c r="T18" s="532"/>
      <c r="U18" s="533"/>
      <c r="V18" s="534"/>
      <c r="W18" s="534"/>
      <c r="X18" s="534"/>
      <c r="Y18" s="532"/>
      <c r="Z18" s="533"/>
      <c r="AA18" s="534"/>
      <c r="AB18" s="534"/>
      <c r="AC18" s="534"/>
      <c r="AD18" s="532"/>
      <c r="AE18" s="536">
        <v>2</v>
      </c>
      <c r="AF18" s="537">
        <v>2</v>
      </c>
      <c r="AG18" s="537">
        <v>0</v>
      </c>
      <c r="AH18" s="537" t="s">
        <v>15</v>
      </c>
      <c r="AI18" s="538">
        <v>5</v>
      </c>
      <c r="AJ18" s="533"/>
      <c r="AK18" s="534"/>
      <c r="AL18" s="534"/>
      <c r="AM18" s="534"/>
      <c r="AN18" s="532"/>
      <c r="AO18" s="606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3"/>
      <c r="DL18" s="353"/>
      <c r="DM18" s="353"/>
      <c r="DN18" s="353"/>
      <c r="DO18" s="353"/>
      <c r="DP18" s="353"/>
      <c r="DQ18" s="353"/>
      <c r="DR18" s="353"/>
      <c r="DS18" s="353"/>
      <c r="DT18" s="353"/>
      <c r="DU18" s="353"/>
      <c r="DV18" s="353"/>
      <c r="DW18" s="353"/>
      <c r="DX18" s="353"/>
      <c r="DY18" s="353"/>
      <c r="DZ18" s="353"/>
      <c r="EA18" s="353"/>
      <c r="EB18" s="353"/>
      <c r="EC18" s="353"/>
      <c r="ED18" s="353"/>
      <c r="EE18" s="353"/>
      <c r="EF18" s="353"/>
      <c r="EG18" s="353"/>
      <c r="EH18" s="353"/>
      <c r="EI18" s="353"/>
      <c r="EJ18" s="353"/>
      <c r="EK18" s="353"/>
      <c r="EL18" s="353"/>
      <c r="EM18" s="353"/>
      <c r="EN18" s="353"/>
      <c r="EO18" s="353"/>
      <c r="EP18" s="353"/>
      <c r="EQ18" s="353"/>
      <c r="ER18" s="353"/>
      <c r="ES18" s="353"/>
      <c r="ET18" s="353"/>
    </row>
    <row r="19" spans="1:150" s="349" customFormat="1" ht="18" customHeight="1" x14ac:dyDescent="0.2">
      <c r="A19" s="389" t="s">
        <v>62</v>
      </c>
      <c r="B19" s="398" t="s">
        <v>253</v>
      </c>
      <c r="C19" s="535" t="s">
        <v>181</v>
      </c>
      <c r="D19" s="531">
        <f t="shared" si="2"/>
        <v>3</v>
      </c>
      <c r="E19" s="532">
        <v>4</v>
      </c>
      <c r="F19" s="533"/>
      <c r="G19" s="534"/>
      <c r="H19" s="534"/>
      <c r="I19" s="534"/>
      <c r="J19" s="532"/>
      <c r="K19" s="533"/>
      <c r="L19" s="534"/>
      <c r="M19" s="534"/>
      <c r="N19" s="534"/>
      <c r="O19" s="532"/>
      <c r="P19" s="533"/>
      <c r="Q19" s="534"/>
      <c r="R19" s="534"/>
      <c r="S19" s="534"/>
      <c r="T19" s="532"/>
      <c r="U19" s="533"/>
      <c r="V19" s="534"/>
      <c r="W19" s="534"/>
      <c r="X19" s="534"/>
      <c r="Y19" s="532"/>
      <c r="Z19" s="533"/>
      <c r="AA19" s="534"/>
      <c r="AB19" s="534"/>
      <c r="AC19" s="534"/>
      <c r="AD19" s="532"/>
      <c r="AE19" s="531"/>
      <c r="AF19" s="534"/>
      <c r="AG19" s="534"/>
      <c r="AH19" s="534"/>
      <c r="AI19" s="532"/>
      <c r="AJ19" s="533">
        <v>1</v>
      </c>
      <c r="AK19" s="534">
        <v>0</v>
      </c>
      <c r="AL19" s="534">
        <v>2</v>
      </c>
      <c r="AM19" s="534" t="s">
        <v>74</v>
      </c>
      <c r="AN19" s="532">
        <v>4</v>
      </c>
      <c r="AO19" s="604" t="s">
        <v>242</v>
      </c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3"/>
      <c r="DG19" s="353"/>
      <c r="DH19" s="353"/>
      <c r="DI19" s="353"/>
      <c r="DJ19" s="353"/>
      <c r="DK19" s="353"/>
      <c r="DL19" s="353"/>
      <c r="DM19" s="353"/>
      <c r="DN19" s="353"/>
      <c r="DO19" s="353"/>
      <c r="DP19" s="353"/>
      <c r="DQ19" s="353"/>
      <c r="DR19" s="353"/>
      <c r="DS19" s="353"/>
      <c r="DT19" s="353"/>
      <c r="DU19" s="353"/>
      <c r="DV19" s="353"/>
      <c r="DW19" s="353"/>
      <c r="DX19" s="353"/>
      <c r="DY19" s="353"/>
      <c r="DZ19" s="353"/>
      <c r="EA19" s="353"/>
      <c r="EB19" s="353"/>
      <c r="EC19" s="353"/>
      <c r="ED19" s="353"/>
      <c r="EE19" s="353"/>
      <c r="EF19" s="353"/>
      <c r="EG19" s="353"/>
      <c r="EH19" s="353"/>
      <c r="EI19" s="353"/>
      <c r="EJ19" s="353"/>
      <c r="EK19" s="353"/>
      <c r="EL19" s="353"/>
      <c r="EM19" s="353"/>
      <c r="EN19" s="353"/>
      <c r="EO19" s="353"/>
      <c r="EP19" s="353"/>
      <c r="EQ19" s="353"/>
      <c r="ER19" s="353"/>
      <c r="ES19" s="353"/>
      <c r="ET19" s="353"/>
    </row>
    <row r="20" spans="1:150" s="361" customFormat="1" ht="15.75" x14ac:dyDescent="0.2">
      <c r="A20" s="389" t="s">
        <v>63</v>
      </c>
      <c r="B20" s="390" t="s">
        <v>309</v>
      </c>
      <c r="C20" s="539" t="s">
        <v>188</v>
      </c>
      <c r="D20" s="391">
        <f t="shared" ref="D20" si="3">SUM(F20,G20,H20,K20,L20,M20,P20,Q20,R20,U20,V20,W20,Z20,AA20,AB20,AE20,AF20,AG20,AJ20,AK20,AL20)</f>
        <v>2</v>
      </c>
      <c r="E20" s="532">
        <v>2</v>
      </c>
      <c r="F20" s="395"/>
      <c r="G20" s="393"/>
      <c r="H20" s="393"/>
      <c r="I20" s="393"/>
      <c r="J20" s="394"/>
      <c r="K20" s="395"/>
      <c r="L20" s="393"/>
      <c r="M20" s="393"/>
      <c r="N20" s="393"/>
      <c r="O20" s="394"/>
      <c r="P20" s="395"/>
      <c r="Q20" s="393"/>
      <c r="R20" s="393"/>
      <c r="S20" s="393"/>
      <c r="T20" s="394"/>
      <c r="U20" s="395"/>
      <c r="V20" s="393"/>
      <c r="W20" s="393"/>
      <c r="X20" s="393"/>
      <c r="Y20" s="394"/>
      <c r="Z20" s="395"/>
      <c r="AA20" s="393"/>
      <c r="AB20" s="393"/>
      <c r="AC20" s="393"/>
      <c r="AD20" s="394"/>
      <c r="AE20" s="391">
        <v>1</v>
      </c>
      <c r="AF20" s="393">
        <v>0</v>
      </c>
      <c r="AG20" s="393">
        <v>1</v>
      </c>
      <c r="AH20" s="393" t="s">
        <v>74</v>
      </c>
      <c r="AI20" s="394">
        <v>2</v>
      </c>
      <c r="AJ20" s="395"/>
      <c r="AK20" s="393"/>
      <c r="AL20" s="393"/>
      <c r="AM20" s="393"/>
      <c r="AN20" s="394"/>
      <c r="AO20" s="604"/>
      <c r="AP20" s="441"/>
    </row>
    <row r="21" spans="1:150" s="361" customFormat="1" ht="15.75" x14ac:dyDescent="0.2">
      <c r="A21" s="411" t="s">
        <v>200</v>
      </c>
      <c r="B21" s="540" t="s">
        <v>361</v>
      </c>
      <c r="C21" s="541" t="s">
        <v>360</v>
      </c>
      <c r="D21" s="413">
        <v>2</v>
      </c>
      <c r="E21" s="542">
        <v>3</v>
      </c>
      <c r="F21" s="417"/>
      <c r="G21" s="415"/>
      <c r="H21" s="415"/>
      <c r="I21" s="415"/>
      <c r="J21" s="416"/>
      <c r="K21" s="417"/>
      <c r="L21" s="415"/>
      <c r="M21" s="415"/>
      <c r="N21" s="415"/>
      <c r="O21" s="416"/>
      <c r="P21" s="417"/>
      <c r="Q21" s="415"/>
      <c r="R21" s="415"/>
      <c r="S21" s="415"/>
      <c r="T21" s="416"/>
      <c r="U21" s="417"/>
      <c r="V21" s="415"/>
      <c r="W21" s="415"/>
      <c r="X21" s="415"/>
      <c r="Y21" s="416"/>
      <c r="Z21" s="413">
        <v>1</v>
      </c>
      <c r="AA21" s="415">
        <v>1</v>
      </c>
      <c r="AB21" s="415">
        <v>0</v>
      </c>
      <c r="AC21" s="415" t="s">
        <v>74</v>
      </c>
      <c r="AD21" s="416">
        <v>3</v>
      </c>
      <c r="AE21" s="413"/>
      <c r="AF21" s="415"/>
      <c r="AG21" s="415"/>
      <c r="AH21" s="415"/>
      <c r="AI21" s="416"/>
      <c r="AJ21" s="417"/>
      <c r="AK21" s="415"/>
      <c r="AL21" s="415"/>
      <c r="AM21" s="415"/>
      <c r="AN21" s="416"/>
      <c r="AO21" s="613"/>
      <c r="AP21" s="441"/>
    </row>
    <row r="22" spans="1:150" s="349" customFormat="1" ht="16.5" thickBot="1" x14ac:dyDescent="0.25">
      <c r="A22" s="411" t="s">
        <v>201</v>
      </c>
      <c r="B22" s="412" t="s">
        <v>312</v>
      </c>
      <c r="C22" s="543" t="s">
        <v>327</v>
      </c>
      <c r="D22" s="544">
        <f t="shared" si="2"/>
        <v>2</v>
      </c>
      <c r="E22" s="542">
        <f t="shared" si="1"/>
        <v>3</v>
      </c>
      <c r="F22" s="545"/>
      <c r="G22" s="546"/>
      <c r="H22" s="546"/>
      <c r="I22" s="546"/>
      <c r="J22" s="542"/>
      <c r="K22" s="545"/>
      <c r="L22" s="546"/>
      <c r="M22" s="546"/>
      <c r="N22" s="546"/>
      <c r="O22" s="542"/>
      <c r="P22" s="545"/>
      <c r="Q22" s="546"/>
      <c r="R22" s="546"/>
      <c r="S22" s="546"/>
      <c r="T22" s="542"/>
      <c r="U22" s="545"/>
      <c r="V22" s="546"/>
      <c r="W22" s="546"/>
      <c r="X22" s="546"/>
      <c r="Y22" s="542"/>
      <c r="Z22" s="545"/>
      <c r="AA22" s="546"/>
      <c r="AB22" s="546"/>
      <c r="AC22" s="546"/>
      <c r="AD22" s="542"/>
      <c r="AE22" s="544">
        <v>2</v>
      </c>
      <c r="AF22" s="546">
        <v>0</v>
      </c>
      <c r="AG22" s="546">
        <v>0</v>
      </c>
      <c r="AH22" s="546" t="s">
        <v>74</v>
      </c>
      <c r="AI22" s="542">
        <v>3</v>
      </c>
      <c r="AJ22" s="545"/>
      <c r="AK22" s="546"/>
      <c r="AL22" s="546"/>
      <c r="AM22" s="546"/>
      <c r="AN22" s="542"/>
      <c r="AO22" s="614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3"/>
      <c r="DG22" s="353"/>
      <c r="DH22" s="353"/>
      <c r="DI22" s="353"/>
      <c r="DJ22" s="353"/>
      <c r="DK22" s="353"/>
      <c r="DL22" s="353"/>
      <c r="DM22" s="353"/>
      <c r="DN22" s="353"/>
      <c r="DO22" s="353"/>
      <c r="DP22" s="353"/>
      <c r="DQ22" s="353"/>
      <c r="DR22" s="353"/>
      <c r="DS22" s="353"/>
      <c r="DT22" s="353"/>
      <c r="DU22" s="353"/>
      <c r="DV22" s="353"/>
      <c r="DW22" s="353"/>
      <c r="DX22" s="353"/>
      <c r="DY22" s="353"/>
      <c r="DZ22" s="353"/>
      <c r="EA22" s="353"/>
      <c r="EB22" s="353"/>
      <c r="EC22" s="353"/>
      <c r="ED22" s="353"/>
      <c r="EE22" s="353"/>
      <c r="EF22" s="353"/>
      <c r="EG22" s="353"/>
      <c r="EH22" s="353"/>
      <c r="EI22" s="353"/>
      <c r="EJ22" s="353"/>
      <c r="EK22" s="353"/>
      <c r="EL22" s="353"/>
      <c r="EM22" s="353"/>
      <c r="EN22" s="353"/>
      <c r="EO22" s="353"/>
      <c r="EP22" s="353"/>
      <c r="EQ22" s="353"/>
      <c r="ER22" s="353"/>
      <c r="ES22" s="353"/>
      <c r="ET22" s="353"/>
    </row>
    <row r="23" spans="1:150" s="349" customFormat="1" ht="15" customHeight="1" thickBot="1" x14ac:dyDescent="0.25">
      <c r="A23" s="914" t="s">
        <v>76</v>
      </c>
      <c r="B23" s="915"/>
      <c r="C23" s="930"/>
      <c r="D23" s="629">
        <f>SUM(F23:H23,K23:M23,P23:R23,U23:W23,Z23:AB23,AE23:AG23,AJ23:AL23)</f>
        <v>10</v>
      </c>
      <c r="E23" s="630">
        <f>SUM(J23,O23,T23,Y23,AD23,AI23,AN23)</f>
        <v>10</v>
      </c>
      <c r="F23" s="343"/>
      <c r="G23" s="345"/>
      <c r="H23" s="345"/>
      <c r="I23" s="345"/>
      <c r="J23" s="630"/>
      <c r="K23" s="343"/>
      <c r="L23" s="345"/>
      <c r="M23" s="345"/>
      <c r="N23" s="345"/>
      <c r="O23" s="630"/>
      <c r="P23" s="343"/>
      <c r="Q23" s="345"/>
      <c r="R23" s="345"/>
      <c r="S23" s="345"/>
      <c r="T23" s="630"/>
      <c r="U23" s="343"/>
      <c r="V23" s="345"/>
      <c r="W23" s="345"/>
      <c r="X23" s="345"/>
      <c r="Y23" s="630"/>
      <c r="Z23" s="343">
        <f>SUM(Z24:Z29)</f>
        <v>0</v>
      </c>
      <c r="AA23" s="345">
        <f>SUM(AA24:AA29)</f>
        <v>2</v>
      </c>
      <c r="AB23" s="345">
        <f>SUM(AB24:AB29)</f>
        <v>0</v>
      </c>
      <c r="AC23" s="345" t="s">
        <v>74</v>
      </c>
      <c r="AD23" s="630">
        <f>SUM(AD24:AD29)</f>
        <v>2</v>
      </c>
      <c r="AE23" s="629">
        <f>SUM(AE24:AE29)</f>
        <v>0</v>
      </c>
      <c r="AF23" s="345">
        <f>SUM(AF24:AF29)</f>
        <v>8</v>
      </c>
      <c r="AG23" s="345">
        <f>SUM(AG24:AG29)</f>
        <v>0</v>
      </c>
      <c r="AH23" s="345" t="s">
        <v>74</v>
      </c>
      <c r="AI23" s="630">
        <f>SUM(AI24:AI29)</f>
        <v>8</v>
      </c>
      <c r="AJ23" s="343"/>
      <c r="AK23" s="345"/>
      <c r="AL23" s="345"/>
      <c r="AM23" s="345"/>
      <c r="AN23" s="630"/>
      <c r="AO23" s="777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  <c r="DN23" s="353"/>
      <c r="DO23" s="353"/>
      <c r="DP23" s="353"/>
      <c r="DQ23" s="353"/>
      <c r="DR23" s="353"/>
      <c r="DS23" s="353"/>
      <c r="DT23" s="353"/>
      <c r="DU23" s="353"/>
      <c r="DV23" s="353"/>
      <c r="DW23" s="353"/>
      <c r="DX23" s="353"/>
      <c r="DY23" s="353"/>
      <c r="DZ23" s="353"/>
      <c r="EA23" s="353"/>
      <c r="EB23" s="353"/>
      <c r="EC23" s="353"/>
      <c r="ED23" s="353"/>
      <c r="EE23" s="353"/>
      <c r="EF23" s="353"/>
      <c r="EG23" s="353"/>
      <c r="EH23" s="353"/>
      <c r="EI23" s="353"/>
      <c r="EJ23" s="353"/>
      <c r="EK23" s="353"/>
      <c r="EL23" s="353"/>
      <c r="EM23" s="353"/>
      <c r="EN23" s="353"/>
      <c r="EO23" s="353"/>
      <c r="EP23" s="353"/>
      <c r="EQ23" s="353"/>
      <c r="ER23" s="353"/>
      <c r="ES23" s="353"/>
      <c r="ET23" s="353"/>
    </row>
    <row r="24" spans="1:150" s="349" customFormat="1" ht="15" customHeight="1" x14ac:dyDescent="0.2">
      <c r="A24" s="380" t="s">
        <v>202</v>
      </c>
      <c r="B24" s="547"/>
      <c r="C24" s="548" t="s">
        <v>213</v>
      </c>
      <c r="D24" s="527">
        <v>2</v>
      </c>
      <c r="E24" s="528">
        <v>2</v>
      </c>
      <c r="F24" s="511"/>
      <c r="G24" s="529"/>
      <c r="H24" s="529"/>
      <c r="I24" s="529"/>
      <c r="J24" s="528"/>
      <c r="K24" s="511"/>
      <c r="L24" s="529"/>
      <c r="M24" s="529"/>
      <c r="N24" s="529"/>
      <c r="O24" s="528"/>
      <c r="P24" s="511"/>
      <c r="Q24" s="529"/>
      <c r="R24" s="529"/>
      <c r="S24" s="529"/>
      <c r="T24" s="528"/>
      <c r="U24" s="511"/>
      <c r="V24" s="529"/>
      <c r="W24" s="529"/>
      <c r="X24" s="529"/>
      <c r="Y24" s="528"/>
      <c r="Z24" s="511">
        <v>0</v>
      </c>
      <c r="AA24" s="529">
        <v>2</v>
      </c>
      <c r="AB24" s="529">
        <v>0</v>
      </c>
      <c r="AC24" s="529" t="s">
        <v>74</v>
      </c>
      <c r="AD24" s="549">
        <v>2</v>
      </c>
      <c r="AE24" s="527"/>
      <c r="AF24" s="529"/>
      <c r="AG24" s="529"/>
      <c r="AH24" s="529"/>
      <c r="AI24" s="549"/>
      <c r="AJ24" s="511"/>
      <c r="AK24" s="529"/>
      <c r="AL24" s="529"/>
      <c r="AM24" s="529"/>
      <c r="AN24" s="550"/>
      <c r="AO24" s="778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3"/>
      <c r="DG24" s="353"/>
      <c r="DH24" s="353"/>
      <c r="DI24" s="353"/>
      <c r="DJ24" s="353"/>
      <c r="DK24" s="353"/>
      <c r="DL24" s="353"/>
      <c r="DM24" s="353"/>
      <c r="DN24" s="353"/>
      <c r="DO24" s="353"/>
      <c r="DP24" s="353"/>
      <c r="DQ24" s="353"/>
      <c r="DR24" s="353"/>
      <c r="DS24" s="353"/>
      <c r="DT24" s="353"/>
      <c r="DU24" s="353"/>
      <c r="DV24" s="353"/>
      <c r="DW24" s="353"/>
      <c r="DX24" s="353"/>
      <c r="DY24" s="353"/>
      <c r="DZ24" s="353"/>
      <c r="EA24" s="353"/>
      <c r="EB24" s="353"/>
      <c r="EC24" s="353"/>
      <c r="ED24" s="353"/>
      <c r="EE24" s="353"/>
      <c r="EF24" s="353"/>
      <c r="EG24" s="353"/>
      <c r="EH24" s="353"/>
      <c r="EI24" s="353"/>
      <c r="EJ24" s="353"/>
      <c r="EK24" s="353"/>
      <c r="EL24" s="353"/>
      <c r="EM24" s="353"/>
      <c r="EN24" s="353"/>
      <c r="EO24" s="353"/>
      <c r="EP24" s="353"/>
      <c r="EQ24" s="353"/>
      <c r="ER24" s="353"/>
      <c r="ES24" s="353"/>
      <c r="ET24" s="353"/>
    </row>
    <row r="25" spans="1:150" s="349" customFormat="1" ht="15.75" x14ac:dyDescent="0.2">
      <c r="A25" s="389" t="s">
        <v>203</v>
      </c>
      <c r="B25" s="551"/>
      <c r="C25" s="530" t="s">
        <v>214</v>
      </c>
      <c r="D25" s="531">
        <v>2</v>
      </c>
      <c r="E25" s="532">
        <v>2</v>
      </c>
      <c r="F25" s="533"/>
      <c r="G25" s="534"/>
      <c r="H25" s="534"/>
      <c r="I25" s="534"/>
      <c r="J25" s="532"/>
      <c r="K25" s="533"/>
      <c r="L25" s="534"/>
      <c r="M25" s="534"/>
      <c r="N25" s="534"/>
      <c r="O25" s="532"/>
      <c r="P25" s="533"/>
      <c r="Q25" s="534"/>
      <c r="R25" s="534"/>
      <c r="S25" s="534"/>
      <c r="T25" s="532"/>
      <c r="U25" s="533"/>
      <c r="V25" s="534"/>
      <c r="W25" s="534"/>
      <c r="X25" s="534"/>
      <c r="Y25" s="532"/>
      <c r="Z25" s="533"/>
      <c r="AA25" s="534"/>
      <c r="AB25" s="534"/>
      <c r="AC25" s="534"/>
      <c r="AD25" s="552"/>
      <c r="AE25" s="531">
        <v>0</v>
      </c>
      <c r="AF25" s="534">
        <v>2</v>
      </c>
      <c r="AG25" s="534">
        <v>0</v>
      </c>
      <c r="AH25" s="534" t="s">
        <v>74</v>
      </c>
      <c r="AI25" s="552">
        <v>2</v>
      </c>
      <c r="AJ25" s="533"/>
      <c r="AK25" s="534"/>
      <c r="AL25" s="534"/>
      <c r="AM25" s="534"/>
      <c r="AN25" s="553"/>
      <c r="AO25" s="779"/>
      <c r="AP25" s="554"/>
      <c r="AR25" s="353"/>
    </row>
    <row r="26" spans="1:150" s="349" customFormat="1" ht="15.75" x14ac:dyDescent="0.2">
      <c r="A26" s="389" t="s">
        <v>204</v>
      </c>
      <c r="B26" s="551"/>
      <c r="C26" s="530" t="s">
        <v>215</v>
      </c>
      <c r="D26" s="531">
        <v>2</v>
      </c>
      <c r="E26" s="532">
        <v>2</v>
      </c>
      <c r="F26" s="533"/>
      <c r="G26" s="534"/>
      <c r="H26" s="534"/>
      <c r="I26" s="534"/>
      <c r="J26" s="532"/>
      <c r="K26" s="533"/>
      <c r="L26" s="534"/>
      <c r="M26" s="534"/>
      <c r="N26" s="534"/>
      <c r="O26" s="532"/>
      <c r="P26" s="533"/>
      <c r="Q26" s="534"/>
      <c r="R26" s="534"/>
      <c r="S26" s="534"/>
      <c r="T26" s="532"/>
      <c r="U26" s="533"/>
      <c r="V26" s="534"/>
      <c r="W26" s="534"/>
      <c r="X26" s="534"/>
      <c r="Y26" s="532"/>
      <c r="Z26" s="533"/>
      <c r="AA26" s="534"/>
      <c r="AB26" s="534"/>
      <c r="AC26" s="534"/>
      <c r="AD26" s="552"/>
      <c r="AE26" s="531">
        <v>0</v>
      </c>
      <c r="AF26" s="534">
        <v>2</v>
      </c>
      <c r="AG26" s="534">
        <v>0</v>
      </c>
      <c r="AH26" s="534" t="s">
        <v>74</v>
      </c>
      <c r="AI26" s="552">
        <v>2</v>
      </c>
      <c r="AJ26" s="533"/>
      <c r="AK26" s="534"/>
      <c r="AL26" s="534"/>
      <c r="AM26" s="534"/>
      <c r="AN26" s="553"/>
      <c r="AO26" s="779"/>
      <c r="AP26" s="554"/>
      <c r="AR26" s="470"/>
      <c r="AS26" s="555"/>
    </row>
    <row r="27" spans="1:150" s="349" customFormat="1" ht="15.75" x14ac:dyDescent="0.2">
      <c r="A27" s="389" t="s">
        <v>205</v>
      </c>
      <c r="B27" s="551"/>
      <c r="C27" s="530" t="s">
        <v>216</v>
      </c>
      <c r="D27" s="531">
        <v>2</v>
      </c>
      <c r="E27" s="532">
        <v>2</v>
      </c>
      <c r="F27" s="533"/>
      <c r="G27" s="534"/>
      <c r="H27" s="534"/>
      <c r="I27" s="534"/>
      <c r="J27" s="532"/>
      <c r="K27" s="533"/>
      <c r="L27" s="534"/>
      <c r="M27" s="534"/>
      <c r="N27" s="534"/>
      <c r="O27" s="532"/>
      <c r="P27" s="533"/>
      <c r="Q27" s="534"/>
      <c r="R27" s="534"/>
      <c r="S27" s="534"/>
      <c r="T27" s="532"/>
      <c r="U27" s="533"/>
      <c r="V27" s="534"/>
      <c r="W27" s="534"/>
      <c r="X27" s="534"/>
      <c r="Y27" s="532"/>
      <c r="Z27" s="533"/>
      <c r="AA27" s="534"/>
      <c r="AB27" s="534"/>
      <c r="AC27" s="534"/>
      <c r="AD27" s="552"/>
      <c r="AE27" s="531">
        <v>0</v>
      </c>
      <c r="AF27" s="534">
        <v>2</v>
      </c>
      <c r="AG27" s="534">
        <v>0</v>
      </c>
      <c r="AH27" s="534" t="s">
        <v>74</v>
      </c>
      <c r="AI27" s="552">
        <v>2</v>
      </c>
      <c r="AJ27" s="533"/>
      <c r="AK27" s="534"/>
      <c r="AL27" s="534"/>
      <c r="AM27" s="534"/>
      <c r="AN27" s="553"/>
      <c r="AO27" s="779"/>
      <c r="AP27" s="554"/>
      <c r="AR27" s="353"/>
      <c r="AS27" s="555"/>
    </row>
    <row r="28" spans="1:150" s="349" customFormat="1" ht="15.75" x14ac:dyDescent="0.2">
      <c r="A28" s="389" t="s">
        <v>207</v>
      </c>
      <c r="B28" s="551"/>
      <c r="C28" s="530" t="s">
        <v>217</v>
      </c>
      <c r="D28" s="531">
        <v>2</v>
      </c>
      <c r="E28" s="532">
        <v>2</v>
      </c>
      <c r="F28" s="533"/>
      <c r="G28" s="534"/>
      <c r="H28" s="534"/>
      <c r="I28" s="534"/>
      <c r="J28" s="532"/>
      <c r="K28" s="533"/>
      <c r="L28" s="534"/>
      <c r="M28" s="534"/>
      <c r="N28" s="534"/>
      <c r="O28" s="532"/>
      <c r="P28" s="533"/>
      <c r="Q28" s="534"/>
      <c r="R28" s="534"/>
      <c r="S28" s="534"/>
      <c r="T28" s="532"/>
      <c r="U28" s="533"/>
      <c r="V28" s="534"/>
      <c r="W28" s="534"/>
      <c r="X28" s="534"/>
      <c r="Y28" s="532"/>
      <c r="Z28" s="533"/>
      <c r="AA28" s="534"/>
      <c r="AB28" s="534"/>
      <c r="AC28" s="534"/>
      <c r="AD28" s="552"/>
      <c r="AE28" s="531">
        <v>0</v>
      </c>
      <c r="AF28" s="534">
        <v>2</v>
      </c>
      <c r="AG28" s="534">
        <v>0</v>
      </c>
      <c r="AH28" s="534" t="s">
        <v>74</v>
      </c>
      <c r="AI28" s="552">
        <v>2</v>
      </c>
      <c r="AJ28" s="533"/>
      <c r="AK28" s="534"/>
      <c r="AL28" s="534"/>
      <c r="AM28" s="534"/>
      <c r="AN28" s="553"/>
      <c r="AO28" s="779"/>
      <c r="AP28" s="554"/>
    </row>
    <row r="29" spans="1:150" s="349" customFormat="1" ht="32.25" thickBot="1" x14ac:dyDescent="0.25">
      <c r="A29" s="637"/>
      <c r="B29" s="638" t="s">
        <v>376</v>
      </c>
      <c r="C29" s="639" t="s">
        <v>18</v>
      </c>
      <c r="D29" s="640">
        <v>13</v>
      </c>
      <c r="E29" s="641">
        <f>SUM(J29,O29,T29:U29,Y29,AD29,AI29:AJ29,AN29)</f>
        <v>15</v>
      </c>
      <c r="F29" s="642"/>
      <c r="G29" s="643"/>
      <c r="H29" s="643"/>
      <c r="I29" s="643"/>
      <c r="J29" s="644"/>
      <c r="K29" s="642"/>
      <c r="L29" s="643"/>
      <c r="M29" s="643"/>
      <c r="N29" s="643"/>
      <c r="O29" s="644"/>
      <c r="P29" s="642"/>
      <c r="Q29" s="643"/>
      <c r="R29" s="643"/>
      <c r="S29" s="643"/>
      <c r="T29" s="644"/>
      <c r="U29" s="642"/>
      <c r="V29" s="643"/>
      <c r="W29" s="643"/>
      <c r="X29" s="643"/>
      <c r="Y29" s="644"/>
      <c r="Z29" s="642"/>
      <c r="AA29" s="643"/>
      <c r="AB29" s="643"/>
      <c r="AC29" s="643"/>
      <c r="AD29" s="644"/>
      <c r="AE29" s="637"/>
      <c r="AF29" s="643"/>
      <c r="AG29" s="643"/>
      <c r="AH29" s="643"/>
      <c r="AI29" s="644"/>
      <c r="AJ29" s="642"/>
      <c r="AK29" s="643"/>
      <c r="AL29" s="643">
        <v>13</v>
      </c>
      <c r="AM29" s="643" t="s">
        <v>193</v>
      </c>
      <c r="AN29" s="645">
        <v>15</v>
      </c>
      <c r="AO29" s="780"/>
      <c r="AP29" s="556"/>
    </row>
    <row r="30" spans="1:150" s="349" customFormat="1" ht="16.5" thickBot="1" x14ac:dyDescent="0.25">
      <c r="A30" s="631"/>
      <c r="B30" s="632"/>
      <c r="C30" s="633" t="s">
        <v>17</v>
      </c>
      <c r="D30" s="634">
        <f>'KÖM BSc E  ALAP N'!F59+D12+D23+D29</f>
        <v>179</v>
      </c>
      <c r="E30" s="635">
        <f>'KÖM BSc E  ALAP N'!G59+E12+E23+E29</f>
        <v>210</v>
      </c>
      <c r="F30" s="493">
        <f>'KÖM BSc E  ALAP N'!H59</f>
        <v>15</v>
      </c>
      <c r="G30" s="344">
        <f>'KÖM BSc E  ALAP N'!I59</f>
        <v>5</v>
      </c>
      <c r="H30" s="344">
        <f>'KÖM BSc E  ALAP N'!J59</f>
        <v>6</v>
      </c>
      <c r="I30" s="345"/>
      <c r="J30" s="635">
        <f>'KÖM BSc E  ALAP N'!L59</f>
        <v>31</v>
      </c>
      <c r="K30" s="493">
        <f>'KÖM BSc E  ALAP N'!M59</f>
        <v>11</v>
      </c>
      <c r="L30" s="344">
        <f>'KÖM BSc E  ALAP N'!N59</f>
        <v>8</v>
      </c>
      <c r="M30" s="344">
        <f>'KÖM BSc E  ALAP N'!O59</f>
        <v>5</v>
      </c>
      <c r="N30" s="345"/>
      <c r="O30" s="635">
        <f>'KÖM BSc E  ALAP N'!Q59</f>
        <v>29</v>
      </c>
      <c r="P30" s="493">
        <f>'KÖM BSc E  ALAP N'!R59</f>
        <v>11</v>
      </c>
      <c r="Q30" s="344">
        <f>'KÖM BSc E  ALAP N'!S59</f>
        <v>9</v>
      </c>
      <c r="R30" s="344">
        <f>'KÖM BSc E  ALAP N'!T59</f>
        <v>5</v>
      </c>
      <c r="S30" s="345"/>
      <c r="T30" s="635">
        <f>'KÖM BSc E  ALAP N'!V59</f>
        <v>27</v>
      </c>
      <c r="U30" s="493">
        <f>'KÖM BSc E  ALAP N'!W59</f>
        <v>12</v>
      </c>
      <c r="V30" s="344">
        <f>'KÖM BSc E  ALAP N'!X59</f>
        <v>7</v>
      </c>
      <c r="W30" s="344">
        <f>'KÖM BSc E  ALAP N'!Y59</f>
        <v>11</v>
      </c>
      <c r="X30" s="345"/>
      <c r="Y30" s="635">
        <f>'KÖM BSc E  ALAP N'!AA59</f>
        <v>34</v>
      </c>
      <c r="Z30" s="493">
        <f>'KÖM BSc E  ALAP N'!AB59+' Környezetirányít specializáció'!Z12+' Környezetirányít specializáció'!Z23</f>
        <v>14</v>
      </c>
      <c r="AA30" s="344">
        <f>'KÖM BSc E  ALAP N'!AC59+' Környezetirányít specializáció'!AA12+' Környezetirányít specializáció'!AA23</f>
        <v>8</v>
      </c>
      <c r="AB30" s="344">
        <f>'KÖM BSc E  ALAP N'!AD59+' Környezetirányít specializáció'!AB12+' Környezetirányít specializáció'!AB23</f>
        <v>4</v>
      </c>
      <c r="AC30" s="345"/>
      <c r="AD30" s="635">
        <f>'KÖM BSc E  ALAP N'!AF59+' Környezetirányít specializáció'!AD12+' Környezetirányít specializáció'!AD23</f>
        <v>30</v>
      </c>
      <c r="AE30" s="634">
        <f>'KÖM BSc E  ALAP N'!AG59+' Környezetirányít specializáció'!AE12+' Környezetirányít specializáció'!AE23</f>
        <v>10</v>
      </c>
      <c r="AF30" s="344">
        <f>'KÖM BSc E  ALAP N'!AH59+' Környezetirányít specializáció'!AF12+' Környezetirányít specializáció'!AF23</f>
        <v>14</v>
      </c>
      <c r="AG30" s="344">
        <f>'KÖM BSc E  ALAP N'!AI59+' Környezetirányít specializáció'!AG12+' Környezetirányít specializáció'!AG23</f>
        <v>1</v>
      </c>
      <c r="AH30" s="345"/>
      <c r="AI30" s="635">
        <f>'KÖM BSc E  ALAP N'!AK59+' Környezetirányít specializáció'!AI12+' Környezetirányít specializáció'!AI23</f>
        <v>30</v>
      </c>
      <c r="AJ30" s="343">
        <f>AJ12</f>
        <v>5</v>
      </c>
      <c r="AK30" s="344">
        <f>AK12</f>
        <v>1</v>
      </c>
      <c r="AL30" s="345">
        <f>AL12+AL29</f>
        <v>17</v>
      </c>
      <c r="AM30" s="345"/>
      <c r="AN30" s="636">
        <f>AN12+AN29</f>
        <v>29</v>
      </c>
      <c r="AO30" s="781"/>
      <c r="AP30" s="556"/>
    </row>
    <row r="31" spans="1:150" s="349" customFormat="1" ht="15.75" x14ac:dyDescent="0.2">
      <c r="A31" s="933" t="s">
        <v>194</v>
      </c>
      <c r="B31" s="557"/>
      <c r="C31" s="558" t="s">
        <v>24</v>
      </c>
      <c r="D31" s="559">
        <f>D30</f>
        <v>179</v>
      </c>
      <c r="E31" s="560"/>
      <c r="F31" s="561"/>
      <c r="G31" s="562">
        <f>F30+G30+H30</f>
        <v>26</v>
      </c>
      <c r="H31" s="562"/>
      <c r="I31" s="562"/>
      <c r="J31" s="563"/>
      <c r="K31" s="561"/>
      <c r="L31" s="562">
        <f>K30+L30+M30</f>
        <v>24</v>
      </c>
      <c r="M31" s="562"/>
      <c r="N31" s="562"/>
      <c r="O31" s="563"/>
      <c r="P31" s="561"/>
      <c r="Q31" s="562">
        <f>P30+Q30+R30</f>
        <v>25</v>
      </c>
      <c r="R31" s="562"/>
      <c r="S31" s="562"/>
      <c r="T31" s="563"/>
      <c r="U31" s="561"/>
      <c r="V31" s="562">
        <f>U30+V30+W30</f>
        <v>30</v>
      </c>
      <c r="W31" s="562"/>
      <c r="X31" s="562"/>
      <c r="Y31" s="563"/>
      <c r="Z31" s="511"/>
      <c r="AA31" s="512">
        <f>Z30+AA30+AB30</f>
        <v>26</v>
      </c>
      <c r="AB31" s="512"/>
      <c r="AC31" s="512"/>
      <c r="AD31" s="513"/>
      <c r="AE31" s="527"/>
      <c r="AF31" s="562">
        <f>AE30+AF30+AG30</f>
        <v>25</v>
      </c>
      <c r="AG31" s="529"/>
      <c r="AH31" s="562"/>
      <c r="AI31" s="563"/>
      <c r="AJ31" s="561"/>
      <c r="AK31" s="562">
        <f>AJ30+AK30+AL30</f>
        <v>23</v>
      </c>
      <c r="AL31" s="562"/>
      <c r="AM31" s="562"/>
      <c r="AN31" s="564"/>
      <c r="AO31" s="782"/>
      <c r="AP31" s="565"/>
      <c r="AR31" s="353"/>
    </row>
    <row r="32" spans="1:150" s="349" customFormat="1" ht="16.5" customHeight="1" x14ac:dyDescent="0.2">
      <c r="A32" s="934"/>
      <c r="B32" s="566"/>
      <c r="C32" s="567" t="s">
        <v>195</v>
      </c>
      <c r="D32" s="514">
        <f>G32+L32+Q32+V32+AA32+AF32+AK32</f>
        <v>101</v>
      </c>
      <c r="E32" s="568"/>
      <c r="F32" s="569"/>
      <c r="G32" s="442">
        <f>G30+H30</f>
        <v>11</v>
      </c>
      <c r="H32" s="570"/>
      <c r="I32" s="570"/>
      <c r="J32" s="571"/>
      <c r="K32" s="569"/>
      <c r="L32" s="442">
        <f>L30+M30</f>
        <v>13</v>
      </c>
      <c r="M32" s="570"/>
      <c r="N32" s="570"/>
      <c r="O32" s="571"/>
      <c r="P32" s="569"/>
      <c r="Q32" s="442">
        <f>Q30+R30</f>
        <v>14</v>
      </c>
      <c r="R32" s="570"/>
      <c r="S32" s="570"/>
      <c r="T32" s="571"/>
      <c r="U32" s="569"/>
      <c r="V32" s="442">
        <f>V30+W30</f>
        <v>18</v>
      </c>
      <c r="W32" s="570"/>
      <c r="X32" s="570"/>
      <c r="Y32" s="571"/>
      <c r="Z32" s="515"/>
      <c r="AA32" s="393">
        <f>AA30+AB30</f>
        <v>12</v>
      </c>
      <c r="AB32" s="516"/>
      <c r="AC32" s="516"/>
      <c r="AD32" s="517"/>
      <c r="AE32" s="572"/>
      <c r="AF32" s="442">
        <f>AF30+AG30</f>
        <v>15</v>
      </c>
      <c r="AG32" s="534"/>
      <c r="AH32" s="570"/>
      <c r="AI32" s="571"/>
      <c r="AJ32" s="569"/>
      <c r="AK32" s="442">
        <f>AK30+AL30</f>
        <v>18</v>
      </c>
      <c r="AL32" s="570"/>
      <c r="AM32" s="570"/>
      <c r="AN32" s="573"/>
      <c r="AO32" s="783"/>
      <c r="AP32" s="554"/>
      <c r="AR32" s="353"/>
    </row>
    <row r="33" spans="1:46" s="349" customFormat="1" ht="15" customHeight="1" x14ac:dyDescent="0.2">
      <c r="A33" s="934"/>
      <c r="B33" s="566"/>
      <c r="C33" s="567" t="s">
        <v>196</v>
      </c>
      <c r="D33" s="514">
        <f>(D32/D30)*100</f>
        <v>56.424581005586596</v>
      </c>
      <c r="E33" s="568"/>
      <c r="F33" s="569"/>
      <c r="G33" s="442"/>
      <c r="H33" s="570"/>
      <c r="I33" s="570"/>
      <c r="J33" s="571"/>
      <c r="K33" s="569"/>
      <c r="L33" s="442"/>
      <c r="M33" s="570"/>
      <c r="N33" s="570"/>
      <c r="O33" s="571"/>
      <c r="P33" s="569"/>
      <c r="Q33" s="442"/>
      <c r="R33" s="570"/>
      <c r="S33" s="570"/>
      <c r="T33" s="571"/>
      <c r="U33" s="569"/>
      <c r="V33" s="442"/>
      <c r="W33" s="570"/>
      <c r="X33" s="570"/>
      <c r="Y33" s="571"/>
      <c r="Z33" s="569"/>
      <c r="AA33" s="442"/>
      <c r="AB33" s="570"/>
      <c r="AC33" s="570"/>
      <c r="AD33" s="571"/>
      <c r="AE33" s="514"/>
      <c r="AF33" s="442"/>
      <c r="AG33" s="534"/>
      <c r="AH33" s="570"/>
      <c r="AI33" s="571"/>
      <c r="AJ33" s="569"/>
      <c r="AK33" s="442"/>
      <c r="AL33" s="570"/>
      <c r="AM33" s="570"/>
      <c r="AN33" s="573"/>
      <c r="AO33" s="783"/>
      <c r="AP33" s="554"/>
      <c r="AR33" s="353"/>
    </row>
    <row r="34" spans="1:46" s="349" customFormat="1" ht="15.75" customHeight="1" x14ac:dyDescent="0.2">
      <c r="A34" s="934"/>
      <c r="B34" s="566"/>
      <c r="C34" s="567" t="s">
        <v>16</v>
      </c>
      <c r="D34" s="574"/>
      <c r="E34" s="568"/>
      <c r="F34" s="575"/>
      <c r="G34" s="576"/>
      <c r="H34" s="576"/>
      <c r="I34" s="442">
        <v>3</v>
      </c>
      <c r="J34" s="577"/>
      <c r="K34" s="575"/>
      <c r="L34" s="576"/>
      <c r="M34" s="576"/>
      <c r="N34" s="442">
        <v>4</v>
      </c>
      <c r="O34" s="577"/>
      <c r="P34" s="575"/>
      <c r="Q34" s="576"/>
      <c r="R34" s="576"/>
      <c r="S34" s="442">
        <v>2</v>
      </c>
      <c r="T34" s="577"/>
      <c r="U34" s="575"/>
      <c r="V34" s="576"/>
      <c r="W34" s="576"/>
      <c r="X34" s="442">
        <v>6</v>
      </c>
      <c r="Y34" s="577"/>
      <c r="Z34" s="575"/>
      <c r="AA34" s="576"/>
      <c r="AB34" s="576"/>
      <c r="AC34" s="442">
        <v>2</v>
      </c>
      <c r="AD34" s="577"/>
      <c r="AE34" s="572"/>
      <c r="AF34" s="576"/>
      <c r="AG34" s="576"/>
      <c r="AH34" s="442">
        <v>3</v>
      </c>
      <c r="AI34" s="577"/>
      <c r="AJ34" s="575"/>
      <c r="AK34" s="576"/>
      <c r="AL34" s="576"/>
      <c r="AM34" s="442">
        <v>0</v>
      </c>
      <c r="AN34" s="578"/>
      <c r="AO34" s="783"/>
      <c r="AP34" s="579"/>
      <c r="AQ34" s="580"/>
      <c r="AR34" s="581"/>
      <c r="AS34" s="580"/>
    </row>
    <row r="35" spans="1:46" s="349" customFormat="1" ht="17.25" customHeight="1" x14ac:dyDescent="0.2">
      <c r="A35" s="934"/>
      <c r="B35" s="566"/>
      <c r="C35" s="567" t="s">
        <v>75</v>
      </c>
      <c r="D35" s="574"/>
      <c r="E35" s="568"/>
      <c r="F35" s="575"/>
      <c r="G35" s="576"/>
      <c r="H35" s="576"/>
      <c r="I35" s="442">
        <v>5</v>
      </c>
      <c r="J35" s="577"/>
      <c r="K35" s="575"/>
      <c r="L35" s="576"/>
      <c r="M35" s="576"/>
      <c r="N35" s="442">
        <v>3</v>
      </c>
      <c r="O35" s="577"/>
      <c r="P35" s="575"/>
      <c r="Q35" s="576"/>
      <c r="R35" s="576"/>
      <c r="S35" s="442">
        <v>7</v>
      </c>
      <c r="T35" s="577"/>
      <c r="U35" s="575"/>
      <c r="V35" s="576"/>
      <c r="W35" s="576"/>
      <c r="X35" s="442">
        <v>4</v>
      </c>
      <c r="Y35" s="577"/>
      <c r="Z35" s="575"/>
      <c r="AA35" s="576"/>
      <c r="AB35" s="576"/>
      <c r="AC35" s="442">
        <v>9</v>
      </c>
      <c r="AD35" s="577"/>
      <c r="AE35" s="572"/>
      <c r="AF35" s="576"/>
      <c r="AG35" s="576"/>
      <c r="AH35" s="442">
        <v>7</v>
      </c>
      <c r="AI35" s="577"/>
      <c r="AJ35" s="575"/>
      <c r="AK35" s="576"/>
      <c r="AL35" s="576"/>
      <c r="AM35" s="442">
        <v>3</v>
      </c>
      <c r="AN35" s="578"/>
      <c r="AO35" s="783"/>
      <c r="AP35" s="565"/>
      <c r="AR35" s="353"/>
    </row>
    <row r="36" spans="1:46" s="349" customFormat="1" ht="15" customHeight="1" x14ac:dyDescent="0.2">
      <c r="A36" s="924" t="s">
        <v>197</v>
      </c>
      <c r="B36" s="566"/>
      <c r="C36" s="582" t="s">
        <v>19</v>
      </c>
      <c r="D36" s="572">
        <v>2</v>
      </c>
      <c r="E36" s="577">
        <v>0</v>
      </c>
      <c r="F36" s="575"/>
      <c r="G36" s="576"/>
      <c r="H36" s="576"/>
      <c r="I36" s="576"/>
      <c r="J36" s="577"/>
      <c r="K36" s="575">
        <v>0</v>
      </c>
      <c r="L36" s="576">
        <v>2</v>
      </c>
      <c r="M36" s="576">
        <v>0</v>
      </c>
      <c r="N36" s="576" t="s">
        <v>20</v>
      </c>
      <c r="O36" s="577">
        <v>0</v>
      </c>
      <c r="P36" s="575"/>
      <c r="Q36" s="576"/>
      <c r="R36" s="576"/>
      <c r="S36" s="576"/>
      <c r="T36" s="577"/>
      <c r="U36" s="575"/>
      <c r="V36" s="576"/>
      <c r="W36" s="576"/>
      <c r="X36" s="576"/>
      <c r="Y36" s="583"/>
      <c r="Z36" s="575"/>
      <c r="AA36" s="576"/>
      <c r="AB36" s="576"/>
      <c r="AC36" s="576"/>
      <c r="AD36" s="583"/>
      <c r="AE36" s="572"/>
      <c r="AF36" s="576"/>
      <c r="AG36" s="576"/>
      <c r="AH36" s="576"/>
      <c r="AI36" s="577"/>
      <c r="AJ36" s="575"/>
      <c r="AK36" s="576"/>
      <c r="AL36" s="576"/>
      <c r="AM36" s="576"/>
      <c r="AN36" s="578"/>
      <c r="AO36" s="783"/>
      <c r="AP36" s="565"/>
      <c r="AR36" s="353"/>
    </row>
    <row r="37" spans="1:46" s="349" customFormat="1" ht="15.75" customHeight="1" x14ac:dyDescent="0.2">
      <c r="A37" s="924"/>
      <c r="B37" s="566"/>
      <c r="C37" s="582" t="s">
        <v>21</v>
      </c>
      <c r="D37" s="572">
        <v>2</v>
      </c>
      <c r="E37" s="577">
        <v>0</v>
      </c>
      <c r="F37" s="575"/>
      <c r="G37" s="576"/>
      <c r="H37" s="576"/>
      <c r="I37" s="576"/>
      <c r="J37" s="577"/>
      <c r="K37" s="575"/>
      <c r="L37" s="576"/>
      <c r="M37" s="576"/>
      <c r="N37" s="576"/>
      <c r="O37" s="577"/>
      <c r="P37" s="575">
        <v>0</v>
      </c>
      <c r="Q37" s="576">
        <v>2</v>
      </c>
      <c r="R37" s="576">
        <v>0</v>
      </c>
      <c r="S37" s="576" t="s">
        <v>20</v>
      </c>
      <c r="T37" s="577">
        <v>0</v>
      </c>
      <c r="U37" s="575"/>
      <c r="V37" s="576"/>
      <c r="W37" s="576"/>
      <c r="X37" s="576"/>
      <c r="Y37" s="583"/>
      <c r="Z37" s="575"/>
      <c r="AA37" s="576"/>
      <c r="AB37" s="576"/>
      <c r="AC37" s="576"/>
      <c r="AD37" s="583"/>
      <c r="AE37" s="572"/>
      <c r="AF37" s="576"/>
      <c r="AG37" s="576"/>
      <c r="AH37" s="576"/>
      <c r="AI37" s="577"/>
      <c r="AJ37" s="575"/>
      <c r="AK37" s="576"/>
      <c r="AL37" s="576"/>
      <c r="AM37" s="576"/>
      <c r="AN37" s="578"/>
      <c r="AO37" s="783"/>
      <c r="AP37" s="554"/>
      <c r="AR37" s="353"/>
    </row>
    <row r="38" spans="1:46" s="349" customFormat="1" ht="15.75" customHeight="1" x14ac:dyDescent="0.2">
      <c r="A38" s="924"/>
      <c r="B38" s="566"/>
      <c r="C38" s="582" t="s">
        <v>325</v>
      </c>
      <c r="D38" s="572">
        <v>1</v>
      </c>
      <c r="E38" s="577">
        <v>0</v>
      </c>
      <c r="F38" s="575">
        <v>0</v>
      </c>
      <c r="G38" s="576">
        <v>1</v>
      </c>
      <c r="H38" s="576">
        <v>0</v>
      </c>
      <c r="I38" s="576" t="s">
        <v>193</v>
      </c>
      <c r="J38" s="577">
        <v>0</v>
      </c>
      <c r="K38" s="575"/>
      <c r="L38" s="576"/>
      <c r="M38" s="576"/>
      <c r="N38" s="576"/>
      <c r="O38" s="577"/>
      <c r="P38" s="575"/>
      <c r="Q38" s="576"/>
      <c r="R38" s="576"/>
      <c r="S38" s="576"/>
      <c r="T38" s="577"/>
      <c r="U38" s="575"/>
      <c r="V38" s="576"/>
      <c r="W38" s="576"/>
      <c r="X38" s="576"/>
      <c r="Y38" s="583"/>
      <c r="Z38" s="575"/>
      <c r="AA38" s="576"/>
      <c r="AB38" s="576"/>
      <c r="AC38" s="576"/>
      <c r="AD38" s="583"/>
      <c r="AE38" s="572"/>
      <c r="AF38" s="576"/>
      <c r="AG38" s="576"/>
      <c r="AH38" s="576"/>
      <c r="AI38" s="577"/>
      <c r="AJ38" s="575"/>
      <c r="AK38" s="576"/>
      <c r="AL38" s="576"/>
      <c r="AM38" s="576"/>
      <c r="AN38" s="578"/>
      <c r="AO38" s="783"/>
      <c r="AP38" s="554"/>
      <c r="AR38" s="353"/>
    </row>
    <row r="39" spans="1:46" s="349" customFormat="1" ht="15.75" customHeight="1" x14ac:dyDescent="0.2">
      <c r="A39" s="924"/>
      <c r="B39" s="566"/>
      <c r="C39" s="582" t="s">
        <v>326</v>
      </c>
      <c r="D39" s="572">
        <v>1</v>
      </c>
      <c r="E39" s="577">
        <v>0</v>
      </c>
      <c r="F39" s="575"/>
      <c r="G39" s="576"/>
      <c r="H39" s="576"/>
      <c r="I39" s="576"/>
      <c r="J39" s="577"/>
      <c r="K39" s="575">
        <v>0</v>
      </c>
      <c r="L39" s="576">
        <v>1</v>
      </c>
      <c r="M39" s="576">
        <v>0</v>
      </c>
      <c r="N39" s="576" t="s">
        <v>193</v>
      </c>
      <c r="O39" s="577">
        <v>0</v>
      </c>
      <c r="P39" s="575"/>
      <c r="Q39" s="576"/>
      <c r="R39" s="576"/>
      <c r="S39" s="576"/>
      <c r="T39" s="577"/>
      <c r="U39" s="575"/>
      <c r="V39" s="576"/>
      <c r="W39" s="576"/>
      <c r="X39" s="576"/>
      <c r="Y39" s="583"/>
      <c r="Z39" s="575"/>
      <c r="AA39" s="576"/>
      <c r="AB39" s="576"/>
      <c r="AC39" s="576"/>
      <c r="AD39" s="583"/>
      <c r="AE39" s="572"/>
      <c r="AF39" s="576"/>
      <c r="AG39" s="576"/>
      <c r="AH39" s="576"/>
      <c r="AI39" s="577"/>
      <c r="AJ39" s="575"/>
      <c r="AK39" s="576"/>
      <c r="AL39" s="576"/>
      <c r="AM39" s="576"/>
      <c r="AN39" s="578"/>
      <c r="AO39" s="783"/>
      <c r="AP39" s="554"/>
      <c r="AR39" s="353"/>
    </row>
    <row r="40" spans="1:46" s="349" customFormat="1" ht="15.75" x14ac:dyDescent="0.2">
      <c r="A40" s="924"/>
      <c r="B40" s="566"/>
      <c r="C40" s="582" t="s">
        <v>198</v>
      </c>
      <c r="D40" s="572">
        <v>2</v>
      </c>
      <c r="E40" s="577">
        <v>2</v>
      </c>
      <c r="F40" s="575"/>
      <c r="G40" s="576"/>
      <c r="H40" s="576"/>
      <c r="I40" s="576"/>
      <c r="J40" s="577"/>
      <c r="K40" s="575"/>
      <c r="L40" s="576"/>
      <c r="M40" s="576"/>
      <c r="N40" s="576"/>
      <c r="O40" s="577"/>
      <c r="P40" s="575">
        <v>0</v>
      </c>
      <c r="Q40" s="576">
        <v>2</v>
      </c>
      <c r="R40" s="576">
        <v>0</v>
      </c>
      <c r="S40" s="576" t="s">
        <v>74</v>
      </c>
      <c r="T40" s="532">
        <v>2</v>
      </c>
      <c r="U40" s="584" t="s">
        <v>77</v>
      </c>
      <c r="V40" s="576"/>
      <c r="W40" s="576"/>
      <c r="X40" s="576"/>
      <c r="Y40" s="583"/>
      <c r="Z40" s="575"/>
      <c r="AA40" s="576"/>
      <c r="AB40" s="576"/>
      <c r="AC40" s="576"/>
      <c r="AD40" s="583"/>
      <c r="AE40" s="572"/>
      <c r="AF40" s="576"/>
      <c r="AG40" s="576"/>
      <c r="AH40" s="576"/>
      <c r="AI40" s="577"/>
      <c r="AJ40" s="575"/>
      <c r="AK40" s="576"/>
      <c r="AL40" s="576"/>
      <c r="AM40" s="576"/>
      <c r="AN40" s="578"/>
      <c r="AO40" s="783"/>
      <c r="AP40" s="585"/>
    </row>
    <row r="41" spans="1:46" s="349" customFormat="1" ht="15.75" x14ac:dyDescent="0.2">
      <c r="A41" s="924"/>
      <c r="B41" s="566"/>
      <c r="C41" s="582" t="s">
        <v>199</v>
      </c>
      <c r="D41" s="572">
        <v>2</v>
      </c>
      <c r="E41" s="577">
        <v>2</v>
      </c>
      <c r="F41" s="575"/>
      <c r="G41" s="576"/>
      <c r="H41" s="576"/>
      <c r="I41" s="576"/>
      <c r="J41" s="577"/>
      <c r="K41" s="575"/>
      <c r="L41" s="576"/>
      <c r="M41" s="576"/>
      <c r="N41" s="576"/>
      <c r="O41" s="577"/>
      <c r="P41" s="575">
        <v>0</v>
      </c>
      <c r="Q41" s="576">
        <v>2</v>
      </c>
      <c r="R41" s="576">
        <v>0</v>
      </c>
      <c r="S41" s="576" t="s">
        <v>74</v>
      </c>
      <c r="T41" s="532">
        <v>2</v>
      </c>
      <c r="U41" s="584" t="s">
        <v>77</v>
      </c>
      <c r="V41" s="576"/>
      <c r="W41" s="576"/>
      <c r="X41" s="576"/>
      <c r="Y41" s="583"/>
      <c r="Z41" s="575"/>
      <c r="AA41" s="576"/>
      <c r="AB41" s="576"/>
      <c r="AC41" s="576"/>
      <c r="AD41" s="583"/>
      <c r="AE41" s="572"/>
      <c r="AF41" s="576"/>
      <c r="AG41" s="576"/>
      <c r="AH41" s="576"/>
      <c r="AI41" s="577"/>
      <c r="AJ41" s="575"/>
      <c r="AK41" s="576"/>
      <c r="AL41" s="576"/>
      <c r="AM41" s="576"/>
      <c r="AN41" s="578"/>
      <c r="AO41" s="783"/>
      <c r="AP41" s="585"/>
      <c r="AT41" s="580"/>
    </row>
    <row r="42" spans="1:46" s="349" customFormat="1" ht="16.5" thickBot="1" x14ac:dyDescent="0.25">
      <c r="A42" s="925"/>
      <c r="B42" s="586"/>
      <c r="C42" s="587" t="s">
        <v>82</v>
      </c>
      <c r="D42" s="588" t="s">
        <v>86</v>
      </c>
      <c r="E42" s="589">
        <v>0</v>
      </c>
      <c r="F42" s="590"/>
      <c r="G42" s="591"/>
      <c r="H42" s="591"/>
      <c r="I42" s="591"/>
      <c r="J42" s="592"/>
      <c r="K42" s="590"/>
      <c r="L42" s="591"/>
      <c r="M42" s="591"/>
      <c r="N42" s="591"/>
      <c r="O42" s="592"/>
      <c r="P42" s="590"/>
      <c r="Q42" s="591"/>
      <c r="R42" s="591"/>
      <c r="S42" s="591"/>
      <c r="T42" s="592"/>
      <c r="U42" s="590"/>
      <c r="V42" s="591"/>
      <c r="W42" s="591"/>
      <c r="X42" s="591"/>
      <c r="Y42" s="593"/>
      <c r="Z42" s="590"/>
      <c r="AA42" s="591"/>
      <c r="AB42" s="591"/>
      <c r="AC42" s="591"/>
      <c r="AD42" s="593"/>
      <c r="AE42" s="926" t="s">
        <v>86</v>
      </c>
      <c r="AF42" s="927"/>
      <c r="AG42" s="927"/>
      <c r="AH42" s="927"/>
      <c r="AI42" s="928"/>
      <c r="AJ42" s="590"/>
      <c r="AK42" s="591"/>
      <c r="AL42" s="591"/>
      <c r="AM42" s="591"/>
      <c r="AN42" s="594"/>
      <c r="AO42" s="677"/>
      <c r="AP42" s="565"/>
    </row>
    <row r="43" spans="1:46" s="349" customFormat="1" x14ac:dyDescent="0.2">
      <c r="A43" s="350"/>
      <c r="B43" s="351"/>
      <c r="C43" s="352"/>
      <c r="AP43" s="585"/>
    </row>
    <row r="44" spans="1:46" s="349" customFormat="1" ht="15.75" x14ac:dyDescent="0.2">
      <c r="A44" s="350"/>
      <c r="B44" s="491" t="s">
        <v>71</v>
      </c>
      <c r="C44" s="352"/>
      <c r="AP44" s="585"/>
      <c r="AT44" s="580"/>
    </row>
    <row r="45" spans="1:46" s="349" customFormat="1" ht="15.75" x14ac:dyDescent="0.2">
      <c r="A45" s="350"/>
      <c r="B45" s="491"/>
      <c r="C45" s="352"/>
      <c r="AP45" s="585"/>
    </row>
    <row r="46" spans="1:46" s="349" customFormat="1" ht="15.75" x14ac:dyDescent="0.2">
      <c r="A46" s="350"/>
      <c r="B46" s="491" t="s">
        <v>220</v>
      </c>
      <c r="C46" s="352"/>
      <c r="AP46" s="585"/>
    </row>
    <row r="47" spans="1:46" s="349" customFormat="1" ht="15.75" x14ac:dyDescent="0.2">
      <c r="A47" s="350"/>
      <c r="B47" s="491" t="s">
        <v>328</v>
      </c>
      <c r="C47" s="352"/>
      <c r="AP47" s="585"/>
    </row>
    <row r="48" spans="1:46" s="349" customFormat="1" x14ac:dyDescent="0.2">
      <c r="A48" s="350"/>
      <c r="B48" s="351"/>
      <c r="C48" s="352"/>
      <c r="AP48" s="585"/>
    </row>
    <row r="49" spans="1:44" s="349" customFormat="1" ht="12.75" customHeight="1" x14ac:dyDescent="0.2">
      <c r="A49" s="350"/>
      <c r="B49" s="595"/>
      <c r="C49" s="596"/>
      <c r="D49" s="597"/>
      <c r="E49" s="597"/>
      <c r="F49" s="470"/>
      <c r="G49" s="470"/>
      <c r="H49" s="470"/>
      <c r="I49" s="470"/>
      <c r="J49" s="437"/>
      <c r="K49" s="470"/>
      <c r="L49" s="437"/>
      <c r="M49" s="598" t="s">
        <v>294</v>
      </c>
      <c r="N49" s="437"/>
      <c r="O49" s="437"/>
      <c r="P49" s="437"/>
      <c r="Q49" s="437"/>
      <c r="R49" s="437"/>
      <c r="X49" s="470"/>
      <c r="Y49" s="437"/>
      <c r="Z49" s="437"/>
      <c r="AA49" s="437"/>
      <c r="AB49" s="437"/>
      <c r="AC49" s="470"/>
      <c r="AD49" s="437"/>
      <c r="AE49" s="470"/>
      <c r="AF49" s="470"/>
      <c r="AG49" s="470"/>
      <c r="AH49" s="470"/>
      <c r="AI49" s="437"/>
      <c r="AJ49" s="470"/>
      <c r="AK49" s="470"/>
      <c r="AL49" s="470"/>
      <c r="AM49" s="470"/>
      <c r="AN49" s="437"/>
      <c r="AO49" s="437"/>
      <c r="AP49" s="554"/>
      <c r="AR49" s="353"/>
    </row>
    <row r="50" spans="1:44" s="349" customFormat="1" ht="12.75" customHeight="1" x14ac:dyDescent="0.2">
      <c r="A50" s="350"/>
      <c r="B50" s="595"/>
      <c r="C50" s="596"/>
      <c r="D50" s="597"/>
      <c r="E50" s="597"/>
      <c r="F50" s="470"/>
      <c r="G50" s="470"/>
      <c r="H50" s="470"/>
      <c r="I50" s="470"/>
      <c r="J50" s="437"/>
      <c r="K50" s="470"/>
      <c r="L50" s="437"/>
      <c r="M50" s="598" t="s">
        <v>80</v>
      </c>
      <c r="N50" s="437"/>
      <c r="O50" s="437"/>
      <c r="P50" s="437"/>
      <c r="Q50" s="437"/>
      <c r="R50" s="437"/>
      <c r="X50" s="470"/>
      <c r="Y50" s="437"/>
      <c r="Z50" s="437"/>
      <c r="AA50" s="437"/>
      <c r="AB50" s="437"/>
      <c r="AC50" s="470"/>
      <c r="AD50" s="437"/>
      <c r="AE50" s="470"/>
      <c r="AF50" s="470"/>
      <c r="AG50" s="470"/>
      <c r="AH50" s="470"/>
      <c r="AI50" s="437"/>
      <c r="AJ50" s="470"/>
      <c r="AK50" s="470"/>
      <c r="AL50" s="470"/>
      <c r="AM50" s="470"/>
      <c r="AN50" s="437"/>
      <c r="AO50" s="599"/>
      <c r="AP50" s="554"/>
      <c r="AR50" s="353"/>
    </row>
    <row r="51" spans="1:44" s="349" customFormat="1" ht="15" x14ac:dyDescent="0.2">
      <c r="A51" s="350"/>
      <c r="B51" s="351"/>
      <c r="C51" s="352"/>
      <c r="AO51" s="599"/>
      <c r="AP51" s="585"/>
    </row>
    <row r="52" spans="1:44" s="349" customFormat="1" ht="15.75" customHeight="1" x14ac:dyDescent="0.2">
      <c r="A52" s="350"/>
      <c r="B52" s="351"/>
      <c r="C52" s="352"/>
      <c r="AP52" s="585"/>
    </row>
    <row r="53" spans="1:44" ht="12.75" customHeight="1" x14ac:dyDescent="0.2">
      <c r="AP53" s="3"/>
    </row>
    <row r="54" spans="1:44" ht="13.5" customHeight="1" x14ac:dyDescent="0.2">
      <c r="AP54" s="3"/>
    </row>
    <row r="55" spans="1:44" x14ac:dyDescent="0.2">
      <c r="AP55" s="3"/>
    </row>
    <row r="56" spans="1:44" x14ac:dyDescent="0.2">
      <c r="AP56" s="3"/>
    </row>
    <row r="57" spans="1:44" x14ac:dyDescent="0.2">
      <c r="AP57" s="3"/>
    </row>
    <row r="58" spans="1:44" x14ac:dyDescent="0.2">
      <c r="AP58" s="3"/>
    </row>
    <row r="59" spans="1:44" x14ac:dyDescent="0.2">
      <c r="AP59" s="3"/>
    </row>
    <row r="60" spans="1:44" x14ac:dyDescent="0.2">
      <c r="AP60" s="3"/>
    </row>
    <row r="61" spans="1:44" x14ac:dyDescent="0.2">
      <c r="AP61" s="3"/>
    </row>
    <row r="62" spans="1:44" x14ac:dyDescent="0.2">
      <c r="AP62" s="3"/>
    </row>
    <row r="63" spans="1:44" x14ac:dyDescent="0.2">
      <c r="AP63" s="3"/>
    </row>
    <row r="65" ht="15" customHeight="1" x14ac:dyDescent="0.2"/>
    <row r="66" ht="15" customHeight="1" x14ac:dyDescent="0.2"/>
    <row r="86" spans="5:18" ht="15.75" x14ac:dyDescent="0.2"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50"/>
    </row>
  </sheetData>
  <mergeCells count="20">
    <mergeCell ref="A8:AO8"/>
    <mergeCell ref="AO9:AO10"/>
    <mergeCell ref="AG1:AQ1"/>
    <mergeCell ref="AG2:AQ2"/>
    <mergeCell ref="AG3:AQ3"/>
    <mergeCell ref="A5:AO5"/>
    <mergeCell ref="D1:Y1"/>
    <mergeCell ref="D2:Y2"/>
    <mergeCell ref="D3:X3"/>
    <mergeCell ref="A4:AO4"/>
    <mergeCell ref="A36:A42"/>
    <mergeCell ref="AE42:AI42"/>
    <mergeCell ref="A9:A10"/>
    <mergeCell ref="A12:C12"/>
    <mergeCell ref="A23:C23"/>
    <mergeCell ref="B9:B10"/>
    <mergeCell ref="F9:AI9"/>
    <mergeCell ref="C9:C10"/>
    <mergeCell ref="E9:E10"/>
    <mergeCell ref="A31:A3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60" orientation="landscape" r:id="rId1"/>
  <headerFooter>
    <oddFooter>&amp;L&amp;D&amp;C&amp;F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U84"/>
  <sheetViews>
    <sheetView showGridLines="0" topLeftCell="A6" zoomScaleNormal="100" zoomScaleSheetLayoutView="90" workbookViewId="0">
      <selection activeCell="B12" sqref="B12"/>
    </sheetView>
  </sheetViews>
  <sheetFormatPr defaultColWidth="9.140625" defaultRowHeight="12.75" x14ac:dyDescent="0.2"/>
  <cols>
    <col min="1" max="1" width="5.140625" style="10" customWidth="1"/>
    <col min="2" max="2" width="17.7109375" style="4" customWidth="1"/>
    <col min="3" max="3" width="72.140625" style="5" customWidth="1"/>
    <col min="4" max="4" width="10" style="3" customWidth="1"/>
    <col min="5" max="5" width="8.140625" style="3" bestFit="1" customWidth="1"/>
    <col min="6" max="6" width="3.85546875" style="3" bestFit="1" customWidth="1"/>
    <col min="7" max="7" width="4.7109375" style="3" bestFit="1" customWidth="1"/>
    <col min="8" max="8" width="3.140625" style="3" bestFit="1" customWidth="1"/>
    <col min="9" max="9" width="2.5703125" style="3" bestFit="1" customWidth="1"/>
    <col min="10" max="10" width="4.7109375" style="3" bestFit="1" customWidth="1"/>
    <col min="11" max="11" width="3.85546875" style="3" bestFit="1" customWidth="1"/>
    <col min="12" max="12" width="4.28515625" style="3" customWidth="1"/>
    <col min="13" max="13" width="3.140625" style="3" bestFit="1" customWidth="1"/>
    <col min="14" max="14" width="3.85546875" style="3" customWidth="1"/>
    <col min="15" max="15" width="4.140625" style="3" customWidth="1"/>
    <col min="16" max="16" width="3.85546875" style="3" bestFit="1" customWidth="1"/>
    <col min="17" max="17" width="4.7109375" style="3" bestFit="1" customWidth="1"/>
    <col min="18" max="18" width="3.140625" style="3" bestFit="1" customWidth="1"/>
    <col min="19" max="19" width="2.5703125" style="3" bestFit="1" customWidth="1"/>
    <col min="20" max="20" width="4.7109375" style="3" bestFit="1" customWidth="1"/>
    <col min="21" max="21" width="3.85546875" style="3" bestFit="1" customWidth="1"/>
    <col min="22" max="22" width="4.7109375" style="3" bestFit="1" customWidth="1"/>
    <col min="23" max="23" width="4" style="3" customWidth="1"/>
    <col min="24" max="24" width="2.5703125" style="3" bestFit="1" customWidth="1"/>
    <col min="25" max="25" width="4.7109375" style="3" bestFit="1" customWidth="1"/>
    <col min="26" max="26" width="4.42578125" style="3" bestFit="1" customWidth="1"/>
    <col min="27" max="27" width="4.7109375" style="3" customWidth="1"/>
    <col min="28" max="29" width="3.5703125" style="3" customWidth="1"/>
    <col min="30" max="30" width="4.7109375" style="3" customWidth="1"/>
    <col min="31" max="31" width="5.28515625" style="3" customWidth="1"/>
    <col min="32" max="32" width="5.140625" style="3" customWidth="1"/>
    <col min="33" max="34" width="3.5703125" style="3" customWidth="1"/>
    <col min="35" max="35" width="4.28515625" style="3" customWidth="1"/>
    <col min="36" max="36" width="3.5703125" style="3" customWidth="1"/>
    <col min="37" max="37" width="4.42578125" style="3" customWidth="1"/>
    <col min="38" max="38" width="3.5703125" style="3" customWidth="1"/>
    <col min="39" max="39" width="4" style="3" customWidth="1"/>
    <col min="40" max="40" width="4.28515625" style="3" customWidth="1"/>
    <col min="41" max="42" width="21" style="3" customWidth="1"/>
    <col min="43" max="43" width="10.85546875" style="9" customWidth="1"/>
    <col min="44" max="45" width="9.140625" style="3" hidden="1" customWidth="1"/>
    <col min="46" max="16384" width="9.140625" style="3"/>
  </cols>
  <sheetData>
    <row r="1" spans="1:151" s="354" customFormat="1" ht="18" x14ac:dyDescent="0.2">
      <c r="A1" s="355" t="s">
        <v>81</v>
      </c>
      <c r="B1" s="356"/>
      <c r="C1" s="357"/>
      <c r="D1" s="911" t="s">
        <v>192</v>
      </c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  <c r="W1" s="911"/>
      <c r="X1" s="911"/>
      <c r="Y1" s="911"/>
      <c r="Z1" s="911"/>
      <c r="AA1" s="911"/>
      <c r="AB1" s="911"/>
      <c r="AC1" s="911"/>
      <c r="AD1" s="911"/>
      <c r="AE1" s="911"/>
      <c r="AM1" s="893" t="s">
        <v>316</v>
      </c>
      <c r="AN1" s="893"/>
      <c r="AO1" s="893"/>
      <c r="AP1" s="893"/>
      <c r="AQ1" s="893"/>
      <c r="AR1" s="893"/>
      <c r="AS1" s="893"/>
      <c r="AT1" s="893"/>
      <c r="AU1" s="893"/>
      <c r="AV1" s="893"/>
      <c r="AW1" s="893"/>
      <c r="AX1" s="893"/>
    </row>
    <row r="2" spans="1:151" s="354" customFormat="1" ht="18" x14ac:dyDescent="0.2">
      <c r="A2" s="355" t="s">
        <v>73</v>
      </c>
      <c r="B2" s="356"/>
      <c r="C2" s="357"/>
      <c r="D2" s="911" t="s">
        <v>69</v>
      </c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1"/>
      <c r="AD2" s="911"/>
      <c r="AE2" s="359"/>
      <c r="AF2" s="359"/>
      <c r="AM2" s="893" t="s">
        <v>347</v>
      </c>
      <c r="AN2" s="893"/>
      <c r="AO2" s="893"/>
      <c r="AP2" s="893"/>
      <c r="AQ2" s="893"/>
      <c r="AR2" s="893"/>
      <c r="AS2" s="893"/>
      <c r="AT2" s="893"/>
      <c r="AU2" s="893"/>
      <c r="AV2" s="893"/>
      <c r="AW2" s="893"/>
      <c r="AX2" s="893"/>
    </row>
    <row r="3" spans="1:151" s="354" customFormat="1" ht="18" x14ac:dyDescent="0.2">
      <c r="A3" s="355"/>
      <c r="B3" s="356"/>
      <c r="C3" s="357"/>
      <c r="D3" s="911" t="s">
        <v>155</v>
      </c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359"/>
      <c r="AF3" s="359"/>
      <c r="AM3" s="893" t="s">
        <v>317</v>
      </c>
      <c r="AN3" s="893"/>
      <c r="AO3" s="893"/>
      <c r="AP3" s="893"/>
      <c r="AQ3" s="893"/>
      <c r="AR3" s="893"/>
      <c r="AS3" s="893"/>
      <c r="AT3" s="893"/>
      <c r="AU3" s="893"/>
      <c r="AV3" s="893"/>
      <c r="AW3" s="893"/>
      <c r="AX3" s="893"/>
    </row>
    <row r="4" spans="1:151" s="354" customFormat="1" ht="18" x14ac:dyDescent="0.2">
      <c r="A4" s="911" t="s">
        <v>321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1"/>
      <c r="U4" s="911"/>
      <c r="V4" s="911"/>
      <c r="W4" s="911"/>
      <c r="X4" s="911"/>
      <c r="Y4" s="911"/>
      <c r="Z4" s="911"/>
      <c r="AA4" s="911"/>
      <c r="AB4" s="911"/>
      <c r="AC4" s="911"/>
      <c r="AD4" s="911"/>
      <c r="AE4" s="911"/>
      <c r="AF4" s="911"/>
      <c r="AG4" s="911"/>
      <c r="AH4" s="911"/>
      <c r="AI4" s="911"/>
      <c r="AJ4" s="911"/>
      <c r="AK4" s="911"/>
      <c r="AL4" s="911"/>
      <c r="AM4" s="911"/>
      <c r="AN4" s="911"/>
      <c r="AO4" s="911"/>
      <c r="AP4" s="359"/>
      <c r="AQ4" s="359"/>
      <c r="AR4" s="359"/>
    </row>
    <row r="5" spans="1:151" s="354" customFormat="1" ht="18.75" x14ac:dyDescent="0.2">
      <c r="A5" s="908" t="s">
        <v>320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R5" s="349"/>
      <c r="AS5" s="349"/>
      <c r="AT5" s="349"/>
      <c r="AU5" s="349"/>
      <c r="AV5" s="349"/>
    </row>
    <row r="6" spans="1:151" s="349" customFormat="1" ht="21.75" customHeight="1" x14ac:dyDescent="0.2">
      <c r="A6" s="350"/>
      <c r="B6" s="351"/>
      <c r="C6" s="352"/>
      <c r="D6" s="350"/>
      <c r="F6" s="358"/>
      <c r="G6" s="358"/>
      <c r="H6" s="358"/>
      <c r="I6" s="358"/>
      <c r="J6" s="358"/>
      <c r="K6" s="358"/>
      <c r="L6" s="358"/>
      <c r="N6" s="358"/>
      <c r="O6" s="358"/>
      <c r="P6" s="358"/>
      <c r="Q6" s="358"/>
      <c r="S6" s="358"/>
      <c r="T6" s="358"/>
      <c r="U6" s="358"/>
      <c r="V6" s="358"/>
      <c r="W6" s="358"/>
      <c r="X6" s="358"/>
      <c r="Y6" s="358"/>
      <c r="Z6" s="358"/>
      <c r="AA6" s="358"/>
      <c r="AQ6" s="585"/>
    </row>
    <row r="7" spans="1:151" s="349" customFormat="1" ht="25.5" customHeight="1" thickBot="1" x14ac:dyDescent="0.25">
      <c r="A7" s="935" t="s">
        <v>26</v>
      </c>
      <c r="B7" s="935"/>
      <c r="C7" s="935"/>
      <c r="D7" s="935"/>
      <c r="E7" s="935"/>
      <c r="F7" s="935"/>
      <c r="G7" s="935"/>
      <c r="H7" s="935"/>
      <c r="I7" s="935"/>
      <c r="J7" s="935"/>
      <c r="K7" s="935"/>
      <c r="L7" s="935"/>
      <c r="M7" s="935"/>
      <c r="N7" s="935"/>
      <c r="O7" s="935"/>
      <c r="P7" s="935"/>
      <c r="Q7" s="935"/>
      <c r="R7" s="935"/>
      <c r="S7" s="935"/>
      <c r="T7" s="935"/>
      <c r="U7" s="935"/>
      <c r="V7" s="935"/>
      <c r="W7" s="935"/>
      <c r="X7" s="935"/>
      <c r="Y7" s="935"/>
      <c r="Z7" s="935"/>
      <c r="AA7" s="935"/>
      <c r="AB7" s="935"/>
      <c r="AC7" s="935"/>
      <c r="AD7" s="935"/>
      <c r="AE7" s="935"/>
      <c r="AF7" s="935"/>
      <c r="AG7" s="935"/>
      <c r="AH7" s="935"/>
      <c r="AI7" s="935"/>
      <c r="AJ7" s="935"/>
      <c r="AK7" s="935"/>
      <c r="AL7" s="935"/>
      <c r="AM7" s="935"/>
      <c r="AN7" s="935"/>
      <c r="AO7" s="935"/>
      <c r="AP7" s="519"/>
      <c r="AQ7" s="519"/>
    </row>
    <row r="8" spans="1:151" s="62" customFormat="1" ht="20.25" customHeight="1" x14ac:dyDescent="0.2">
      <c r="A8" s="954"/>
      <c r="B8" s="956" t="s">
        <v>23</v>
      </c>
      <c r="C8" s="958" t="s">
        <v>2</v>
      </c>
      <c r="D8" s="13" t="s">
        <v>0</v>
      </c>
      <c r="E8" s="960" t="s">
        <v>27</v>
      </c>
      <c r="F8" s="962" t="s">
        <v>1</v>
      </c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3"/>
      <c r="AJ8" s="14"/>
      <c r="AK8" s="14"/>
      <c r="AL8" s="14"/>
      <c r="AM8" s="15"/>
      <c r="AN8" s="16"/>
      <c r="AO8" s="952" t="s">
        <v>179</v>
      </c>
      <c r="AP8" s="235"/>
    </row>
    <row r="9" spans="1:151" s="62" customFormat="1" ht="20.25" customHeight="1" thickBot="1" x14ac:dyDescent="0.25">
      <c r="A9" s="955"/>
      <c r="B9" s="957"/>
      <c r="C9" s="959"/>
      <c r="D9" s="17" t="s">
        <v>3</v>
      </c>
      <c r="E9" s="961"/>
      <c r="F9" s="18"/>
      <c r="G9" s="19"/>
      <c r="H9" s="19" t="s">
        <v>4</v>
      </c>
      <c r="I9" s="19"/>
      <c r="J9" s="20"/>
      <c r="K9" s="19"/>
      <c r="L9" s="19"/>
      <c r="M9" s="19" t="s">
        <v>5</v>
      </c>
      <c r="N9" s="19"/>
      <c r="O9" s="20"/>
      <c r="P9" s="19"/>
      <c r="Q9" s="19"/>
      <c r="R9" s="21" t="s">
        <v>6</v>
      </c>
      <c r="S9" s="19"/>
      <c r="T9" s="20"/>
      <c r="U9" s="19"/>
      <c r="V9" s="19"/>
      <c r="W9" s="21" t="s">
        <v>7</v>
      </c>
      <c r="X9" s="19"/>
      <c r="Y9" s="20"/>
      <c r="Z9" s="19"/>
      <c r="AA9" s="19"/>
      <c r="AB9" s="21" t="s">
        <v>8</v>
      </c>
      <c r="AC9" s="19"/>
      <c r="AD9" s="20"/>
      <c r="AE9" s="18"/>
      <c r="AF9" s="19"/>
      <c r="AG9" s="19" t="s">
        <v>9</v>
      </c>
      <c r="AH9" s="19"/>
      <c r="AI9" s="22"/>
      <c r="AJ9" s="18"/>
      <c r="AK9" s="19"/>
      <c r="AL9" s="19" t="s">
        <v>22</v>
      </c>
      <c r="AM9" s="19"/>
      <c r="AN9" s="20"/>
      <c r="AO9" s="953"/>
      <c r="AP9" s="236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</row>
    <row r="10" spans="1:151" s="7" customFormat="1" ht="18.75" customHeight="1" thickBot="1" x14ac:dyDescent="0.25">
      <c r="A10" s="262"/>
      <c r="B10" s="193"/>
      <c r="C10" s="14"/>
      <c r="D10" s="312"/>
      <c r="E10" s="313"/>
      <c r="F10" s="332" t="s">
        <v>10</v>
      </c>
      <c r="G10" s="333" t="s">
        <v>12</v>
      </c>
      <c r="H10" s="333" t="s">
        <v>11</v>
      </c>
      <c r="I10" s="333" t="s">
        <v>13</v>
      </c>
      <c r="J10" s="341" t="s">
        <v>14</v>
      </c>
      <c r="K10" s="332" t="s">
        <v>10</v>
      </c>
      <c r="L10" s="333" t="s">
        <v>12</v>
      </c>
      <c r="M10" s="333" t="s">
        <v>11</v>
      </c>
      <c r="N10" s="333" t="s">
        <v>13</v>
      </c>
      <c r="O10" s="341" t="s">
        <v>14</v>
      </c>
      <c r="P10" s="332" t="s">
        <v>10</v>
      </c>
      <c r="Q10" s="333" t="s">
        <v>12</v>
      </c>
      <c r="R10" s="333" t="s">
        <v>11</v>
      </c>
      <c r="S10" s="333" t="s">
        <v>13</v>
      </c>
      <c r="T10" s="341" t="s">
        <v>14</v>
      </c>
      <c r="U10" s="332" t="s">
        <v>10</v>
      </c>
      <c r="V10" s="333" t="s">
        <v>12</v>
      </c>
      <c r="W10" s="333" t="s">
        <v>11</v>
      </c>
      <c r="X10" s="333" t="s">
        <v>13</v>
      </c>
      <c r="Y10" s="341" t="s">
        <v>14</v>
      </c>
      <c r="Z10" s="332" t="s">
        <v>10</v>
      </c>
      <c r="AA10" s="333" t="s">
        <v>12</v>
      </c>
      <c r="AB10" s="333" t="s">
        <v>11</v>
      </c>
      <c r="AC10" s="333" t="s">
        <v>13</v>
      </c>
      <c r="AD10" s="341" t="s">
        <v>14</v>
      </c>
      <c r="AE10" s="332" t="s">
        <v>10</v>
      </c>
      <c r="AF10" s="333" t="s">
        <v>12</v>
      </c>
      <c r="AG10" s="333" t="s">
        <v>11</v>
      </c>
      <c r="AH10" s="333" t="s">
        <v>13</v>
      </c>
      <c r="AI10" s="341" t="s">
        <v>14</v>
      </c>
      <c r="AJ10" s="332" t="s">
        <v>10</v>
      </c>
      <c r="AK10" s="333" t="s">
        <v>12</v>
      </c>
      <c r="AL10" s="333" t="s">
        <v>11</v>
      </c>
      <c r="AM10" s="333" t="s">
        <v>13</v>
      </c>
      <c r="AN10" s="334" t="s">
        <v>14</v>
      </c>
      <c r="AO10" s="264"/>
      <c r="AP10" s="233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</row>
    <row r="11" spans="1:151" ht="15.75" customHeight="1" thickBot="1" x14ac:dyDescent="0.25">
      <c r="A11" s="945" t="s">
        <v>91</v>
      </c>
      <c r="B11" s="946"/>
      <c r="C11" s="946"/>
      <c r="D11" s="199">
        <f t="shared" ref="D11:AN11" si="0">SUM(D12:D21)</f>
        <v>27</v>
      </c>
      <c r="E11" s="201">
        <f t="shared" si="0"/>
        <v>40</v>
      </c>
      <c r="F11" s="203">
        <f t="shared" si="0"/>
        <v>0</v>
      </c>
      <c r="G11" s="200">
        <f t="shared" si="0"/>
        <v>0</v>
      </c>
      <c r="H11" s="200">
        <f t="shared" si="0"/>
        <v>0</v>
      </c>
      <c r="I11" s="200">
        <f t="shared" si="0"/>
        <v>0</v>
      </c>
      <c r="J11" s="201">
        <f t="shared" si="0"/>
        <v>0</v>
      </c>
      <c r="K11" s="199">
        <f t="shared" si="0"/>
        <v>0</v>
      </c>
      <c r="L11" s="200">
        <f t="shared" si="0"/>
        <v>0</v>
      </c>
      <c r="M11" s="200">
        <f t="shared" si="0"/>
        <v>0</v>
      </c>
      <c r="N11" s="200">
        <f t="shared" si="0"/>
        <v>0</v>
      </c>
      <c r="O11" s="201">
        <f t="shared" si="0"/>
        <v>0</v>
      </c>
      <c r="P11" s="203">
        <f t="shared" si="0"/>
        <v>0</v>
      </c>
      <c r="Q11" s="200">
        <f t="shared" si="0"/>
        <v>0</v>
      </c>
      <c r="R11" s="200">
        <f t="shared" si="0"/>
        <v>0</v>
      </c>
      <c r="S11" s="200">
        <f t="shared" si="0"/>
        <v>0</v>
      </c>
      <c r="T11" s="201">
        <f t="shared" si="0"/>
        <v>0</v>
      </c>
      <c r="U11" s="203">
        <f t="shared" si="0"/>
        <v>0</v>
      </c>
      <c r="V11" s="200">
        <f t="shared" si="0"/>
        <v>0</v>
      </c>
      <c r="W11" s="200">
        <f t="shared" si="0"/>
        <v>0</v>
      </c>
      <c r="X11" s="200">
        <f t="shared" si="0"/>
        <v>0</v>
      </c>
      <c r="Y11" s="201">
        <f t="shared" si="0"/>
        <v>0</v>
      </c>
      <c r="Z11" s="203">
        <f t="shared" si="0"/>
        <v>3</v>
      </c>
      <c r="AA11" s="200">
        <f t="shared" si="0"/>
        <v>2</v>
      </c>
      <c r="AB11" s="200">
        <f t="shared" si="0"/>
        <v>0</v>
      </c>
      <c r="AC11" s="200">
        <f t="shared" si="0"/>
        <v>0</v>
      </c>
      <c r="AD11" s="201">
        <f t="shared" si="0"/>
        <v>7</v>
      </c>
      <c r="AE11" s="199">
        <f t="shared" si="0"/>
        <v>7</v>
      </c>
      <c r="AF11" s="200">
        <f t="shared" si="0"/>
        <v>5</v>
      </c>
      <c r="AG11" s="200">
        <f t="shared" si="0"/>
        <v>1</v>
      </c>
      <c r="AH11" s="200">
        <f t="shared" si="0"/>
        <v>0</v>
      </c>
      <c r="AI11" s="201">
        <f t="shared" si="0"/>
        <v>19</v>
      </c>
      <c r="AJ11" s="199">
        <f t="shared" si="0"/>
        <v>5</v>
      </c>
      <c r="AK11" s="200">
        <f t="shared" si="0"/>
        <v>2</v>
      </c>
      <c r="AL11" s="200">
        <f t="shared" si="0"/>
        <v>2</v>
      </c>
      <c r="AM11" s="200">
        <f t="shared" si="0"/>
        <v>0</v>
      </c>
      <c r="AN11" s="204">
        <f t="shared" si="0"/>
        <v>14</v>
      </c>
      <c r="AO11" s="205"/>
      <c r="AP11" s="234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</row>
    <row r="12" spans="1:151" s="349" customFormat="1" ht="15.75" x14ac:dyDescent="0.2">
      <c r="A12" s="380" t="s">
        <v>72</v>
      </c>
      <c r="B12" s="422" t="s">
        <v>398</v>
      </c>
      <c r="C12" s="526" t="s">
        <v>183</v>
      </c>
      <c r="D12" s="527">
        <f>Z12+AA12+AB12+AE12+AF12+AG12+AJ12+AK12+AL12</f>
        <v>3</v>
      </c>
      <c r="E12" s="528">
        <f>AD12+AI12+AN12</f>
        <v>4</v>
      </c>
      <c r="F12" s="511"/>
      <c r="G12" s="529"/>
      <c r="H12" s="529"/>
      <c r="I12" s="529"/>
      <c r="J12" s="528"/>
      <c r="K12" s="511"/>
      <c r="L12" s="529"/>
      <c r="M12" s="529"/>
      <c r="N12" s="529"/>
      <c r="O12" s="528"/>
      <c r="P12" s="511"/>
      <c r="Q12" s="529"/>
      <c r="R12" s="529"/>
      <c r="S12" s="529"/>
      <c r="T12" s="528"/>
      <c r="U12" s="511"/>
      <c r="V12" s="529"/>
      <c r="W12" s="529"/>
      <c r="X12" s="529"/>
      <c r="Y12" s="528"/>
      <c r="Z12" s="511">
        <v>2</v>
      </c>
      <c r="AA12" s="529">
        <v>1</v>
      </c>
      <c r="AB12" s="529">
        <v>0</v>
      </c>
      <c r="AC12" s="529" t="s">
        <v>74</v>
      </c>
      <c r="AD12" s="528">
        <v>4</v>
      </c>
      <c r="AE12" s="527"/>
      <c r="AF12" s="529"/>
      <c r="AG12" s="529"/>
      <c r="AH12" s="529"/>
      <c r="AI12" s="528"/>
      <c r="AJ12" s="511"/>
      <c r="AK12" s="529"/>
      <c r="AL12" s="529"/>
      <c r="AM12" s="529"/>
      <c r="AN12" s="601"/>
      <c r="AO12" s="602"/>
      <c r="AP12" s="470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3"/>
      <c r="BG12" s="353"/>
      <c r="BH12" s="353"/>
      <c r="BI12" s="353"/>
      <c r="BJ12" s="353"/>
      <c r="BK12" s="353"/>
      <c r="BL12" s="353"/>
      <c r="BM12" s="353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3"/>
      <c r="CU12" s="353"/>
      <c r="CV12" s="353"/>
      <c r="CW12" s="353"/>
      <c r="CX12" s="353"/>
      <c r="CY12" s="353"/>
      <c r="CZ12" s="353"/>
      <c r="DA12" s="353"/>
      <c r="DB12" s="353"/>
      <c r="DC12" s="353"/>
      <c r="DD12" s="353"/>
      <c r="DE12" s="353"/>
      <c r="DF12" s="353"/>
      <c r="DG12" s="353"/>
      <c r="DH12" s="353"/>
      <c r="DI12" s="353"/>
      <c r="DJ12" s="353"/>
      <c r="DK12" s="353"/>
      <c r="DL12" s="353"/>
      <c r="DM12" s="353"/>
      <c r="DN12" s="353"/>
      <c r="DO12" s="353"/>
      <c r="DP12" s="353"/>
      <c r="DQ12" s="353"/>
      <c r="DR12" s="353"/>
      <c r="DS12" s="353"/>
      <c r="DT12" s="353"/>
      <c r="DU12" s="353"/>
      <c r="DV12" s="353"/>
      <c r="DW12" s="353"/>
      <c r="DX12" s="353"/>
      <c r="DY12" s="353"/>
      <c r="DZ12" s="353"/>
      <c r="EA12" s="353"/>
      <c r="EB12" s="353"/>
      <c r="EC12" s="353"/>
      <c r="ED12" s="353"/>
      <c r="EE12" s="353"/>
      <c r="EF12" s="353"/>
      <c r="EG12" s="353"/>
      <c r="EH12" s="353"/>
      <c r="EI12" s="353"/>
      <c r="EJ12" s="353"/>
      <c r="EK12" s="353"/>
      <c r="EL12" s="353"/>
      <c r="EM12" s="353"/>
      <c r="EN12" s="353"/>
      <c r="EO12" s="353"/>
      <c r="EP12" s="353"/>
      <c r="EQ12" s="353"/>
      <c r="ER12" s="353"/>
      <c r="ES12" s="353"/>
      <c r="ET12" s="353"/>
      <c r="EU12" s="353"/>
    </row>
    <row r="13" spans="1:151" s="349" customFormat="1" ht="36.75" customHeight="1" x14ac:dyDescent="0.2">
      <c r="A13" s="389" t="s">
        <v>314</v>
      </c>
      <c r="B13" s="398" t="s">
        <v>399</v>
      </c>
      <c r="C13" s="535" t="s">
        <v>344</v>
      </c>
      <c r="D13" s="531">
        <f t="shared" ref="D13:D18" si="1">Z13+AA13+AB13+AE13+AF13+AG13+AJ13+AK13+AL13</f>
        <v>3</v>
      </c>
      <c r="E13" s="532">
        <f t="shared" ref="E13:E18" si="2">AD13+AI13+AN13</f>
        <v>5</v>
      </c>
      <c r="F13" s="533"/>
      <c r="G13" s="534"/>
      <c r="H13" s="534"/>
      <c r="I13" s="534"/>
      <c r="J13" s="532"/>
      <c r="K13" s="533"/>
      <c r="L13" s="534"/>
      <c r="M13" s="534"/>
      <c r="N13" s="534"/>
      <c r="O13" s="532"/>
      <c r="P13" s="533"/>
      <c r="Q13" s="534"/>
      <c r="R13" s="534"/>
      <c r="S13" s="534"/>
      <c r="T13" s="532"/>
      <c r="U13" s="533"/>
      <c r="V13" s="534"/>
      <c r="W13" s="534"/>
      <c r="X13" s="534"/>
      <c r="Y13" s="532"/>
      <c r="Z13" s="533"/>
      <c r="AA13" s="534"/>
      <c r="AB13" s="534"/>
      <c r="AC13" s="534"/>
      <c r="AD13" s="532"/>
      <c r="AE13" s="531">
        <v>2</v>
      </c>
      <c r="AF13" s="534">
        <v>1</v>
      </c>
      <c r="AG13" s="534">
        <v>0</v>
      </c>
      <c r="AH13" s="534" t="s">
        <v>15</v>
      </c>
      <c r="AI13" s="532">
        <v>5</v>
      </c>
      <c r="AJ13" s="533"/>
      <c r="AK13" s="534"/>
      <c r="AL13" s="534"/>
      <c r="AM13" s="534"/>
      <c r="AN13" s="603"/>
      <c r="AO13" s="604" t="s">
        <v>398</v>
      </c>
      <c r="AP13" s="470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3"/>
      <c r="DD13" s="353"/>
      <c r="DE13" s="353"/>
      <c r="DF13" s="353"/>
      <c r="DG13" s="353"/>
      <c r="DH13" s="353"/>
      <c r="DI13" s="353"/>
      <c r="DJ13" s="353"/>
      <c r="DK13" s="353"/>
      <c r="DL13" s="353"/>
      <c r="DM13" s="353"/>
      <c r="DN13" s="353"/>
      <c r="DO13" s="353"/>
      <c r="DP13" s="353"/>
      <c r="DQ13" s="353"/>
      <c r="DR13" s="353"/>
      <c r="DS13" s="353"/>
      <c r="DT13" s="353"/>
      <c r="DU13" s="353"/>
      <c r="DV13" s="353"/>
      <c r="DW13" s="353"/>
      <c r="DX13" s="353"/>
      <c r="DY13" s="353"/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  <c r="EL13" s="353"/>
      <c r="EM13" s="353"/>
      <c r="EN13" s="353"/>
      <c r="EO13" s="353"/>
      <c r="EP13" s="353"/>
      <c r="EQ13" s="353"/>
      <c r="ER13" s="353"/>
      <c r="ES13" s="353"/>
      <c r="ET13" s="353"/>
      <c r="EU13" s="353"/>
    </row>
    <row r="14" spans="1:151" s="349" customFormat="1" ht="15.75" x14ac:dyDescent="0.2">
      <c r="A14" s="389" t="s">
        <v>58</v>
      </c>
      <c r="B14" s="390" t="s">
        <v>400</v>
      </c>
      <c r="C14" s="530" t="s">
        <v>310</v>
      </c>
      <c r="D14" s="531">
        <f t="shared" si="1"/>
        <v>2</v>
      </c>
      <c r="E14" s="532">
        <v>3</v>
      </c>
      <c r="F14" s="533"/>
      <c r="G14" s="534"/>
      <c r="H14" s="534"/>
      <c r="I14" s="534"/>
      <c r="J14" s="532"/>
      <c r="K14" s="533"/>
      <c r="L14" s="534"/>
      <c r="M14" s="534"/>
      <c r="N14" s="534"/>
      <c r="O14" s="532"/>
      <c r="P14" s="533"/>
      <c r="Q14" s="534"/>
      <c r="R14" s="534"/>
      <c r="S14" s="534"/>
      <c r="T14" s="532"/>
      <c r="U14" s="533"/>
      <c r="V14" s="534"/>
      <c r="W14" s="534"/>
      <c r="X14" s="534"/>
      <c r="Y14" s="532"/>
      <c r="Z14" s="533"/>
      <c r="AA14" s="534"/>
      <c r="AB14" s="534"/>
      <c r="AC14" s="534"/>
      <c r="AD14" s="532"/>
      <c r="AE14" s="531">
        <v>1</v>
      </c>
      <c r="AF14" s="534">
        <v>1</v>
      </c>
      <c r="AG14" s="534">
        <v>0</v>
      </c>
      <c r="AH14" s="534" t="s">
        <v>15</v>
      </c>
      <c r="AI14" s="532">
        <v>3</v>
      </c>
      <c r="AJ14" s="533"/>
      <c r="AK14" s="534"/>
      <c r="AL14" s="534"/>
      <c r="AM14" s="534"/>
      <c r="AN14" s="603"/>
      <c r="AO14" s="605"/>
      <c r="AP14" s="470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353"/>
      <c r="DD14" s="353"/>
      <c r="DE14" s="353"/>
      <c r="DF14" s="353"/>
      <c r="DG14" s="353"/>
      <c r="DH14" s="353"/>
      <c r="DI14" s="353"/>
      <c r="DJ14" s="353"/>
      <c r="DK14" s="353"/>
      <c r="DL14" s="353"/>
      <c r="DM14" s="353"/>
      <c r="DN14" s="353"/>
      <c r="DO14" s="353"/>
      <c r="DP14" s="353"/>
      <c r="DQ14" s="353"/>
      <c r="DR14" s="353"/>
      <c r="DS14" s="353"/>
      <c r="DT14" s="353"/>
      <c r="DU14" s="353"/>
      <c r="DV14" s="353"/>
      <c r="DW14" s="353"/>
      <c r="DX14" s="353"/>
      <c r="DY14" s="353"/>
      <c r="DZ14" s="353"/>
      <c r="EA14" s="353"/>
      <c r="EB14" s="353"/>
      <c r="EC14" s="353"/>
      <c r="ED14" s="353"/>
      <c r="EE14" s="353"/>
      <c r="EF14" s="353"/>
      <c r="EG14" s="353"/>
      <c r="EH14" s="353"/>
      <c r="EI14" s="353"/>
      <c r="EJ14" s="353"/>
      <c r="EK14" s="353"/>
      <c r="EL14" s="353"/>
      <c r="EM14" s="353"/>
      <c r="EN14" s="353"/>
      <c r="EO14" s="353"/>
      <c r="EP14" s="353"/>
      <c r="EQ14" s="353"/>
      <c r="ER14" s="353"/>
      <c r="ES14" s="353"/>
      <c r="ET14" s="353"/>
      <c r="EU14" s="353"/>
    </row>
    <row r="15" spans="1:151" s="349" customFormat="1" ht="15.75" x14ac:dyDescent="0.2">
      <c r="A15" s="389" t="s">
        <v>59</v>
      </c>
      <c r="B15" s="398" t="s">
        <v>364</v>
      </c>
      <c r="C15" s="535" t="s">
        <v>345</v>
      </c>
      <c r="D15" s="531">
        <f t="shared" si="1"/>
        <v>3</v>
      </c>
      <c r="E15" s="532">
        <f t="shared" si="2"/>
        <v>5</v>
      </c>
      <c r="F15" s="533"/>
      <c r="G15" s="534"/>
      <c r="H15" s="534"/>
      <c r="I15" s="534"/>
      <c r="J15" s="532"/>
      <c r="K15" s="533"/>
      <c r="L15" s="534"/>
      <c r="M15" s="534"/>
      <c r="N15" s="534"/>
      <c r="O15" s="532"/>
      <c r="P15" s="533"/>
      <c r="Q15" s="534"/>
      <c r="R15" s="534"/>
      <c r="S15" s="534"/>
      <c r="T15" s="532"/>
      <c r="U15" s="533"/>
      <c r="V15" s="534"/>
      <c r="W15" s="534"/>
      <c r="X15" s="534"/>
      <c r="Y15" s="532"/>
      <c r="Z15" s="533"/>
      <c r="AA15" s="534"/>
      <c r="AB15" s="534"/>
      <c r="AC15" s="534"/>
      <c r="AD15" s="532"/>
      <c r="AE15" s="531"/>
      <c r="AF15" s="534"/>
      <c r="AG15" s="534"/>
      <c r="AH15" s="534"/>
      <c r="AI15" s="532"/>
      <c r="AJ15" s="533">
        <v>1</v>
      </c>
      <c r="AK15" s="534">
        <v>2</v>
      </c>
      <c r="AL15" s="534">
        <v>0</v>
      </c>
      <c r="AM15" s="534" t="s">
        <v>74</v>
      </c>
      <c r="AN15" s="603">
        <v>5</v>
      </c>
      <c r="AO15" s="604" t="s">
        <v>387</v>
      </c>
      <c r="AP15" s="470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  <c r="DE15" s="353"/>
      <c r="DF15" s="353"/>
      <c r="DG15" s="353"/>
      <c r="DH15" s="353"/>
      <c r="DI15" s="353"/>
      <c r="DJ15" s="353"/>
      <c r="DK15" s="353"/>
      <c r="DL15" s="353"/>
      <c r="DM15" s="353"/>
      <c r="DN15" s="353"/>
      <c r="DO15" s="353"/>
      <c r="DP15" s="353"/>
      <c r="DQ15" s="353"/>
      <c r="DR15" s="353"/>
      <c r="DS15" s="353"/>
      <c r="DT15" s="353"/>
      <c r="DU15" s="353"/>
      <c r="DV15" s="353"/>
      <c r="DW15" s="353"/>
      <c r="DX15" s="353"/>
      <c r="DY15" s="353"/>
      <c r="DZ15" s="353"/>
      <c r="EA15" s="353"/>
      <c r="EB15" s="353"/>
      <c r="EC15" s="353"/>
      <c r="ED15" s="353"/>
      <c r="EE15" s="353"/>
      <c r="EF15" s="353"/>
      <c r="EG15" s="353"/>
      <c r="EH15" s="353"/>
      <c r="EI15" s="353"/>
      <c r="EJ15" s="353"/>
      <c r="EK15" s="353"/>
      <c r="EL15" s="353"/>
      <c r="EM15" s="353"/>
      <c r="EN15" s="353"/>
      <c r="EO15" s="353"/>
      <c r="EP15" s="353"/>
      <c r="EQ15" s="353"/>
      <c r="ER15" s="353"/>
      <c r="ES15" s="353"/>
      <c r="ET15" s="353"/>
      <c r="EU15" s="353"/>
    </row>
    <row r="16" spans="1:151" s="349" customFormat="1" ht="18" customHeight="1" x14ac:dyDescent="0.2">
      <c r="A16" s="389" t="s">
        <v>60</v>
      </c>
      <c r="B16" s="398" t="s">
        <v>246</v>
      </c>
      <c r="C16" s="535" t="s">
        <v>184</v>
      </c>
      <c r="D16" s="531">
        <f t="shared" si="1"/>
        <v>4</v>
      </c>
      <c r="E16" s="532">
        <f t="shared" si="2"/>
        <v>5</v>
      </c>
      <c r="F16" s="533"/>
      <c r="G16" s="534"/>
      <c r="H16" s="534"/>
      <c r="I16" s="534"/>
      <c r="J16" s="532"/>
      <c r="K16" s="533"/>
      <c r="L16" s="534"/>
      <c r="M16" s="534"/>
      <c r="N16" s="534"/>
      <c r="O16" s="532"/>
      <c r="P16" s="533"/>
      <c r="Q16" s="534"/>
      <c r="R16" s="534"/>
      <c r="S16" s="534"/>
      <c r="T16" s="532"/>
      <c r="U16" s="533"/>
      <c r="V16" s="534"/>
      <c r="W16" s="534"/>
      <c r="X16" s="534"/>
      <c r="Y16" s="532"/>
      <c r="Z16" s="533"/>
      <c r="AA16" s="534"/>
      <c r="AB16" s="534"/>
      <c r="AC16" s="534"/>
      <c r="AD16" s="532"/>
      <c r="AE16" s="536">
        <v>2</v>
      </c>
      <c r="AF16" s="537">
        <v>2</v>
      </c>
      <c r="AG16" s="537">
        <v>0</v>
      </c>
      <c r="AH16" s="537" t="s">
        <v>15</v>
      </c>
      <c r="AI16" s="538">
        <v>5</v>
      </c>
      <c r="AJ16" s="533"/>
      <c r="AK16" s="534"/>
      <c r="AL16" s="534"/>
      <c r="AM16" s="534"/>
      <c r="AN16" s="603"/>
      <c r="AO16" s="606"/>
      <c r="AP16" s="470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3"/>
      <c r="DL16" s="353"/>
      <c r="DM16" s="353"/>
      <c r="DN16" s="353"/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3"/>
      <c r="EB16" s="353"/>
      <c r="EC16" s="353"/>
      <c r="ED16" s="353"/>
      <c r="EE16" s="353"/>
      <c r="EF16" s="353"/>
      <c r="EG16" s="353"/>
      <c r="EH16" s="353"/>
      <c r="EI16" s="353"/>
      <c r="EJ16" s="353"/>
      <c r="EK16" s="353"/>
      <c r="EL16" s="353"/>
      <c r="EM16" s="353"/>
      <c r="EN16" s="353"/>
      <c r="EO16" s="353"/>
      <c r="EP16" s="353"/>
      <c r="EQ16" s="353"/>
      <c r="ER16" s="353"/>
      <c r="ES16" s="353"/>
      <c r="ET16" s="353"/>
      <c r="EU16" s="353"/>
    </row>
    <row r="17" spans="1:151" s="349" customFormat="1" ht="18" customHeight="1" x14ac:dyDescent="0.2">
      <c r="A17" s="389" t="s">
        <v>61</v>
      </c>
      <c r="B17" s="398" t="s">
        <v>245</v>
      </c>
      <c r="C17" s="535" t="s">
        <v>343</v>
      </c>
      <c r="D17" s="531">
        <f t="shared" si="1"/>
        <v>4</v>
      </c>
      <c r="E17" s="532">
        <f t="shared" si="2"/>
        <v>5</v>
      </c>
      <c r="F17" s="533"/>
      <c r="G17" s="534"/>
      <c r="H17" s="534"/>
      <c r="I17" s="534"/>
      <c r="J17" s="532"/>
      <c r="K17" s="533"/>
      <c r="L17" s="534"/>
      <c r="M17" s="534"/>
      <c r="N17" s="534"/>
      <c r="O17" s="532"/>
      <c r="P17" s="533"/>
      <c r="Q17" s="534"/>
      <c r="R17" s="534"/>
      <c r="S17" s="534"/>
      <c r="T17" s="532"/>
      <c r="U17" s="533"/>
      <c r="V17" s="534"/>
      <c r="W17" s="534"/>
      <c r="X17" s="534"/>
      <c r="Y17" s="532"/>
      <c r="Z17" s="533"/>
      <c r="AA17" s="534"/>
      <c r="AB17" s="534"/>
      <c r="AC17" s="534"/>
      <c r="AD17" s="532"/>
      <c r="AE17" s="531"/>
      <c r="AF17" s="534"/>
      <c r="AG17" s="534"/>
      <c r="AH17" s="534"/>
      <c r="AI17" s="532"/>
      <c r="AJ17" s="533">
        <v>2</v>
      </c>
      <c r="AK17" s="534">
        <v>0</v>
      </c>
      <c r="AL17" s="534">
        <v>2</v>
      </c>
      <c r="AM17" s="534" t="s">
        <v>74</v>
      </c>
      <c r="AN17" s="603">
        <v>5</v>
      </c>
      <c r="AO17" s="607"/>
      <c r="AP17" s="470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3"/>
      <c r="DH17" s="353"/>
      <c r="DI17" s="353"/>
      <c r="DJ17" s="353"/>
      <c r="DK17" s="353"/>
      <c r="DL17" s="353"/>
      <c r="DM17" s="353"/>
      <c r="DN17" s="353"/>
      <c r="DO17" s="353"/>
      <c r="DP17" s="353"/>
      <c r="DQ17" s="353"/>
      <c r="DR17" s="353"/>
      <c r="DS17" s="353"/>
      <c r="DT17" s="353"/>
      <c r="DU17" s="353"/>
      <c r="DV17" s="353"/>
      <c r="DW17" s="353"/>
      <c r="DX17" s="353"/>
      <c r="DY17" s="353"/>
      <c r="DZ17" s="353"/>
      <c r="EA17" s="353"/>
      <c r="EB17" s="353"/>
      <c r="EC17" s="353"/>
      <c r="ED17" s="353"/>
      <c r="EE17" s="353"/>
      <c r="EF17" s="353"/>
      <c r="EG17" s="353"/>
      <c r="EH17" s="353"/>
      <c r="EI17" s="353"/>
      <c r="EJ17" s="353"/>
      <c r="EK17" s="353"/>
      <c r="EL17" s="353"/>
      <c r="EM17" s="353"/>
      <c r="EN17" s="353"/>
      <c r="EO17" s="353"/>
      <c r="EP17" s="353"/>
      <c r="EQ17" s="353"/>
      <c r="ER17" s="353"/>
      <c r="ES17" s="353"/>
      <c r="ET17" s="353"/>
      <c r="EU17" s="353"/>
    </row>
    <row r="18" spans="1:151" s="349" customFormat="1" ht="18" customHeight="1" x14ac:dyDescent="0.2">
      <c r="A18" s="389" t="s">
        <v>62</v>
      </c>
      <c r="B18" s="398" t="s">
        <v>366</v>
      </c>
      <c r="C18" s="530" t="s">
        <v>185</v>
      </c>
      <c r="D18" s="531">
        <f t="shared" si="1"/>
        <v>2</v>
      </c>
      <c r="E18" s="532">
        <f t="shared" si="2"/>
        <v>4</v>
      </c>
      <c r="F18" s="533"/>
      <c r="G18" s="534"/>
      <c r="H18" s="534"/>
      <c r="I18" s="534" t="s">
        <v>25</v>
      </c>
      <c r="J18" s="532"/>
      <c r="K18" s="533"/>
      <c r="L18" s="534"/>
      <c r="M18" s="534"/>
      <c r="N18" s="534"/>
      <c r="O18" s="532"/>
      <c r="P18" s="533"/>
      <c r="Q18" s="534"/>
      <c r="R18" s="534"/>
      <c r="S18" s="534"/>
      <c r="T18" s="532"/>
      <c r="U18" s="533"/>
      <c r="V18" s="534"/>
      <c r="W18" s="534"/>
      <c r="X18" s="534"/>
      <c r="Y18" s="532"/>
      <c r="Z18" s="533"/>
      <c r="AA18" s="534"/>
      <c r="AB18" s="534"/>
      <c r="AC18" s="534"/>
      <c r="AD18" s="532"/>
      <c r="AE18" s="531"/>
      <c r="AF18" s="534"/>
      <c r="AG18" s="534"/>
      <c r="AH18" s="534"/>
      <c r="AI18" s="532"/>
      <c r="AJ18" s="533">
        <v>2</v>
      </c>
      <c r="AK18" s="534">
        <v>0</v>
      </c>
      <c r="AL18" s="534">
        <v>0</v>
      </c>
      <c r="AM18" s="534" t="s">
        <v>74</v>
      </c>
      <c r="AN18" s="603">
        <v>4</v>
      </c>
      <c r="AO18" s="604" t="s">
        <v>365</v>
      </c>
      <c r="AP18" s="470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3"/>
      <c r="DL18" s="353"/>
      <c r="DM18" s="353"/>
      <c r="DN18" s="353"/>
      <c r="DO18" s="353"/>
      <c r="DP18" s="353"/>
      <c r="DQ18" s="353"/>
      <c r="DR18" s="353"/>
      <c r="DS18" s="353"/>
      <c r="DT18" s="353"/>
      <c r="DU18" s="353"/>
      <c r="DV18" s="353"/>
      <c r="DW18" s="353"/>
      <c r="DX18" s="353"/>
      <c r="DY18" s="353"/>
      <c r="DZ18" s="353"/>
      <c r="EA18" s="353"/>
      <c r="EB18" s="353"/>
      <c r="EC18" s="353"/>
      <c r="ED18" s="353"/>
      <c r="EE18" s="353"/>
      <c r="EF18" s="353"/>
      <c r="EG18" s="353"/>
      <c r="EH18" s="353"/>
      <c r="EI18" s="353"/>
      <c r="EJ18" s="353"/>
      <c r="EK18" s="353"/>
      <c r="EL18" s="353"/>
      <c r="EM18" s="353"/>
      <c r="EN18" s="353"/>
      <c r="EO18" s="353"/>
      <c r="EP18" s="353"/>
      <c r="EQ18" s="353"/>
      <c r="ER18" s="353"/>
      <c r="ES18" s="353"/>
      <c r="ET18" s="353"/>
      <c r="EU18" s="353"/>
    </row>
    <row r="19" spans="1:151" s="361" customFormat="1" ht="15" customHeight="1" x14ac:dyDescent="0.2">
      <c r="A19" s="389" t="s">
        <v>63</v>
      </c>
      <c r="B19" s="398" t="s">
        <v>237</v>
      </c>
      <c r="C19" s="539" t="s">
        <v>188</v>
      </c>
      <c r="D19" s="531">
        <f t="shared" ref="D19:D20" si="3">Z19+AA19+AB19+AE19+AF19+AG19+AJ19+AK19+AL19</f>
        <v>2</v>
      </c>
      <c r="E19" s="532">
        <f t="shared" ref="E19" si="4">AD19+AI19+AN19</f>
        <v>2</v>
      </c>
      <c r="F19" s="395"/>
      <c r="G19" s="393"/>
      <c r="H19" s="393"/>
      <c r="I19" s="393"/>
      <c r="J19" s="394"/>
      <c r="K19" s="395"/>
      <c r="L19" s="393"/>
      <c r="M19" s="393"/>
      <c r="N19" s="393"/>
      <c r="O19" s="394"/>
      <c r="P19" s="395"/>
      <c r="Q19" s="393"/>
      <c r="R19" s="393"/>
      <c r="S19" s="393"/>
      <c r="T19" s="394"/>
      <c r="U19" s="395"/>
      <c r="V19" s="393"/>
      <c r="W19" s="393"/>
      <c r="X19" s="393"/>
      <c r="Y19" s="394"/>
      <c r="Z19" s="395"/>
      <c r="AA19" s="393"/>
      <c r="AB19" s="393"/>
      <c r="AC19" s="393"/>
      <c r="AD19" s="394"/>
      <c r="AE19" s="391">
        <v>1</v>
      </c>
      <c r="AF19" s="393">
        <v>0</v>
      </c>
      <c r="AG19" s="393">
        <v>1</v>
      </c>
      <c r="AH19" s="393" t="s">
        <v>74</v>
      </c>
      <c r="AI19" s="394">
        <v>2</v>
      </c>
      <c r="AJ19" s="395"/>
      <c r="AK19" s="393"/>
      <c r="AL19" s="393"/>
      <c r="AM19" s="393"/>
      <c r="AN19" s="410"/>
      <c r="AO19" s="604"/>
      <c r="AP19" s="608"/>
      <c r="AQ19" s="441"/>
    </row>
    <row r="20" spans="1:151" s="361" customFormat="1" ht="15" customHeight="1" x14ac:dyDescent="0.2">
      <c r="A20" s="411" t="s">
        <v>200</v>
      </c>
      <c r="B20" s="412" t="s">
        <v>401</v>
      </c>
      <c r="C20" s="543" t="s">
        <v>346</v>
      </c>
      <c r="D20" s="544">
        <f t="shared" si="3"/>
        <v>2</v>
      </c>
      <c r="E20" s="542">
        <v>4</v>
      </c>
      <c r="F20" s="545"/>
      <c r="G20" s="546"/>
      <c r="H20" s="546"/>
      <c r="I20" s="546"/>
      <c r="J20" s="542"/>
      <c r="K20" s="545"/>
      <c r="L20" s="546"/>
      <c r="M20" s="546"/>
      <c r="N20" s="546"/>
      <c r="O20" s="542"/>
      <c r="P20" s="545"/>
      <c r="Q20" s="546"/>
      <c r="R20" s="546"/>
      <c r="S20" s="546"/>
      <c r="T20" s="542"/>
      <c r="U20" s="545"/>
      <c r="V20" s="546"/>
      <c r="W20" s="546"/>
      <c r="X20" s="546"/>
      <c r="Y20" s="542"/>
      <c r="Z20" s="545"/>
      <c r="AA20" s="546"/>
      <c r="AB20" s="546"/>
      <c r="AC20" s="546"/>
      <c r="AD20" s="542"/>
      <c r="AE20" s="609">
        <v>1</v>
      </c>
      <c r="AF20" s="610">
        <v>1</v>
      </c>
      <c r="AG20" s="610">
        <v>0</v>
      </c>
      <c r="AH20" s="610" t="s">
        <v>74</v>
      </c>
      <c r="AI20" s="611">
        <v>4</v>
      </c>
      <c r="AJ20" s="545"/>
      <c r="AK20" s="546"/>
      <c r="AL20" s="546"/>
      <c r="AM20" s="546"/>
      <c r="AN20" s="612"/>
      <c r="AO20" s="613"/>
      <c r="AP20" s="608"/>
      <c r="AQ20" s="441"/>
    </row>
    <row r="21" spans="1:151" s="349" customFormat="1" ht="18" customHeight="1" thickBot="1" x14ac:dyDescent="0.25">
      <c r="A21" s="411" t="s">
        <v>201</v>
      </c>
      <c r="B21" s="540" t="s">
        <v>361</v>
      </c>
      <c r="C21" s="541" t="s">
        <v>360</v>
      </c>
      <c r="D21" s="544">
        <v>2</v>
      </c>
      <c r="E21" s="542">
        <v>3</v>
      </c>
      <c r="F21" s="545"/>
      <c r="G21" s="546"/>
      <c r="H21" s="546"/>
      <c r="I21" s="546"/>
      <c r="J21" s="542"/>
      <c r="K21" s="545"/>
      <c r="L21" s="546"/>
      <c r="M21" s="546"/>
      <c r="N21" s="546"/>
      <c r="O21" s="542"/>
      <c r="P21" s="545"/>
      <c r="Q21" s="546"/>
      <c r="R21" s="546"/>
      <c r="S21" s="546"/>
      <c r="T21" s="542"/>
      <c r="U21" s="545"/>
      <c r="V21" s="546"/>
      <c r="W21" s="546"/>
      <c r="X21" s="546"/>
      <c r="Y21" s="542"/>
      <c r="Z21" s="413">
        <v>1</v>
      </c>
      <c r="AA21" s="415">
        <v>1</v>
      </c>
      <c r="AB21" s="415">
        <v>0</v>
      </c>
      <c r="AC21" s="415" t="s">
        <v>74</v>
      </c>
      <c r="AD21" s="416">
        <v>3</v>
      </c>
      <c r="AE21" s="609"/>
      <c r="AF21" s="610"/>
      <c r="AG21" s="610"/>
      <c r="AH21" s="610"/>
      <c r="AI21" s="611"/>
      <c r="AJ21" s="545"/>
      <c r="AK21" s="546"/>
      <c r="AL21" s="546"/>
      <c r="AM21" s="546"/>
      <c r="AN21" s="612"/>
      <c r="AO21" s="614"/>
      <c r="AP21" s="470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  <c r="DN21" s="353"/>
      <c r="DO21" s="353"/>
      <c r="DP21" s="353"/>
      <c r="DQ21" s="353"/>
      <c r="DR21" s="353"/>
      <c r="DS21" s="353"/>
      <c r="DT21" s="353"/>
      <c r="DU21" s="353"/>
      <c r="DV21" s="353"/>
      <c r="DW21" s="353"/>
      <c r="DX21" s="353"/>
      <c r="DY21" s="353"/>
      <c r="DZ21" s="353"/>
      <c r="EA21" s="353"/>
      <c r="EB21" s="353"/>
      <c r="EC21" s="353"/>
      <c r="ED21" s="353"/>
      <c r="EE21" s="353"/>
      <c r="EF21" s="353"/>
      <c r="EG21" s="353"/>
      <c r="EH21" s="353"/>
      <c r="EI21" s="353"/>
      <c r="EJ21" s="353"/>
      <c r="EK21" s="353"/>
      <c r="EL21" s="353"/>
      <c r="EM21" s="353"/>
      <c r="EN21" s="353"/>
      <c r="EO21" s="353"/>
      <c r="EP21" s="353"/>
      <c r="EQ21" s="353"/>
      <c r="ER21" s="353"/>
      <c r="ES21" s="353"/>
      <c r="ET21" s="353"/>
      <c r="EU21" s="353"/>
    </row>
    <row r="22" spans="1:151" s="45" customFormat="1" ht="15" customHeight="1" thickBot="1" x14ac:dyDescent="0.25">
      <c r="A22" s="947" t="s">
        <v>76</v>
      </c>
      <c r="B22" s="948"/>
      <c r="C22" s="949"/>
      <c r="D22" s="199">
        <f>SUM(F22:H22,K22:M22,P22:R22,U22:W22,Z22:AB22,AE22:AG22,AJ22:AL22)</f>
        <v>10</v>
      </c>
      <c r="E22" s="201">
        <f>SUM(J22,O22,T22,Y22,AD22,AI22,AN22)</f>
        <v>10</v>
      </c>
      <c r="F22" s="203"/>
      <c r="G22" s="200"/>
      <c r="H22" s="200"/>
      <c r="I22" s="200"/>
      <c r="J22" s="201"/>
      <c r="K22" s="203"/>
      <c r="L22" s="200"/>
      <c r="M22" s="200"/>
      <c r="N22" s="200"/>
      <c r="O22" s="201"/>
      <c r="P22" s="203"/>
      <c r="Q22" s="200"/>
      <c r="R22" s="200"/>
      <c r="S22" s="200"/>
      <c r="T22" s="201"/>
      <c r="U22" s="203"/>
      <c r="V22" s="200"/>
      <c r="W22" s="200"/>
      <c r="X22" s="200"/>
      <c r="Y22" s="201"/>
      <c r="Z22" s="203">
        <f>SUM(Z23:Z28)</f>
        <v>0</v>
      </c>
      <c r="AA22" s="200">
        <f>SUM(AA23:AA28)</f>
        <v>2</v>
      </c>
      <c r="AB22" s="200">
        <f>SUM(AB23:AB28)</f>
        <v>0</v>
      </c>
      <c r="AC22" s="200" t="s">
        <v>74</v>
      </c>
      <c r="AD22" s="201">
        <f>SUM(AD23:AD28)</f>
        <v>2</v>
      </c>
      <c r="AE22" s="199">
        <f>SUM(AE23:AE28)</f>
        <v>0</v>
      </c>
      <c r="AF22" s="200">
        <f>SUM(AF23:AF28)</f>
        <v>8</v>
      </c>
      <c r="AG22" s="200">
        <f>SUM(AG23:AG28)</f>
        <v>0</v>
      </c>
      <c r="AH22" s="200" t="s">
        <v>74</v>
      </c>
      <c r="AI22" s="201">
        <f>SUM(AI23:AI28)</f>
        <v>8</v>
      </c>
      <c r="AJ22" s="203">
        <f>SUM(AJ23:AJ27)</f>
        <v>0</v>
      </c>
      <c r="AK22" s="200">
        <f>SUM(AK23:AK27)</f>
        <v>0</v>
      </c>
      <c r="AL22" s="200">
        <f>SUM(AL23:AL27)</f>
        <v>0</v>
      </c>
      <c r="AM22" s="200" t="s">
        <v>74</v>
      </c>
      <c r="AN22" s="324">
        <f>SUM(AN23:AN27)</f>
        <v>0</v>
      </c>
      <c r="AO22" s="322"/>
      <c r="AP22" s="2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</row>
    <row r="23" spans="1:151" s="45" customFormat="1" ht="15.75" x14ac:dyDescent="0.2">
      <c r="A23" s="256" t="s">
        <v>202</v>
      </c>
      <c r="B23" s="319"/>
      <c r="C23" s="320" t="s">
        <v>213</v>
      </c>
      <c r="D23" s="314">
        <v>2</v>
      </c>
      <c r="E23" s="315">
        <v>2</v>
      </c>
      <c r="F23" s="316"/>
      <c r="G23" s="317"/>
      <c r="H23" s="317"/>
      <c r="I23" s="317"/>
      <c r="J23" s="315"/>
      <c r="K23" s="316"/>
      <c r="L23" s="317"/>
      <c r="M23" s="317"/>
      <c r="N23" s="317"/>
      <c r="O23" s="315"/>
      <c r="P23" s="316"/>
      <c r="Q23" s="317"/>
      <c r="R23" s="317"/>
      <c r="S23" s="317"/>
      <c r="T23" s="315"/>
      <c r="U23" s="316"/>
      <c r="V23" s="317"/>
      <c r="W23" s="317"/>
      <c r="X23" s="317"/>
      <c r="Y23" s="315"/>
      <c r="Z23" s="504">
        <v>0</v>
      </c>
      <c r="AA23" s="342">
        <v>2</v>
      </c>
      <c r="AB23" s="342">
        <v>0</v>
      </c>
      <c r="AC23" s="342" t="s">
        <v>74</v>
      </c>
      <c r="AD23" s="507">
        <v>2</v>
      </c>
      <c r="AE23" s="503"/>
      <c r="AF23" s="342"/>
      <c r="AG23" s="342"/>
      <c r="AH23" s="342"/>
      <c r="AI23" s="507"/>
      <c r="AJ23" s="504"/>
      <c r="AK23" s="342"/>
      <c r="AL23" s="342"/>
      <c r="AM23" s="342"/>
      <c r="AN23" s="508"/>
      <c r="AO23" s="619"/>
      <c r="AP23" s="2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</row>
    <row r="24" spans="1:151" ht="15.75" x14ac:dyDescent="0.2">
      <c r="A24" s="240" t="s">
        <v>203</v>
      </c>
      <c r="B24" s="243"/>
      <c r="C24" s="275" t="s">
        <v>214</v>
      </c>
      <c r="D24" s="272">
        <v>2</v>
      </c>
      <c r="E24" s="241">
        <v>2</v>
      </c>
      <c r="F24" s="258"/>
      <c r="G24" s="238"/>
      <c r="H24" s="238"/>
      <c r="I24" s="238"/>
      <c r="J24" s="241"/>
      <c r="K24" s="258"/>
      <c r="L24" s="238"/>
      <c r="M24" s="238"/>
      <c r="N24" s="238"/>
      <c r="O24" s="241"/>
      <c r="P24" s="258"/>
      <c r="Q24" s="238"/>
      <c r="R24" s="238"/>
      <c r="S24" s="238"/>
      <c r="T24" s="241"/>
      <c r="U24" s="258"/>
      <c r="V24" s="238"/>
      <c r="W24" s="238"/>
      <c r="X24" s="238"/>
      <c r="Y24" s="241"/>
      <c r="Z24" s="506"/>
      <c r="AA24" s="252"/>
      <c r="AB24" s="252"/>
      <c r="AC24" s="252"/>
      <c r="AD24" s="509"/>
      <c r="AE24" s="505">
        <v>0</v>
      </c>
      <c r="AF24" s="252">
        <v>2</v>
      </c>
      <c r="AG24" s="252">
        <v>0</v>
      </c>
      <c r="AH24" s="252" t="s">
        <v>74</v>
      </c>
      <c r="AI24" s="509">
        <v>2</v>
      </c>
      <c r="AJ24" s="506"/>
      <c r="AK24" s="252"/>
      <c r="AL24" s="252"/>
      <c r="AM24" s="252"/>
      <c r="AN24" s="510"/>
      <c r="AO24" s="323"/>
      <c r="AP24" s="11"/>
      <c r="AQ24" s="11"/>
      <c r="AS24" s="6"/>
    </row>
    <row r="25" spans="1:151" ht="15.75" x14ac:dyDescent="0.2">
      <c r="A25" s="240" t="s">
        <v>204</v>
      </c>
      <c r="B25" s="243"/>
      <c r="C25" s="275" t="s">
        <v>215</v>
      </c>
      <c r="D25" s="272">
        <v>2</v>
      </c>
      <c r="E25" s="241">
        <v>2</v>
      </c>
      <c r="F25" s="258"/>
      <c r="G25" s="238"/>
      <c r="H25" s="238"/>
      <c r="I25" s="238"/>
      <c r="J25" s="241"/>
      <c r="K25" s="258"/>
      <c r="L25" s="238"/>
      <c r="M25" s="238"/>
      <c r="N25" s="238"/>
      <c r="O25" s="241"/>
      <c r="P25" s="258"/>
      <c r="Q25" s="238"/>
      <c r="R25" s="238"/>
      <c r="S25" s="238"/>
      <c r="T25" s="241"/>
      <c r="U25" s="258"/>
      <c r="V25" s="238"/>
      <c r="W25" s="238"/>
      <c r="X25" s="238"/>
      <c r="Y25" s="241"/>
      <c r="Z25" s="506"/>
      <c r="AA25" s="252"/>
      <c r="AB25" s="252"/>
      <c r="AC25" s="252"/>
      <c r="AD25" s="509"/>
      <c r="AE25" s="505">
        <v>0</v>
      </c>
      <c r="AF25" s="252">
        <v>2</v>
      </c>
      <c r="AG25" s="252">
        <v>0</v>
      </c>
      <c r="AH25" s="252" t="s">
        <v>74</v>
      </c>
      <c r="AI25" s="509">
        <v>2</v>
      </c>
      <c r="AJ25" s="506"/>
      <c r="AK25" s="252"/>
      <c r="AL25" s="252"/>
      <c r="AM25" s="252"/>
      <c r="AN25" s="510"/>
      <c r="AO25" s="323"/>
      <c r="AP25" s="11"/>
      <c r="AQ25" s="11"/>
      <c r="AS25" s="2"/>
    </row>
    <row r="26" spans="1:151" ht="15.75" x14ac:dyDescent="0.2">
      <c r="A26" s="240" t="s">
        <v>205</v>
      </c>
      <c r="B26" s="243"/>
      <c r="C26" s="275" t="s">
        <v>216</v>
      </c>
      <c r="D26" s="272">
        <v>2</v>
      </c>
      <c r="E26" s="241">
        <v>2</v>
      </c>
      <c r="F26" s="258"/>
      <c r="G26" s="238"/>
      <c r="H26" s="238"/>
      <c r="I26" s="238"/>
      <c r="J26" s="241"/>
      <c r="K26" s="258"/>
      <c r="L26" s="238"/>
      <c r="M26" s="238"/>
      <c r="N26" s="238"/>
      <c r="O26" s="241"/>
      <c r="P26" s="258"/>
      <c r="Q26" s="238"/>
      <c r="R26" s="238"/>
      <c r="S26" s="238"/>
      <c r="T26" s="241"/>
      <c r="U26" s="258"/>
      <c r="V26" s="238"/>
      <c r="W26" s="238"/>
      <c r="X26" s="238"/>
      <c r="Y26" s="241"/>
      <c r="Z26" s="506"/>
      <c r="AA26" s="252"/>
      <c r="AB26" s="252"/>
      <c r="AC26" s="252"/>
      <c r="AD26" s="509"/>
      <c r="AE26" s="505">
        <v>0</v>
      </c>
      <c r="AF26" s="252">
        <v>2</v>
      </c>
      <c r="AG26" s="252">
        <v>0</v>
      </c>
      <c r="AH26" s="252" t="s">
        <v>74</v>
      </c>
      <c r="AI26" s="509">
        <v>2</v>
      </c>
      <c r="AJ26" s="506"/>
      <c r="AK26" s="252"/>
      <c r="AL26" s="252"/>
      <c r="AM26" s="252"/>
      <c r="AN26" s="510"/>
      <c r="AO26" s="323"/>
      <c r="AP26" s="11"/>
      <c r="AQ26" s="11"/>
      <c r="AS26" s="6"/>
    </row>
    <row r="27" spans="1:151" ht="15.75" x14ac:dyDescent="0.2">
      <c r="A27" s="240" t="s">
        <v>207</v>
      </c>
      <c r="B27" s="243"/>
      <c r="C27" s="275" t="s">
        <v>217</v>
      </c>
      <c r="D27" s="272">
        <v>2</v>
      </c>
      <c r="E27" s="241">
        <v>2</v>
      </c>
      <c r="F27" s="258"/>
      <c r="G27" s="238"/>
      <c r="H27" s="238"/>
      <c r="I27" s="238"/>
      <c r="J27" s="241"/>
      <c r="K27" s="258"/>
      <c r="L27" s="238"/>
      <c r="M27" s="238"/>
      <c r="N27" s="238"/>
      <c r="O27" s="241"/>
      <c r="P27" s="258"/>
      <c r="Q27" s="238"/>
      <c r="R27" s="238"/>
      <c r="S27" s="238"/>
      <c r="T27" s="241"/>
      <c r="U27" s="258"/>
      <c r="V27" s="238"/>
      <c r="W27" s="238"/>
      <c r="X27" s="238"/>
      <c r="Y27" s="241"/>
      <c r="Z27" s="506"/>
      <c r="AA27" s="252"/>
      <c r="AB27" s="252"/>
      <c r="AC27" s="252"/>
      <c r="AD27" s="509"/>
      <c r="AE27" s="505">
        <v>0</v>
      </c>
      <c r="AF27" s="252">
        <v>2</v>
      </c>
      <c r="AG27" s="252">
        <v>0</v>
      </c>
      <c r="AH27" s="252" t="s">
        <v>74</v>
      </c>
      <c r="AI27" s="509">
        <v>2</v>
      </c>
      <c r="AJ27" s="506"/>
      <c r="AK27" s="252"/>
      <c r="AL27" s="252"/>
      <c r="AM27" s="252"/>
      <c r="AN27" s="510"/>
      <c r="AO27" s="620"/>
      <c r="AP27" s="11"/>
      <c r="AQ27" s="11"/>
    </row>
    <row r="28" spans="1:151" ht="16.5" thickBot="1" x14ac:dyDescent="0.25">
      <c r="A28" s="288"/>
      <c r="B28" s="615" t="s">
        <v>377</v>
      </c>
      <c r="C28" s="616" t="s">
        <v>18</v>
      </c>
      <c r="D28" s="617">
        <v>13</v>
      </c>
      <c r="E28" s="618">
        <f>SUM(J28,O28,T28:U28,Y28,AD28,AI28:AJ28,AN28)</f>
        <v>15</v>
      </c>
      <c r="F28" s="285"/>
      <c r="G28" s="286"/>
      <c r="H28" s="286"/>
      <c r="I28" s="286"/>
      <c r="J28" s="287"/>
      <c r="K28" s="285"/>
      <c r="L28" s="286"/>
      <c r="M28" s="286"/>
      <c r="N28" s="286"/>
      <c r="O28" s="287"/>
      <c r="P28" s="285"/>
      <c r="Q28" s="286"/>
      <c r="R28" s="286"/>
      <c r="S28" s="286"/>
      <c r="T28" s="287"/>
      <c r="U28" s="285"/>
      <c r="V28" s="286"/>
      <c r="W28" s="286"/>
      <c r="X28" s="286"/>
      <c r="Y28" s="287"/>
      <c r="Z28" s="285"/>
      <c r="AA28" s="286"/>
      <c r="AB28" s="286"/>
      <c r="AC28" s="286"/>
      <c r="AD28" s="287"/>
      <c r="AE28" s="288"/>
      <c r="AF28" s="286"/>
      <c r="AG28" s="286"/>
      <c r="AH28" s="286"/>
      <c r="AI28" s="287"/>
      <c r="AJ28" s="285"/>
      <c r="AK28" s="286"/>
      <c r="AL28" s="286">
        <v>13</v>
      </c>
      <c r="AM28" s="286" t="s">
        <v>193</v>
      </c>
      <c r="AN28" s="289">
        <v>15</v>
      </c>
      <c r="AO28" s="265"/>
    </row>
    <row r="29" spans="1:151" ht="16.5" thickBot="1" x14ac:dyDescent="0.25">
      <c r="A29" s="304"/>
      <c r="B29" s="305"/>
      <c r="C29" s="306" t="s">
        <v>17</v>
      </c>
      <c r="D29" s="307">
        <f>'KÖM BSc E  ALAP N'!F59+D11+D22+D28</f>
        <v>177</v>
      </c>
      <c r="E29" s="308">
        <f>'KÖM BSc E  ALAP N'!G59+E11+E22+E28</f>
        <v>210</v>
      </c>
      <c r="F29" s="494">
        <f>'KÖM BSc E  ALAP N'!H59</f>
        <v>15</v>
      </c>
      <c r="G29" s="311">
        <f>'KÖM BSc E  ALAP N'!I59</f>
        <v>5</v>
      </c>
      <c r="H29" s="311">
        <f>'KÖM BSc E  ALAP N'!J59</f>
        <v>6</v>
      </c>
      <c r="I29" s="200"/>
      <c r="J29" s="308">
        <f>'KÖM BSc E  ALAP N'!L59</f>
        <v>31</v>
      </c>
      <c r="K29" s="494">
        <f>'KÖM BSc E  ALAP N'!M59</f>
        <v>11</v>
      </c>
      <c r="L29" s="311">
        <f>'KÖM BSc E  ALAP N'!N59</f>
        <v>8</v>
      </c>
      <c r="M29" s="311">
        <f>'KÖM BSc E  ALAP N'!O59</f>
        <v>5</v>
      </c>
      <c r="N29" s="200"/>
      <c r="O29" s="308">
        <f>'KÖM BSc E  ALAP N'!Q59</f>
        <v>29</v>
      </c>
      <c r="P29" s="494">
        <f>'KÖM BSc E  ALAP N'!R59</f>
        <v>11</v>
      </c>
      <c r="Q29" s="311">
        <f>'KÖM BSc E  ALAP N'!S59</f>
        <v>9</v>
      </c>
      <c r="R29" s="311">
        <f>'KÖM BSc E  ALAP N'!T59</f>
        <v>5</v>
      </c>
      <c r="S29" s="200"/>
      <c r="T29" s="308">
        <f>'KÖM BSc E  ALAP N'!V59</f>
        <v>27</v>
      </c>
      <c r="U29" s="494">
        <f>'KÖM BSc E  ALAP N'!W59</f>
        <v>12</v>
      </c>
      <c r="V29" s="311">
        <f>'KÖM BSc E  ALAP N'!X59</f>
        <v>7</v>
      </c>
      <c r="W29" s="311">
        <f>'KÖM BSc E  ALAP N'!Y59</f>
        <v>11</v>
      </c>
      <c r="X29" s="200"/>
      <c r="Y29" s="308">
        <f>'KÖM BSc E  ALAP N'!AA59</f>
        <v>34</v>
      </c>
      <c r="Z29" s="600">
        <f>'KÖM BSc E  ALAP N'!AB59+'Környezetvédelem a közigazgatás'!Z11+'Környezetvédelem a közigazgatás'!Z22</f>
        <v>14</v>
      </c>
      <c r="AA29" s="309">
        <f>'KÖM BSc E  ALAP N'!AC59+'Környezetvédelem a közigazgatás'!AA11+'Környezetvédelem a közigazgatás'!AA22</f>
        <v>9</v>
      </c>
      <c r="AB29" s="309">
        <f>'KÖM BSc E  ALAP N'!AD59+'Környezetvédelem a közigazgatás'!AB11+'Környezetvédelem a közigazgatás'!AB22</f>
        <v>4</v>
      </c>
      <c r="AC29" s="310"/>
      <c r="AD29" s="308">
        <f>'KÖM BSc E  ALAP N'!AF59+'Környezetvédelem a közigazgatás'!AD11+'Környezetvédelem a közigazgatás'!AD22</f>
        <v>31</v>
      </c>
      <c r="AE29" s="307">
        <f>'KÖM BSc E  ALAP N'!AG59+'Környezetvédelem a közigazgatás'!AE11+'Környezetvédelem a közigazgatás'!AE22</f>
        <v>8</v>
      </c>
      <c r="AF29" s="311">
        <f>'KÖM BSc E  ALAP N'!AH59+'Környezetvédelem a közigazgatás'!AF11+'Környezetvédelem a közigazgatás'!AF22</f>
        <v>14</v>
      </c>
      <c r="AG29" s="311">
        <f>'KÖM BSc E  ALAP N'!AI59+'Környezetvédelem a közigazgatás'!AG11+'Környezetvédelem a közigazgatás'!AG22</f>
        <v>1</v>
      </c>
      <c r="AH29" s="200"/>
      <c r="AI29" s="308">
        <f>'KÖM BSc E  ALAP N'!AK59+'Környezetvédelem a közigazgatás'!AI11+'Környezetvédelem a közigazgatás'!AI22</f>
        <v>29</v>
      </c>
      <c r="AJ29" s="203">
        <f>AJ11+AJ22</f>
        <v>5</v>
      </c>
      <c r="AK29" s="311">
        <f>AK11+AK22</f>
        <v>2</v>
      </c>
      <c r="AL29" s="200">
        <f>AL11+AL28+AL22</f>
        <v>15</v>
      </c>
      <c r="AM29" s="200"/>
      <c r="AN29" s="308">
        <f>AN11+AN22+AN28</f>
        <v>29</v>
      </c>
      <c r="AO29" s="57"/>
    </row>
    <row r="30" spans="1:151" ht="12.75" customHeight="1" x14ac:dyDescent="0.2">
      <c r="A30" s="950" t="s">
        <v>194</v>
      </c>
      <c r="B30" s="290"/>
      <c r="C30" s="291" t="s">
        <v>24</v>
      </c>
      <c r="D30" s="292">
        <f>D29</f>
        <v>177</v>
      </c>
      <c r="E30" s="293"/>
      <c r="F30" s="294"/>
      <c r="G30" s="295">
        <f>F29+G29+H29</f>
        <v>26</v>
      </c>
      <c r="H30" s="296"/>
      <c r="I30" s="296"/>
      <c r="J30" s="297"/>
      <c r="K30" s="294"/>
      <c r="L30" s="295">
        <f>K29+L29+M29</f>
        <v>24</v>
      </c>
      <c r="M30" s="296"/>
      <c r="N30" s="296"/>
      <c r="O30" s="297"/>
      <c r="P30" s="294"/>
      <c r="Q30" s="295">
        <f>P29+Q29+R29</f>
        <v>25</v>
      </c>
      <c r="R30" s="296"/>
      <c r="S30" s="296"/>
      <c r="T30" s="297"/>
      <c r="U30" s="294"/>
      <c r="V30" s="295">
        <f>U29+V29+W29</f>
        <v>30</v>
      </c>
      <c r="W30" s="296"/>
      <c r="X30" s="296"/>
      <c r="Y30" s="297"/>
      <c r="Z30" s="294"/>
      <c r="AA30" s="295">
        <f>Z29+AA29+AB29</f>
        <v>27</v>
      </c>
      <c r="AB30" s="296"/>
      <c r="AC30" s="298"/>
      <c r="AD30" s="299"/>
      <c r="AE30" s="325"/>
      <c r="AF30" s="300">
        <f>AE29+AF29+AG29</f>
        <v>23</v>
      </c>
      <c r="AG30" s="301"/>
      <c r="AH30" s="301"/>
      <c r="AI30" s="302"/>
      <c r="AJ30" s="303"/>
      <c r="AK30" s="300">
        <f>AJ29+AK29+AL29</f>
        <v>22</v>
      </c>
      <c r="AL30" s="296"/>
      <c r="AM30" s="296"/>
      <c r="AN30" s="297"/>
      <c r="AO30" s="41"/>
      <c r="AP30" s="229"/>
      <c r="AQ30" s="222"/>
      <c r="AR30" s="223"/>
      <c r="AS30" s="224"/>
      <c r="AT30" s="223"/>
    </row>
    <row r="31" spans="1:151" ht="12.75" customHeight="1" x14ac:dyDescent="0.2">
      <c r="A31" s="951"/>
      <c r="B31" s="244"/>
      <c r="C31" s="276" t="s">
        <v>195</v>
      </c>
      <c r="D31" s="280">
        <f>'KÖM BSc E  ALAP N'!I62+'KÖM BSc E  ALAP N'!N62+'KÖM BSc E  ALAP N'!S62+'KÖM BSc E  ALAP N'!X62+'KÖM BSc E  ALAP N'!AC62+'KÖM BSc E  ALAP N'!AH62+'Környezetvédelem a közigazgatás'!AM65+'Környezetvédelem a közigazgatás'!AA11+'Környezetvédelem a közigazgatás'!AF11+'Környezetvédelem a közigazgatás'!AG11+'Környezetvédelem a közigazgatás'!AK11+'Környezetvédelem a közigazgatás'!AL11+'Környezetvédelem a közigazgatás'!AF22+'Környezetvédelem a közigazgatás'!AK22+'Környezetvédelem a közigazgatás'!AL28</f>
        <v>99</v>
      </c>
      <c r="E31" s="281"/>
      <c r="F31" s="259"/>
      <c r="G31" s="246">
        <f>G29+H29</f>
        <v>11</v>
      </c>
      <c r="H31" s="245"/>
      <c r="I31" s="245"/>
      <c r="J31" s="273"/>
      <c r="K31" s="271"/>
      <c r="L31" s="253">
        <f>L29+M29</f>
        <v>13</v>
      </c>
      <c r="M31" s="245"/>
      <c r="N31" s="245"/>
      <c r="O31" s="273"/>
      <c r="P31" s="271"/>
      <c r="Q31" s="253">
        <f>Q29+R29</f>
        <v>14</v>
      </c>
      <c r="R31" s="245"/>
      <c r="S31" s="245"/>
      <c r="T31" s="273"/>
      <c r="U31" s="271"/>
      <c r="V31" s="253">
        <f>V29+W29</f>
        <v>18</v>
      </c>
      <c r="W31" s="245"/>
      <c r="X31" s="245"/>
      <c r="Y31" s="273"/>
      <c r="Z31" s="271"/>
      <c r="AA31" s="253">
        <f>AA29+AB29</f>
        <v>13</v>
      </c>
      <c r="AB31" s="245"/>
      <c r="AC31" s="623"/>
      <c r="AD31" s="624"/>
      <c r="AE31" s="518"/>
      <c r="AF31" s="253">
        <f>AF29+AG29</f>
        <v>15</v>
      </c>
      <c r="AG31" s="245"/>
      <c r="AH31" s="245"/>
      <c r="AI31" s="273"/>
      <c r="AJ31" s="271"/>
      <c r="AK31" s="253">
        <f>AK29+AL29</f>
        <v>17</v>
      </c>
      <c r="AL31" s="245"/>
      <c r="AM31" s="245"/>
      <c r="AN31" s="273"/>
      <c r="AO31" s="41"/>
      <c r="AP31" s="230"/>
      <c r="AQ31" s="225"/>
      <c r="AR31" s="223"/>
      <c r="AS31" s="224"/>
      <c r="AT31" s="223"/>
    </row>
    <row r="32" spans="1:151" ht="12.75" customHeight="1" x14ac:dyDescent="0.2">
      <c r="A32" s="951"/>
      <c r="B32" s="244"/>
      <c r="C32" s="276" t="s">
        <v>196</v>
      </c>
      <c r="D32" s="280">
        <f>D31/D30*100</f>
        <v>55.932203389830505</v>
      </c>
      <c r="E32" s="281"/>
      <c r="F32" s="259"/>
      <c r="G32" s="247"/>
      <c r="H32" s="245"/>
      <c r="I32" s="623"/>
      <c r="J32" s="273"/>
      <c r="K32" s="271"/>
      <c r="L32" s="253"/>
      <c r="M32" s="245"/>
      <c r="N32" s="245"/>
      <c r="O32" s="273"/>
      <c r="P32" s="271"/>
      <c r="Q32" s="253"/>
      <c r="R32" s="245"/>
      <c r="S32" s="245"/>
      <c r="T32" s="273"/>
      <c r="U32" s="271"/>
      <c r="V32" s="253"/>
      <c r="W32" s="245"/>
      <c r="X32" s="245"/>
      <c r="Y32" s="624"/>
      <c r="Z32" s="271"/>
      <c r="AA32" s="625"/>
      <c r="AB32" s="245"/>
      <c r="AC32" s="623"/>
      <c r="AD32" s="624"/>
      <c r="AE32" s="518"/>
      <c r="AF32" s="253"/>
      <c r="AG32" s="245"/>
      <c r="AH32" s="245"/>
      <c r="AI32" s="273"/>
      <c r="AJ32" s="271"/>
      <c r="AK32" s="253"/>
      <c r="AL32" s="245"/>
      <c r="AM32" s="245"/>
      <c r="AN32" s="273"/>
      <c r="AO32" s="41"/>
      <c r="AP32" s="230"/>
      <c r="AQ32" s="225"/>
      <c r="AR32" s="223"/>
      <c r="AS32" s="224"/>
      <c r="AT32" s="223"/>
    </row>
    <row r="33" spans="1:46" ht="12.75" customHeight="1" x14ac:dyDescent="0.2">
      <c r="A33" s="951"/>
      <c r="B33" s="244"/>
      <c r="C33" s="277" t="s">
        <v>16</v>
      </c>
      <c r="D33" s="282"/>
      <c r="E33" s="281"/>
      <c r="F33" s="268"/>
      <c r="G33" s="248"/>
      <c r="H33" s="626"/>
      <c r="I33" s="253">
        <v>3</v>
      </c>
      <c r="J33" s="498"/>
      <c r="K33" s="499"/>
      <c r="L33" s="500"/>
      <c r="M33" s="500"/>
      <c r="N33" s="253">
        <v>4</v>
      </c>
      <c r="O33" s="498"/>
      <c r="P33" s="499"/>
      <c r="Q33" s="500"/>
      <c r="R33" s="500"/>
      <c r="S33" s="253">
        <v>2</v>
      </c>
      <c r="T33" s="498"/>
      <c r="U33" s="499"/>
      <c r="V33" s="500"/>
      <c r="W33" s="500"/>
      <c r="X33" s="253">
        <v>6</v>
      </c>
      <c r="Y33" s="501"/>
      <c r="Z33" s="627"/>
      <c r="AA33" s="626"/>
      <c r="AB33" s="626"/>
      <c r="AC33" s="253">
        <v>2</v>
      </c>
      <c r="AD33" s="501"/>
      <c r="AE33" s="497"/>
      <c r="AF33" s="500"/>
      <c r="AG33" s="500"/>
      <c r="AH33" s="253">
        <v>4</v>
      </c>
      <c r="AI33" s="498"/>
      <c r="AJ33" s="499"/>
      <c r="AK33" s="500"/>
      <c r="AL33" s="500"/>
      <c r="AM33" s="253">
        <v>0</v>
      </c>
      <c r="AN33" s="498"/>
      <c r="AO33" s="43"/>
      <c r="AP33" s="230"/>
      <c r="AQ33" s="226"/>
      <c r="AR33" s="227"/>
      <c r="AS33" s="228"/>
      <c r="AT33" s="227"/>
    </row>
    <row r="34" spans="1:46" ht="12.75" customHeight="1" x14ac:dyDescent="0.2">
      <c r="A34" s="951"/>
      <c r="B34" s="244"/>
      <c r="C34" s="277" t="s">
        <v>75</v>
      </c>
      <c r="D34" s="282"/>
      <c r="E34" s="281"/>
      <c r="F34" s="268"/>
      <c r="G34" s="248"/>
      <c r="H34" s="626"/>
      <c r="I34" s="253">
        <v>5</v>
      </c>
      <c r="J34" s="498"/>
      <c r="K34" s="499"/>
      <c r="L34" s="500"/>
      <c r="M34" s="500"/>
      <c r="N34" s="253">
        <v>3</v>
      </c>
      <c r="O34" s="498"/>
      <c r="P34" s="499"/>
      <c r="Q34" s="500"/>
      <c r="R34" s="500"/>
      <c r="S34" s="253">
        <v>7</v>
      </c>
      <c r="T34" s="498"/>
      <c r="U34" s="499"/>
      <c r="V34" s="500"/>
      <c r="W34" s="500"/>
      <c r="X34" s="253">
        <v>4</v>
      </c>
      <c r="Y34" s="501"/>
      <c r="Z34" s="627"/>
      <c r="AA34" s="626"/>
      <c r="AB34" s="626"/>
      <c r="AC34" s="253">
        <v>9</v>
      </c>
      <c r="AD34" s="501"/>
      <c r="AE34" s="497"/>
      <c r="AF34" s="500"/>
      <c r="AG34" s="500"/>
      <c r="AH34" s="253">
        <v>6</v>
      </c>
      <c r="AI34" s="498"/>
      <c r="AJ34" s="499"/>
      <c r="AK34" s="500"/>
      <c r="AL34" s="500"/>
      <c r="AM34" s="253">
        <v>3</v>
      </c>
      <c r="AN34" s="498"/>
      <c r="AO34" s="43"/>
      <c r="AP34" s="221"/>
      <c r="AQ34" s="11"/>
      <c r="AS34" s="6"/>
    </row>
    <row r="35" spans="1:46" ht="12.75" customHeight="1" x14ac:dyDescent="0.2">
      <c r="A35" s="938" t="s">
        <v>197</v>
      </c>
      <c r="B35" s="244"/>
      <c r="C35" s="278" t="s">
        <v>19</v>
      </c>
      <c r="D35" s="274">
        <v>2</v>
      </c>
      <c r="E35" s="249">
        <v>0</v>
      </c>
      <c r="F35" s="260"/>
      <c r="G35" s="237"/>
      <c r="H35" s="500"/>
      <c r="I35" s="500"/>
      <c r="J35" s="498"/>
      <c r="K35" s="499">
        <v>0</v>
      </c>
      <c r="L35" s="500">
        <v>2</v>
      </c>
      <c r="M35" s="500">
        <v>0</v>
      </c>
      <c r="N35" s="500" t="s">
        <v>20</v>
      </c>
      <c r="O35" s="498">
        <v>0</v>
      </c>
      <c r="P35" s="499"/>
      <c r="Q35" s="500"/>
      <c r="R35" s="500"/>
      <c r="S35" s="500"/>
      <c r="T35" s="498"/>
      <c r="U35" s="499"/>
      <c r="V35" s="500"/>
      <c r="W35" s="500"/>
      <c r="X35" s="500"/>
      <c r="Y35" s="501"/>
      <c r="Z35" s="499"/>
      <c r="AA35" s="500"/>
      <c r="AB35" s="500"/>
      <c r="AC35" s="500"/>
      <c r="AD35" s="501"/>
      <c r="AE35" s="497"/>
      <c r="AF35" s="500"/>
      <c r="AG35" s="500"/>
      <c r="AH35" s="500"/>
      <c r="AI35" s="498"/>
      <c r="AJ35" s="499"/>
      <c r="AK35" s="500"/>
      <c r="AL35" s="500"/>
      <c r="AM35" s="500"/>
      <c r="AN35" s="498"/>
      <c r="AO35" s="43"/>
      <c r="AP35" s="221"/>
      <c r="AQ35" s="11"/>
      <c r="AS35" s="6"/>
    </row>
    <row r="36" spans="1:46" ht="12.75" customHeight="1" x14ac:dyDescent="0.2">
      <c r="A36" s="938"/>
      <c r="B36" s="244"/>
      <c r="C36" s="278" t="s">
        <v>21</v>
      </c>
      <c r="D36" s="274">
        <v>2</v>
      </c>
      <c r="E36" s="249">
        <v>0</v>
      </c>
      <c r="F36" s="260"/>
      <c r="G36" s="237"/>
      <c r="H36" s="500"/>
      <c r="I36" s="500"/>
      <c r="J36" s="498"/>
      <c r="K36" s="499"/>
      <c r="L36" s="500"/>
      <c r="M36" s="500"/>
      <c r="N36" s="500"/>
      <c r="O36" s="498"/>
      <c r="P36" s="499">
        <v>0</v>
      </c>
      <c r="Q36" s="500">
        <v>2</v>
      </c>
      <c r="R36" s="500">
        <v>0</v>
      </c>
      <c r="S36" s="500" t="s">
        <v>20</v>
      </c>
      <c r="T36" s="498">
        <v>0</v>
      </c>
      <c r="U36" s="499"/>
      <c r="V36" s="500"/>
      <c r="W36" s="500"/>
      <c r="X36" s="500"/>
      <c r="Y36" s="501"/>
      <c r="Z36" s="499"/>
      <c r="AA36" s="500"/>
      <c r="AB36" s="500"/>
      <c r="AC36" s="500"/>
      <c r="AD36" s="501"/>
      <c r="AE36" s="497"/>
      <c r="AF36" s="500"/>
      <c r="AG36" s="500"/>
      <c r="AH36" s="500"/>
      <c r="AI36" s="498"/>
      <c r="AJ36" s="499"/>
      <c r="AK36" s="500"/>
      <c r="AL36" s="500"/>
      <c r="AM36" s="500"/>
      <c r="AN36" s="498"/>
      <c r="AO36" s="43"/>
      <c r="AP36" s="221"/>
      <c r="AQ36" s="11"/>
      <c r="AS36" s="6"/>
    </row>
    <row r="37" spans="1:46" s="257" customFormat="1" ht="12.75" customHeight="1" x14ac:dyDescent="0.2">
      <c r="A37" s="938"/>
      <c r="B37" s="495"/>
      <c r="C37" s="496" t="s">
        <v>325</v>
      </c>
      <c r="D37" s="497">
        <v>1</v>
      </c>
      <c r="E37" s="498">
        <v>0</v>
      </c>
      <c r="F37" s="499">
        <v>0</v>
      </c>
      <c r="G37" s="500">
        <v>1</v>
      </c>
      <c r="H37" s="500">
        <v>0</v>
      </c>
      <c r="I37" s="500" t="s">
        <v>193</v>
      </c>
      <c r="J37" s="498">
        <v>0</v>
      </c>
      <c r="K37" s="499"/>
      <c r="L37" s="500"/>
      <c r="M37" s="500"/>
      <c r="N37" s="500"/>
      <c r="O37" s="498"/>
      <c r="P37" s="499"/>
      <c r="Q37" s="500"/>
      <c r="R37" s="500"/>
      <c r="S37" s="500"/>
      <c r="T37" s="498"/>
      <c r="U37" s="499"/>
      <c r="V37" s="500"/>
      <c r="W37" s="500"/>
      <c r="X37" s="500"/>
      <c r="Y37" s="501"/>
      <c r="Z37" s="499"/>
      <c r="AA37" s="500"/>
      <c r="AB37" s="500"/>
      <c r="AC37" s="500"/>
      <c r="AD37" s="501"/>
      <c r="AE37" s="497"/>
      <c r="AF37" s="500"/>
      <c r="AG37" s="500"/>
      <c r="AH37" s="500"/>
      <c r="AI37" s="498"/>
      <c r="AJ37" s="499"/>
      <c r="AK37" s="500"/>
      <c r="AL37" s="500"/>
      <c r="AM37" s="500"/>
      <c r="AN37" s="498"/>
      <c r="AO37" s="621"/>
      <c r="AP37" s="622"/>
      <c r="AQ37" s="502"/>
      <c r="AS37" s="233"/>
    </row>
    <row r="38" spans="1:46" s="257" customFormat="1" ht="12.75" customHeight="1" x14ac:dyDescent="0.2">
      <c r="A38" s="938"/>
      <c r="B38" s="495"/>
      <c r="C38" s="496" t="s">
        <v>326</v>
      </c>
      <c r="D38" s="497">
        <v>1</v>
      </c>
      <c r="E38" s="498">
        <v>0</v>
      </c>
      <c r="F38" s="499"/>
      <c r="G38" s="500"/>
      <c r="H38" s="500"/>
      <c r="I38" s="500"/>
      <c r="J38" s="498"/>
      <c r="K38" s="499">
        <v>0</v>
      </c>
      <c r="L38" s="500">
        <v>1</v>
      </c>
      <c r="M38" s="500">
        <v>0</v>
      </c>
      <c r="N38" s="500" t="s">
        <v>193</v>
      </c>
      <c r="O38" s="498">
        <v>0</v>
      </c>
      <c r="P38" s="499"/>
      <c r="Q38" s="500"/>
      <c r="R38" s="500"/>
      <c r="S38" s="500"/>
      <c r="T38" s="498"/>
      <c r="U38" s="499"/>
      <c r="V38" s="500"/>
      <c r="W38" s="500"/>
      <c r="X38" s="500"/>
      <c r="Y38" s="501"/>
      <c r="Z38" s="499"/>
      <c r="AA38" s="500"/>
      <c r="AB38" s="500"/>
      <c r="AC38" s="500"/>
      <c r="AD38" s="501"/>
      <c r="AE38" s="497"/>
      <c r="AF38" s="500"/>
      <c r="AG38" s="500"/>
      <c r="AH38" s="500"/>
      <c r="AI38" s="498"/>
      <c r="AJ38" s="499"/>
      <c r="AK38" s="500"/>
      <c r="AL38" s="500"/>
      <c r="AM38" s="500"/>
      <c r="AN38" s="498"/>
      <c r="AO38" s="621"/>
      <c r="AP38" s="622"/>
      <c r="AQ38" s="502"/>
      <c r="AS38" s="233"/>
    </row>
    <row r="39" spans="1:46" ht="15.75" x14ac:dyDescent="0.2">
      <c r="A39" s="938"/>
      <c r="B39" s="244"/>
      <c r="C39" s="278" t="s">
        <v>198</v>
      </c>
      <c r="D39" s="274">
        <v>2</v>
      </c>
      <c r="E39" s="249">
        <v>2</v>
      </c>
      <c r="F39" s="260"/>
      <c r="G39" s="237"/>
      <c r="H39" s="237"/>
      <c r="I39" s="237"/>
      <c r="J39" s="249"/>
      <c r="K39" s="260"/>
      <c r="L39" s="237"/>
      <c r="M39" s="237"/>
      <c r="N39" s="237"/>
      <c r="O39" s="249"/>
      <c r="P39" s="260">
        <v>0</v>
      </c>
      <c r="Q39" s="237">
        <v>2</v>
      </c>
      <c r="R39" s="237">
        <v>0</v>
      </c>
      <c r="S39" s="237" t="s">
        <v>74</v>
      </c>
      <c r="T39" s="267">
        <v>2</v>
      </c>
      <c r="U39" s="266" t="s">
        <v>77</v>
      </c>
      <c r="V39" s="237"/>
      <c r="W39" s="237"/>
      <c r="X39" s="237"/>
      <c r="Y39" s="269"/>
      <c r="Z39" s="260"/>
      <c r="AA39" s="237"/>
      <c r="AB39" s="237"/>
      <c r="AC39" s="237"/>
      <c r="AD39" s="269"/>
      <c r="AE39" s="274"/>
      <c r="AF39" s="237"/>
      <c r="AG39" s="237"/>
      <c r="AH39" s="237"/>
      <c r="AI39" s="249"/>
      <c r="AJ39" s="260"/>
      <c r="AK39" s="237"/>
      <c r="AL39" s="237"/>
      <c r="AM39" s="237"/>
      <c r="AN39" s="249"/>
      <c r="AO39" s="43"/>
      <c r="AP39" s="232"/>
      <c r="AQ39" s="231"/>
    </row>
    <row r="40" spans="1:46" ht="15.75" x14ac:dyDescent="0.2">
      <c r="A40" s="938"/>
      <c r="B40" s="244"/>
      <c r="C40" s="278" t="s">
        <v>199</v>
      </c>
      <c r="D40" s="274">
        <v>2</v>
      </c>
      <c r="E40" s="249">
        <v>2</v>
      </c>
      <c r="F40" s="260"/>
      <c r="G40" s="237"/>
      <c r="H40" s="237"/>
      <c r="I40" s="237"/>
      <c r="J40" s="249"/>
      <c r="K40" s="260"/>
      <c r="L40" s="237"/>
      <c r="M40" s="237"/>
      <c r="N40" s="237"/>
      <c r="O40" s="249"/>
      <c r="P40" s="260">
        <v>0</v>
      </c>
      <c r="Q40" s="237">
        <v>2</v>
      </c>
      <c r="R40" s="237">
        <v>0</v>
      </c>
      <c r="S40" s="237" t="s">
        <v>74</v>
      </c>
      <c r="T40" s="267">
        <v>2</v>
      </c>
      <c r="U40" s="266" t="s">
        <v>77</v>
      </c>
      <c r="V40" s="237"/>
      <c r="W40" s="237"/>
      <c r="X40" s="237"/>
      <c r="Y40" s="269"/>
      <c r="Z40" s="260"/>
      <c r="AA40" s="237"/>
      <c r="AB40" s="237"/>
      <c r="AC40" s="237"/>
      <c r="AD40" s="269"/>
      <c r="AE40" s="274"/>
      <c r="AF40" s="237"/>
      <c r="AG40" s="237"/>
      <c r="AH40" s="237"/>
      <c r="AI40" s="249"/>
      <c r="AJ40" s="260"/>
      <c r="AK40" s="237"/>
      <c r="AL40" s="237"/>
      <c r="AM40" s="237"/>
      <c r="AN40" s="249"/>
      <c r="AO40" s="43"/>
    </row>
    <row r="41" spans="1:46" ht="16.5" thickBot="1" x14ac:dyDescent="0.25">
      <c r="A41" s="939"/>
      <c r="B41" s="250"/>
      <c r="C41" s="279" t="s">
        <v>82</v>
      </c>
      <c r="D41" s="283" t="s">
        <v>86</v>
      </c>
      <c r="E41" s="284">
        <v>0</v>
      </c>
      <c r="F41" s="261"/>
      <c r="G41" s="239"/>
      <c r="H41" s="239"/>
      <c r="I41" s="239"/>
      <c r="J41" s="251"/>
      <c r="K41" s="261"/>
      <c r="L41" s="239"/>
      <c r="M41" s="239"/>
      <c r="N41" s="263"/>
      <c r="O41" s="251"/>
      <c r="P41" s="261"/>
      <c r="Q41" s="239"/>
      <c r="R41" s="239"/>
      <c r="S41" s="263"/>
      <c r="T41" s="251"/>
      <c r="U41" s="261"/>
      <c r="V41" s="239"/>
      <c r="W41" s="263"/>
      <c r="X41" s="263"/>
      <c r="Y41" s="270"/>
      <c r="Z41" s="261"/>
      <c r="AA41" s="239"/>
      <c r="AB41" s="263"/>
      <c r="AC41" s="263"/>
      <c r="AD41" s="270"/>
      <c r="AE41" s="940" t="s">
        <v>86</v>
      </c>
      <c r="AF41" s="941"/>
      <c r="AG41" s="941"/>
      <c r="AH41" s="941"/>
      <c r="AI41" s="942"/>
      <c r="AJ41" s="261"/>
      <c r="AK41" s="239"/>
      <c r="AL41" s="239"/>
      <c r="AM41" s="239"/>
      <c r="AN41" s="251"/>
      <c r="AO41" s="43"/>
    </row>
    <row r="43" spans="1:46" ht="18" customHeight="1" x14ac:dyDescent="0.2">
      <c r="A43" s="1"/>
      <c r="B43" s="24" t="s">
        <v>71</v>
      </c>
      <c r="C43" s="180"/>
      <c r="D43" s="180"/>
      <c r="E43" s="180"/>
      <c r="F43" s="180"/>
      <c r="G43" s="180"/>
      <c r="H43" s="180"/>
      <c r="I43" s="180"/>
      <c r="J43" s="180"/>
      <c r="K43" s="180"/>
      <c r="L43" s="8"/>
      <c r="M43" s="8"/>
      <c r="N43" s="943"/>
      <c r="O43" s="944"/>
      <c r="P43" s="944"/>
      <c r="Q43" s="8"/>
      <c r="R43" s="8"/>
      <c r="S43" s="181"/>
      <c r="T43" s="8"/>
      <c r="U43" s="8"/>
      <c r="V43" s="8"/>
      <c r="W43" s="8"/>
      <c r="X43" s="181"/>
      <c r="Y43" s="8"/>
      <c r="Z43" s="8"/>
      <c r="AA43" s="8"/>
      <c r="AB43" s="8"/>
      <c r="AC43" s="181"/>
      <c r="AD43" s="8"/>
      <c r="AE43" s="181"/>
      <c r="AF43" s="181"/>
      <c r="AG43" s="181"/>
      <c r="AH43" s="181"/>
      <c r="AI43" s="8"/>
      <c r="AJ43" s="181"/>
      <c r="AK43" s="181"/>
      <c r="AL43" s="181"/>
      <c r="AM43" s="181"/>
      <c r="AN43" s="8"/>
      <c r="AO43" s="11"/>
      <c r="AP43" s="11"/>
      <c r="AQ43" s="11"/>
      <c r="AS43" s="6"/>
    </row>
    <row r="44" spans="1:46" ht="15" customHeight="1" x14ac:dyDescent="0.2">
      <c r="A44" s="3"/>
      <c r="B44" s="24"/>
      <c r="C44" s="180"/>
      <c r="D44" s="180"/>
      <c r="E44" s="180"/>
      <c r="F44" s="180"/>
      <c r="G44" s="180"/>
      <c r="H44" s="180"/>
      <c r="I44" s="180"/>
      <c r="J44" s="180"/>
      <c r="K44" s="12"/>
      <c r="L44" s="12"/>
      <c r="M44" s="12"/>
      <c r="N44" s="12"/>
      <c r="O44" s="12"/>
      <c r="P44" s="12"/>
      <c r="Q44" s="8"/>
      <c r="R44" s="8"/>
      <c r="S44" s="181"/>
      <c r="T44" s="8"/>
      <c r="U44" s="8"/>
      <c r="V44" s="8"/>
      <c r="W44" s="8"/>
      <c r="X44" s="181"/>
      <c r="Y44" s="8"/>
      <c r="Z44" s="8"/>
      <c r="AA44" s="8"/>
      <c r="AB44" s="8"/>
      <c r="AC44" s="181"/>
      <c r="AD44" s="8"/>
      <c r="AE44" s="181"/>
      <c r="AF44" s="181"/>
      <c r="AG44" s="181"/>
      <c r="AH44" s="181"/>
      <c r="AI44" s="8"/>
      <c r="AJ44" s="181"/>
      <c r="AK44" s="181"/>
      <c r="AL44" s="181"/>
      <c r="AM44" s="181"/>
      <c r="AN44" s="8"/>
      <c r="AO44" s="11"/>
      <c r="AP44" s="11"/>
      <c r="AQ44" s="11"/>
      <c r="AS44" s="2"/>
    </row>
    <row r="45" spans="1:46" ht="15" customHeight="1" x14ac:dyDescent="0.2">
      <c r="A45" s="7"/>
      <c r="B45" s="182" t="s">
        <v>220</v>
      </c>
      <c r="C45" s="58"/>
      <c r="D45" s="58"/>
      <c r="E45" s="58"/>
      <c r="F45" s="180"/>
      <c r="G45" s="180"/>
      <c r="H45" s="180"/>
      <c r="I45" s="180"/>
      <c r="J45" s="180"/>
      <c r="K45" s="12"/>
      <c r="L45" s="12"/>
      <c r="M45" s="12"/>
      <c r="N45" s="12"/>
      <c r="O45" s="8"/>
      <c r="P45" s="8"/>
      <c r="Q45" s="8"/>
      <c r="R45" s="8"/>
      <c r="S45" s="8"/>
      <c r="T45" s="8"/>
      <c r="U45" s="8"/>
      <c r="V45" s="8"/>
      <c r="W45" s="8"/>
      <c r="X45" s="181"/>
      <c r="Y45" s="8"/>
      <c r="Z45" s="8"/>
      <c r="AA45" s="8"/>
      <c r="AB45" s="8"/>
      <c r="AC45" s="181"/>
      <c r="AD45" s="8"/>
      <c r="AE45" s="181"/>
      <c r="AF45" s="181"/>
      <c r="AG45" s="181"/>
      <c r="AH45" s="181"/>
      <c r="AI45" s="8"/>
      <c r="AJ45" s="181"/>
      <c r="AK45" s="181"/>
      <c r="AL45" s="181"/>
      <c r="AM45" s="181"/>
      <c r="AN45" s="8"/>
      <c r="AO45" s="184" t="s">
        <v>294</v>
      </c>
      <c r="AP45" s="11"/>
      <c r="AQ45" s="11"/>
      <c r="AS45" s="6"/>
    </row>
    <row r="46" spans="1:46" s="349" customFormat="1" ht="12.75" customHeight="1" x14ac:dyDescent="0.2">
      <c r="A46" s="448"/>
      <c r="B46" s="628" t="s">
        <v>329</v>
      </c>
      <c r="C46" s="596"/>
      <c r="D46" s="597"/>
      <c r="E46" s="597"/>
      <c r="F46" s="470"/>
      <c r="G46" s="470"/>
      <c r="H46" s="470"/>
      <c r="I46" s="470"/>
      <c r="J46" s="437"/>
      <c r="K46" s="437"/>
      <c r="L46" s="437"/>
      <c r="M46" s="437"/>
      <c r="N46" s="470"/>
      <c r="O46" s="437"/>
      <c r="P46" s="437"/>
      <c r="Q46" s="437"/>
      <c r="R46" s="437"/>
      <c r="S46" s="470"/>
      <c r="T46" s="437"/>
      <c r="U46" s="437"/>
      <c r="V46" s="437"/>
      <c r="W46" s="437"/>
      <c r="X46" s="470"/>
      <c r="Y46" s="437"/>
      <c r="Z46" s="437"/>
      <c r="AA46" s="437"/>
      <c r="AB46" s="437"/>
      <c r="AC46" s="470"/>
      <c r="AD46" s="437"/>
      <c r="AE46" s="470"/>
      <c r="AF46" s="470"/>
      <c r="AG46" s="470"/>
      <c r="AH46" s="470"/>
      <c r="AI46" s="437"/>
      <c r="AJ46" s="470"/>
      <c r="AK46" s="470"/>
      <c r="AL46" s="470"/>
      <c r="AM46" s="470"/>
      <c r="AN46" s="437"/>
      <c r="AO46" s="599" t="s">
        <v>80</v>
      </c>
      <c r="AP46" s="554"/>
      <c r="AQ46" s="554"/>
    </row>
    <row r="50" spans="42:43" ht="15.75" customHeight="1" x14ac:dyDescent="0.2"/>
    <row r="51" spans="42:43" ht="12.75" customHeight="1" x14ac:dyDescent="0.2">
      <c r="AP51" s="9"/>
      <c r="AQ51" s="3"/>
    </row>
    <row r="52" spans="42:43" ht="13.5" customHeight="1" x14ac:dyDescent="0.2">
      <c r="AQ52" s="3"/>
    </row>
    <row r="53" spans="42:43" x14ac:dyDescent="0.2">
      <c r="AQ53" s="3"/>
    </row>
    <row r="54" spans="42:43" x14ac:dyDescent="0.2">
      <c r="AQ54" s="3"/>
    </row>
    <row r="55" spans="42:43" x14ac:dyDescent="0.2">
      <c r="AQ55" s="3"/>
    </row>
    <row r="56" spans="42:43" x14ac:dyDescent="0.2">
      <c r="AQ56" s="3"/>
    </row>
    <row r="57" spans="42:43" x14ac:dyDescent="0.2">
      <c r="AQ57" s="3"/>
    </row>
    <row r="58" spans="42:43" x14ac:dyDescent="0.2">
      <c r="AQ58" s="3"/>
    </row>
    <row r="59" spans="42:43" x14ac:dyDescent="0.2">
      <c r="AQ59" s="3"/>
    </row>
    <row r="60" spans="42:43" x14ac:dyDescent="0.2">
      <c r="AQ60" s="3"/>
    </row>
    <row r="61" spans="42:43" x14ac:dyDescent="0.2">
      <c r="AQ61" s="3"/>
    </row>
    <row r="63" spans="42:43" ht="15" customHeight="1" x14ac:dyDescent="0.2"/>
    <row r="64" spans="42:43" ht="15" customHeight="1" x14ac:dyDescent="0.2"/>
    <row r="84" spans="5:18" ht="15.75" x14ac:dyDescent="0.2">
      <c r="E84" s="62"/>
      <c r="F84" s="62"/>
      <c r="G84" s="62"/>
      <c r="H84" s="62"/>
      <c r="I84" s="62"/>
      <c r="J84" s="62"/>
      <c r="K84" s="62"/>
      <c r="L84" s="62"/>
      <c r="M84" s="180"/>
      <c r="N84" s="180"/>
      <c r="O84" s="180"/>
      <c r="P84" s="180"/>
      <c r="Q84" s="180"/>
      <c r="R84" s="50"/>
    </row>
  </sheetData>
  <mergeCells count="21">
    <mergeCell ref="AO8:AO9"/>
    <mergeCell ref="A7:AO7"/>
    <mergeCell ref="A4:AO4"/>
    <mergeCell ref="A5:AO5"/>
    <mergeCell ref="D1:AE1"/>
    <mergeCell ref="D2:AD2"/>
    <mergeCell ref="D3:AD3"/>
    <mergeCell ref="A8:A9"/>
    <mergeCell ref="B8:B9"/>
    <mergeCell ref="C8:C9"/>
    <mergeCell ref="E8:E9"/>
    <mergeCell ref="F8:AI8"/>
    <mergeCell ref="AM1:AX1"/>
    <mergeCell ref="AM2:AX2"/>
    <mergeCell ref="AM3:AX3"/>
    <mergeCell ref="A35:A41"/>
    <mergeCell ref="AE41:AI41"/>
    <mergeCell ref="N43:P43"/>
    <mergeCell ref="A11:C11"/>
    <mergeCell ref="A22:C22"/>
    <mergeCell ref="A30:A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Footer>&amp;L&amp;D&amp;C&amp;F</oddFooter>
  </headerFooter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T85"/>
  <sheetViews>
    <sheetView showGridLines="0" zoomScale="50" zoomScaleNormal="50" zoomScaleSheetLayoutView="90" workbookViewId="0">
      <selection activeCell="AX13" sqref="AX13"/>
    </sheetView>
  </sheetViews>
  <sheetFormatPr defaultColWidth="9.140625" defaultRowHeight="12.75" x14ac:dyDescent="0.2"/>
  <cols>
    <col min="1" max="1" width="5.140625" style="10" customWidth="1"/>
    <col min="2" max="2" width="17.7109375" style="4" customWidth="1"/>
    <col min="3" max="3" width="96.5703125" style="5" customWidth="1"/>
    <col min="4" max="4" width="10" style="3" customWidth="1"/>
    <col min="5" max="5" width="8.140625" style="3" bestFit="1" customWidth="1"/>
    <col min="6" max="6" width="3.85546875" style="3" bestFit="1" customWidth="1"/>
    <col min="7" max="7" width="4.7109375" style="3" bestFit="1" customWidth="1"/>
    <col min="8" max="8" width="3.140625" style="3" bestFit="1" customWidth="1"/>
    <col min="9" max="9" width="2.5703125" style="3" bestFit="1" customWidth="1"/>
    <col min="10" max="10" width="4.7109375" style="3" bestFit="1" customWidth="1"/>
    <col min="11" max="11" width="3.85546875" style="3" bestFit="1" customWidth="1"/>
    <col min="12" max="12" width="5.28515625" style="3" customWidth="1"/>
    <col min="13" max="13" width="3.140625" style="3" bestFit="1" customWidth="1"/>
    <col min="14" max="14" width="3.85546875" style="3" customWidth="1"/>
    <col min="15" max="15" width="4.28515625" style="3" customWidth="1"/>
    <col min="16" max="16" width="3.85546875" style="3" bestFit="1" customWidth="1"/>
    <col min="17" max="17" width="4.7109375" style="3" bestFit="1" customWidth="1"/>
    <col min="18" max="18" width="3.140625" style="3" bestFit="1" customWidth="1"/>
    <col min="19" max="19" width="2.5703125" style="3" bestFit="1" customWidth="1"/>
    <col min="20" max="20" width="4.7109375" style="3" bestFit="1" customWidth="1"/>
    <col min="21" max="21" width="3.85546875" style="3" bestFit="1" customWidth="1"/>
    <col min="22" max="22" width="4.7109375" style="3" bestFit="1" customWidth="1"/>
    <col min="23" max="23" width="4.5703125" style="3" customWidth="1"/>
    <col min="24" max="24" width="3.140625" style="3" customWidth="1"/>
    <col min="25" max="25" width="5.7109375" style="3" customWidth="1"/>
    <col min="26" max="26" width="4.42578125" style="3" bestFit="1" customWidth="1"/>
    <col min="27" max="27" width="4.7109375" style="3" customWidth="1"/>
    <col min="28" max="29" width="3.5703125" style="3" customWidth="1"/>
    <col min="30" max="30" width="4.7109375" style="3" customWidth="1"/>
    <col min="31" max="31" width="5.28515625" style="3" customWidth="1"/>
    <col min="32" max="32" width="5.140625" style="3" customWidth="1"/>
    <col min="33" max="34" width="3.5703125" style="3" customWidth="1"/>
    <col min="35" max="35" width="4.28515625" style="3" customWidth="1"/>
    <col min="36" max="36" width="3.5703125" style="3" customWidth="1"/>
    <col min="37" max="37" width="4.42578125" style="3" customWidth="1"/>
    <col min="38" max="38" width="3.5703125" style="3" customWidth="1"/>
    <col min="39" max="39" width="4" style="3" customWidth="1"/>
    <col min="40" max="40" width="4.28515625" style="3" customWidth="1"/>
    <col min="41" max="41" width="23" style="3" customWidth="1"/>
    <col min="42" max="42" width="12.5703125" style="9" customWidth="1"/>
    <col min="43" max="44" width="9.140625" style="3" hidden="1" customWidth="1"/>
    <col min="45" max="16384" width="9.140625" style="3"/>
  </cols>
  <sheetData>
    <row r="1" spans="1:150" s="354" customFormat="1" ht="18" x14ac:dyDescent="0.2">
      <c r="A1" s="355" t="s">
        <v>81</v>
      </c>
      <c r="B1" s="356"/>
      <c r="C1" s="357"/>
      <c r="E1" s="911" t="s">
        <v>192</v>
      </c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  <c r="W1" s="911"/>
      <c r="X1" s="911"/>
      <c r="Y1" s="911"/>
      <c r="Z1" s="911"/>
      <c r="AA1" s="911"/>
      <c r="AB1" s="911"/>
      <c r="AC1" s="911"/>
      <c r="AI1" s="893" t="s">
        <v>316</v>
      </c>
      <c r="AJ1" s="893"/>
      <c r="AK1" s="893"/>
      <c r="AL1" s="893"/>
      <c r="AM1" s="893"/>
      <c r="AN1" s="893"/>
      <c r="AO1" s="893"/>
      <c r="AP1" s="893"/>
      <c r="AQ1" s="893"/>
      <c r="AR1" s="893"/>
      <c r="AS1" s="893"/>
    </row>
    <row r="2" spans="1:150" s="354" customFormat="1" ht="18" x14ac:dyDescent="0.2">
      <c r="A2" s="355" t="s">
        <v>73</v>
      </c>
      <c r="B2" s="356"/>
      <c r="C2" s="357"/>
      <c r="E2" s="911" t="s">
        <v>69</v>
      </c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1"/>
      <c r="AD2" s="911"/>
      <c r="AE2" s="359"/>
      <c r="AF2" s="359"/>
      <c r="AI2" s="893" t="s">
        <v>347</v>
      </c>
      <c r="AJ2" s="893"/>
      <c r="AK2" s="893"/>
      <c r="AL2" s="893"/>
      <c r="AM2" s="893"/>
      <c r="AN2" s="893"/>
      <c r="AO2" s="893"/>
      <c r="AP2" s="893"/>
      <c r="AQ2" s="893"/>
      <c r="AR2" s="893"/>
      <c r="AS2" s="893"/>
    </row>
    <row r="3" spans="1:150" s="354" customFormat="1" ht="18" x14ac:dyDescent="0.2">
      <c r="A3" s="355"/>
      <c r="B3" s="356"/>
      <c r="C3" s="357"/>
      <c r="E3" s="911" t="s">
        <v>155</v>
      </c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359"/>
      <c r="AI3" s="893" t="s">
        <v>317</v>
      </c>
      <c r="AJ3" s="893"/>
      <c r="AK3" s="893"/>
      <c r="AL3" s="893"/>
      <c r="AM3" s="893"/>
      <c r="AN3" s="893"/>
      <c r="AO3" s="893"/>
      <c r="AP3" s="893"/>
      <c r="AQ3" s="893"/>
      <c r="AR3" s="893"/>
      <c r="AS3" s="893"/>
    </row>
    <row r="4" spans="1:150" s="354" customFormat="1" ht="18" x14ac:dyDescent="0.2">
      <c r="A4" s="355"/>
      <c r="B4" s="356"/>
      <c r="C4" s="357"/>
      <c r="E4" s="911" t="s">
        <v>186</v>
      </c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1"/>
      <c r="U4" s="911"/>
      <c r="V4" s="911"/>
      <c r="W4" s="911"/>
      <c r="X4" s="911"/>
      <c r="Y4" s="911"/>
      <c r="Z4" s="911"/>
      <c r="AA4" s="911"/>
      <c r="AB4" s="911"/>
      <c r="AC4" s="911"/>
      <c r="AD4" s="911"/>
      <c r="AE4" s="911"/>
      <c r="AF4" s="359"/>
      <c r="AN4" s="359"/>
      <c r="AO4" s="359"/>
      <c r="AP4" s="359"/>
      <c r="AQ4" s="359"/>
    </row>
    <row r="5" spans="1:150" s="354" customFormat="1" ht="18.75" x14ac:dyDescent="0.2">
      <c r="A5" s="355"/>
      <c r="B5" s="356"/>
      <c r="C5" s="357"/>
      <c r="D5" s="908" t="s">
        <v>209</v>
      </c>
      <c r="E5" s="911"/>
      <c r="F5" s="911"/>
      <c r="G5" s="911"/>
      <c r="H5" s="911"/>
      <c r="I5" s="911"/>
      <c r="J5" s="911"/>
      <c r="K5" s="911"/>
      <c r="L5" s="911"/>
      <c r="M5" s="911"/>
      <c r="N5" s="911"/>
      <c r="O5" s="911"/>
      <c r="P5" s="911"/>
      <c r="Q5" s="911"/>
      <c r="R5" s="911"/>
      <c r="S5" s="911"/>
      <c r="T5" s="911"/>
      <c r="U5" s="911"/>
      <c r="V5" s="911"/>
      <c r="W5" s="911"/>
      <c r="X5" s="911"/>
      <c r="Y5" s="911"/>
      <c r="Z5" s="911"/>
      <c r="AA5" s="911"/>
      <c r="AB5" s="911"/>
      <c r="AC5" s="911"/>
      <c r="AD5" s="911"/>
      <c r="AE5" s="911"/>
      <c r="AF5" s="911"/>
      <c r="AG5" s="964"/>
      <c r="AH5" s="964"/>
      <c r="AI5" s="964"/>
      <c r="AJ5" s="964"/>
      <c r="AK5" s="964"/>
      <c r="AL5" s="964"/>
      <c r="AM5" s="964"/>
      <c r="AN5" s="964"/>
      <c r="AO5" s="964"/>
      <c r="AP5" s="964"/>
      <c r="AQ5" s="349"/>
      <c r="AR5" s="349"/>
      <c r="AS5" s="349"/>
      <c r="AT5" s="349"/>
      <c r="AU5" s="349"/>
    </row>
    <row r="6" spans="1:150" s="349" customFormat="1" ht="21.75" customHeight="1" x14ac:dyDescent="0.2">
      <c r="A6" s="350"/>
      <c r="B6" s="351"/>
      <c r="C6" s="350"/>
      <c r="F6" s="358"/>
      <c r="G6" s="358"/>
      <c r="H6" s="358"/>
      <c r="I6" s="358"/>
      <c r="J6" s="358"/>
      <c r="K6" s="358"/>
      <c r="L6" s="358"/>
      <c r="N6" s="358"/>
      <c r="O6" s="358"/>
      <c r="P6" s="358"/>
      <c r="Q6" s="358"/>
      <c r="S6" s="358"/>
      <c r="T6" s="358"/>
      <c r="U6" s="358"/>
      <c r="V6" s="358"/>
      <c r="W6" s="358"/>
      <c r="X6" s="358"/>
      <c r="Y6" s="358"/>
      <c r="Z6" s="358"/>
      <c r="AA6" s="358"/>
      <c r="AG6" s="964"/>
      <c r="AH6" s="964"/>
      <c r="AI6" s="964"/>
      <c r="AJ6" s="964"/>
      <c r="AK6" s="964"/>
      <c r="AL6" s="964"/>
      <c r="AM6" s="964"/>
      <c r="AN6" s="964"/>
      <c r="AO6" s="964"/>
      <c r="AP6" s="964"/>
    </row>
    <row r="7" spans="1:150" s="349" customFormat="1" ht="25.5" customHeight="1" thickBot="1" x14ac:dyDescent="0.25">
      <c r="A7" s="894" t="s">
        <v>26</v>
      </c>
      <c r="B7" s="895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895"/>
      <c r="Q7" s="895"/>
      <c r="R7" s="895"/>
      <c r="S7" s="895"/>
      <c r="T7" s="895"/>
      <c r="U7" s="895"/>
      <c r="V7" s="895"/>
      <c r="W7" s="895"/>
      <c r="X7" s="895"/>
      <c r="Y7" s="895"/>
      <c r="Z7" s="895"/>
      <c r="AA7" s="895"/>
      <c r="AB7" s="895"/>
      <c r="AC7" s="895"/>
      <c r="AD7" s="895"/>
      <c r="AE7" s="895"/>
      <c r="AF7" s="895"/>
      <c r="AG7" s="895"/>
      <c r="AH7" s="895"/>
      <c r="AI7" s="895"/>
      <c r="AJ7" s="895"/>
      <c r="AK7" s="895"/>
      <c r="AL7" s="895"/>
      <c r="AM7" s="895"/>
      <c r="AN7" s="895"/>
      <c r="AO7" s="895"/>
      <c r="AP7" s="895"/>
    </row>
    <row r="8" spans="1:150" s="62" customFormat="1" ht="20.25" customHeight="1" x14ac:dyDescent="0.2">
      <c r="A8" s="954"/>
      <c r="B8" s="956" t="s">
        <v>23</v>
      </c>
      <c r="C8" s="958" t="s">
        <v>2</v>
      </c>
      <c r="D8" s="13" t="s">
        <v>0</v>
      </c>
      <c r="E8" s="960" t="s">
        <v>68</v>
      </c>
      <c r="F8" s="962" t="s">
        <v>1</v>
      </c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3"/>
      <c r="AJ8" s="14"/>
      <c r="AK8" s="14"/>
      <c r="AL8" s="14"/>
      <c r="AM8" s="15"/>
      <c r="AN8" s="16"/>
      <c r="AO8" s="952" t="s">
        <v>179</v>
      </c>
    </row>
    <row r="9" spans="1:150" s="62" customFormat="1" ht="20.25" customHeight="1" thickBot="1" x14ac:dyDescent="0.25">
      <c r="A9" s="965"/>
      <c r="B9" s="966"/>
      <c r="C9" s="967"/>
      <c r="D9" s="335" t="s">
        <v>3</v>
      </c>
      <c r="E9" s="968"/>
      <c r="F9" s="36"/>
      <c r="G9" s="37"/>
      <c r="H9" s="37" t="s">
        <v>4</v>
      </c>
      <c r="I9" s="37"/>
      <c r="J9" s="38"/>
      <c r="K9" s="37"/>
      <c r="L9" s="37"/>
      <c r="M9" s="37" t="s">
        <v>5</v>
      </c>
      <c r="N9" s="37"/>
      <c r="O9" s="38"/>
      <c r="P9" s="37"/>
      <c r="Q9" s="37"/>
      <c r="R9" s="330" t="s">
        <v>6</v>
      </c>
      <c r="S9" s="37"/>
      <c r="T9" s="38"/>
      <c r="U9" s="37"/>
      <c r="V9" s="37"/>
      <c r="W9" s="330" t="s">
        <v>7</v>
      </c>
      <c r="X9" s="37"/>
      <c r="Y9" s="38"/>
      <c r="Z9" s="37"/>
      <c r="AA9" s="37"/>
      <c r="AB9" s="330" t="s">
        <v>8</v>
      </c>
      <c r="AC9" s="37"/>
      <c r="AD9" s="38"/>
      <c r="AE9" s="36"/>
      <c r="AF9" s="37"/>
      <c r="AG9" s="37" t="s">
        <v>9</v>
      </c>
      <c r="AH9" s="37"/>
      <c r="AI9" s="179"/>
      <c r="AJ9" s="36"/>
      <c r="AK9" s="37"/>
      <c r="AL9" s="37" t="s">
        <v>22</v>
      </c>
      <c r="AM9" s="37"/>
      <c r="AN9" s="38"/>
      <c r="AO9" s="953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</row>
    <row r="10" spans="1:150" s="7" customFormat="1" ht="18.75" customHeight="1" thickBot="1" x14ac:dyDescent="0.25">
      <c r="A10" s="262"/>
      <c r="B10" s="193"/>
      <c r="C10" s="14"/>
      <c r="D10" s="312"/>
      <c r="E10" s="326"/>
      <c r="F10" s="336" t="s">
        <v>10</v>
      </c>
      <c r="G10" s="337" t="s">
        <v>12</v>
      </c>
      <c r="H10" s="337" t="s">
        <v>11</v>
      </c>
      <c r="I10" s="337" t="s">
        <v>13</v>
      </c>
      <c r="J10" s="338" t="s">
        <v>14</v>
      </c>
      <c r="K10" s="339" t="s">
        <v>10</v>
      </c>
      <c r="L10" s="337" t="s">
        <v>12</v>
      </c>
      <c r="M10" s="337" t="s">
        <v>11</v>
      </c>
      <c r="N10" s="337" t="s">
        <v>13</v>
      </c>
      <c r="O10" s="340" t="s">
        <v>14</v>
      </c>
      <c r="P10" s="336" t="s">
        <v>10</v>
      </c>
      <c r="Q10" s="337" t="s">
        <v>12</v>
      </c>
      <c r="R10" s="337" t="s">
        <v>11</v>
      </c>
      <c r="S10" s="337" t="s">
        <v>13</v>
      </c>
      <c r="T10" s="340" t="s">
        <v>14</v>
      </c>
      <c r="U10" s="336" t="s">
        <v>10</v>
      </c>
      <c r="V10" s="337" t="s">
        <v>12</v>
      </c>
      <c r="W10" s="337" t="s">
        <v>11</v>
      </c>
      <c r="X10" s="337" t="s">
        <v>13</v>
      </c>
      <c r="Y10" s="338" t="s">
        <v>14</v>
      </c>
      <c r="Z10" s="332" t="s">
        <v>10</v>
      </c>
      <c r="AA10" s="333" t="s">
        <v>12</v>
      </c>
      <c r="AB10" s="333" t="s">
        <v>11</v>
      </c>
      <c r="AC10" s="333" t="s">
        <v>13</v>
      </c>
      <c r="AD10" s="334" t="s">
        <v>14</v>
      </c>
      <c r="AE10" s="332" t="s">
        <v>10</v>
      </c>
      <c r="AF10" s="333" t="s">
        <v>12</v>
      </c>
      <c r="AG10" s="333" t="s">
        <v>11</v>
      </c>
      <c r="AH10" s="333" t="s">
        <v>13</v>
      </c>
      <c r="AI10" s="334" t="s">
        <v>14</v>
      </c>
      <c r="AJ10" s="332" t="s">
        <v>10</v>
      </c>
      <c r="AK10" s="333" t="s">
        <v>12</v>
      </c>
      <c r="AL10" s="333" t="s">
        <v>11</v>
      </c>
      <c r="AM10" s="333" t="s">
        <v>13</v>
      </c>
      <c r="AN10" s="334" t="s">
        <v>14</v>
      </c>
      <c r="AO10" s="264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</row>
    <row r="11" spans="1:150" ht="15.75" customHeight="1" thickBot="1" x14ac:dyDescent="0.25">
      <c r="A11" s="945" t="s">
        <v>91</v>
      </c>
      <c r="B11" s="946"/>
      <c r="C11" s="946"/>
      <c r="D11" s="199">
        <f>SUM(D12:D21)</f>
        <v>29</v>
      </c>
      <c r="E11" s="201">
        <f>SUM(E12:E21)</f>
        <v>40</v>
      </c>
      <c r="F11" s="327">
        <f t="shared" ref="F11:AN11" si="0">SUM(F12:F21)</f>
        <v>0</v>
      </c>
      <c r="G11" s="328">
        <f t="shared" si="0"/>
        <v>0</v>
      </c>
      <c r="H11" s="328">
        <f t="shared" si="0"/>
        <v>0</v>
      </c>
      <c r="I11" s="328">
        <f t="shared" si="0"/>
        <v>0</v>
      </c>
      <c r="J11" s="329">
        <f t="shared" si="0"/>
        <v>0</v>
      </c>
      <c r="K11" s="327">
        <f t="shared" si="0"/>
        <v>0</v>
      </c>
      <c r="L11" s="328">
        <f t="shared" si="0"/>
        <v>0</v>
      </c>
      <c r="M11" s="328">
        <f t="shared" si="0"/>
        <v>0</v>
      </c>
      <c r="N11" s="328">
        <f t="shared" si="0"/>
        <v>0</v>
      </c>
      <c r="O11" s="329">
        <f t="shared" si="0"/>
        <v>0</v>
      </c>
      <c r="P11" s="331">
        <f t="shared" si="0"/>
        <v>0</v>
      </c>
      <c r="Q11" s="328">
        <f t="shared" si="0"/>
        <v>0</v>
      </c>
      <c r="R11" s="328">
        <f t="shared" si="0"/>
        <v>0</v>
      </c>
      <c r="S11" s="328">
        <f t="shared" si="0"/>
        <v>0</v>
      </c>
      <c r="T11" s="329">
        <f t="shared" si="0"/>
        <v>0</v>
      </c>
      <c r="U11" s="331">
        <f t="shared" si="0"/>
        <v>0</v>
      </c>
      <c r="V11" s="328">
        <f t="shared" si="0"/>
        <v>0</v>
      </c>
      <c r="W11" s="328">
        <f t="shared" si="0"/>
        <v>0</v>
      </c>
      <c r="X11" s="328">
        <f t="shared" si="0"/>
        <v>0</v>
      </c>
      <c r="Y11" s="329">
        <f t="shared" si="0"/>
        <v>0</v>
      </c>
      <c r="Z11" s="199">
        <f t="shared" si="0"/>
        <v>5</v>
      </c>
      <c r="AA11" s="200">
        <f t="shared" si="0"/>
        <v>3</v>
      </c>
      <c r="AB11" s="200">
        <f t="shared" si="0"/>
        <v>0</v>
      </c>
      <c r="AC11" s="200">
        <f t="shared" si="0"/>
        <v>0</v>
      </c>
      <c r="AD11" s="201">
        <f t="shared" si="0"/>
        <v>10</v>
      </c>
      <c r="AE11" s="199">
        <f t="shared" si="0"/>
        <v>9</v>
      </c>
      <c r="AF11" s="200">
        <f t="shared" si="0"/>
        <v>4</v>
      </c>
      <c r="AG11" s="200">
        <f t="shared" si="0"/>
        <v>1</v>
      </c>
      <c r="AH11" s="200">
        <f t="shared" si="0"/>
        <v>0</v>
      </c>
      <c r="AI11" s="201">
        <f t="shared" si="0"/>
        <v>20</v>
      </c>
      <c r="AJ11" s="203">
        <f t="shared" si="0"/>
        <v>4</v>
      </c>
      <c r="AK11" s="200">
        <f t="shared" si="0"/>
        <v>3</v>
      </c>
      <c r="AL11" s="200">
        <f t="shared" si="0"/>
        <v>0</v>
      </c>
      <c r="AM11" s="200">
        <f t="shared" si="0"/>
        <v>0</v>
      </c>
      <c r="AN11" s="204">
        <f t="shared" si="0"/>
        <v>10</v>
      </c>
      <c r="AO11" s="20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</row>
    <row r="12" spans="1:150" s="349" customFormat="1" ht="15.75" customHeight="1" x14ac:dyDescent="0.2">
      <c r="A12" s="380" t="s">
        <v>72</v>
      </c>
      <c r="B12" s="381" t="s">
        <v>238</v>
      </c>
      <c r="C12" s="526" t="s">
        <v>330</v>
      </c>
      <c r="D12" s="527">
        <f>Z12+AA12+AB12+AE12+AF12+AG12+AJ12+AK12+AL12</f>
        <v>3</v>
      </c>
      <c r="E12" s="528">
        <v>3</v>
      </c>
      <c r="F12" s="511"/>
      <c r="G12" s="529"/>
      <c r="H12" s="529"/>
      <c r="I12" s="529"/>
      <c r="J12" s="528"/>
      <c r="K12" s="511"/>
      <c r="L12" s="529"/>
      <c r="M12" s="529"/>
      <c r="N12" s="529"/>
      <c r="O12" s="528"/>
      <c r="P12" s="511"/>
      <c r="Q12" s="529"/>
      <c r="R12" s="529"/>
      <c r="S12" s="529"/>
      <c r="T12" s="528"/>
      <c r="U12" s="511"/>
      <c r="V12" s="529"/>
      <c r="W12" s="529"/>
      <c r="X12" s="529"/>
      <c r="Y12" s="528"/>
      <c r="Z12" s="511">
        <v>2</v>
      </c>
      <c r="AA12" s="529">
        <v>1</v>
      </c>
      <c r="AB12" s="529">
        <v>0</v>
      </c>
      <c r="AC12" s="529" t="s">
        <v>15</v>
      </c>
      <c r="AD12" s="528">
        <v>3</v>
      </c>
      <c r="AE12" s="527"/>
      <c r="AF12" s="529"/>
      <c r="AG12" s="529"/>
      <c r="AH12" s="529"/>
      <c r="AI12" s="549"/>
      <c r="AJ12" s="511"/>
      <c r="AK12" s="529"/>
      <c r="AL12" s="529"/>
      <c r="AM12" s="529"/>
      <c r="AN12" s="601"/>
      <c r="AO12" s="674" t="s">
        <v>351</v>
      </c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3"/>
      <c r="BG12" s="353"/>
      <c r="BH12" s="353"/>
      <c r="BI12" s="353"/>
      <c r="BJ12" s="353"/>
      <c r="BK12" s="353"/>
      <c r="BL12" s="353"/>
      <c r="BM12" s="353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3"/>
      <c r="CU12" s="353"/>
      <c r="CV12" s="353"/>
      <c r="CW12" s="353"/>
      <c r="CX12" s="353"/>
      <c r="CY12" s="353"/>
      <c r="CZ12" s="353"/>
      <c r="DA12" s="353"/>
      <c r="DB12" s="353"/>
      <c r="DC12" s="353"/>
      <c r="DD12" s="353"/>
      <c r="DE12" s="353"/>
      <c r="DF12" s="353"/>
      <c r="DG12" s="353"/>
      <c r="DH12" s="353"/>
      <c r="DI12" s="353"/>
      <c r="DJ12" s="353"/>
      <c r="DK12" s="353"/>
      <c r="DL12" s="353"/>
      <c r="DM12" s="353"/>
      <c r="DN12" s="353"/>
      <c r="DO12" s="353"/>
      <c r="DP12" s="353"/>
      <c r="DQ12" s="353"/>
      <c r="DR12" s="353"/>
      <c r="DS12" s="353"/>
      <c r="DT12" s="353"/>
      <c r="DU12" s="353"/>
      <c r="DV12" s="353"/>
      <c r="DW12" s="353"/>
      <c r="DX12" s="353"/>
      <c r="DY12" s="353"/>
      <c r="DZ12" s="353"/>
      <c r="EA12" s="353"/>
      <c r="EB12" s="353"/>
      <c r="EC12" s="353"/>
      <c r="ED12" s="353"/>
      <c r="EE12" s="353"/>
      <c r="EF12" s="353"/>
      <c r="EG12" s="353"/>
      <c r="EH12" s="353"/>
      <c r="EI12" s="353"/>
      <c r="EJ12" s="353"/>
      <c r="EK12" s="353"/>
      <c r="EL12" s="353"/>
      <c r="EM12" s="353"/>
      <c r="EN12" s="353"/>
      <c r="EO12" s="353"/>
      <c r="EP12" s="353"/>
      <c r="EQ12" s="353"/>
      <c r="ER12" s="353"/>
      <c r="ES12" s="353"/>
      <c r="ET12" s="353"/>
    </row>
    <row r="13" spans="1:150" s="349" customFormat="1" ht="21" customHeight="1" x14ac:dyDescent="0.2">
      <c r="A13" s="389" t="s">
        <v>314</v>
      </c>
      <c r="B13" s="398" t="s">
        <v>239</v>
      </c>
      <c r="C13" s="530" t="s">
        <v>331</v>
      </c>
      <c r="D13" s="531">
        <f>Z13+AA13+AB13+AE13+AF13+AG13+AJ13+AK13+AL13</f>
        <v>3</v>
      </c>
      <c r="E13" s="532">
        <f>AD13+AI13+AN13</f>
        <v>4</v>
      </c>
      <c r="F13" s="533"/>
      <c r="G13" s="534"/>
      <c r="H13" s="534"/>
      <c r="I13" s="534"/>
      <c r="J13" s="532"/>
      <c r="K13" s="533"/>
      <c r="L13" s="534"/>
      <c r="M13" s="534"/>
      <c r="N13" s="534"/>
      <c r="O13" s="532"/>
      <c r="P13" s="533"/>
      <c r="Q13" s="534"/>
      <c r="R13" s="534"/>
      <c r="S13" s="534"/>
      <c r="T13" s="532"/>
      <c r="U13" s="533"/>
      <c r="V13" s="534"/>
      <c r="W13" s="534"/>
      <c r="X13" s="534"/>
      <c r="Y13" s="532"/>
      <c r="Z13" s="533"/>
      <c r="AA13" s="534"/>
      <c r="AB13" s="534"/>
      <c r="AC13" s="534"/>
      <c r="AD13" s="532"/>
      <c r="AE13" s="531">
        <v>2</v>
      </c>
      <c r="AF13" s="534">
        <v>1</v>
      </c>
      <c r="AG13" s="534">
        <v>0</v>
      </c>
      <c r="AH13" s="534" t="s">
        <v>15</v>
      </c>
      <c r="AI13" s="552">
        <v>4</v>
      </c>
      <c r="AJ13" s="533"/>
      <c r="AK13" s="534"/>
      <c r="AL13" s="534"/>
      <c r="AM13" s="534"/>
      <c r="AN13" s="603"/>
      <c r="AO13" s="605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3"/>
      <c r="DD13" s="353"/>
      <c r="DE13" s="353"/>
      <c r="DF13" s="353"/>
      <c r="DG13" s="353"/>
      <c r="DH13" s="353"/>
      <c r="DI13" s="353"/>
      <c r="DJ13" s="353"/>
      <c r="DK13" s="353"/>
      <c r="DL13" s="353"/>
      <c r="DM13" s="353"/>
      <c r="DN13" s="353"/>
      <c r="DO13" s="353"/>
      <c r="DP13" s="353"/>
      <c r="DQ13" s="353"/>
      <c r="DR13" s="353"/>
      <c r="DS13" s="353"/>
      <c r="DT13" s="353"/>
      <c r="DU13" s="353"/>
      <c r="DV13" s="353"/>
      <c r="DW13" s="353"/>
      <c r="DX13" s="353"/>
      <c r="DY13" s="353"/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  <c r="EL13" s="353"/>
      <c r="EM13" s="353"/>
      <c r="EN13" s="353"/>
      <c r="EO13" s="353"/>
      <c r="EP13" s="353"/>
      <c r="EQ13" s="353"/>
      <c r="ER13" s="353"/>
      <c r="ES13" s="353"/>
      <c r="ET13" s="353"/>
    </row>
    <row r="14" spans="1:150" s="349" customFormat="1" ht="21.75" customHeight="1" x14ac:dyDescent="0.2">
      <c r="A14" s="389" t="s">
        <v>58</v>
      </c>
      <c r="B14" s="398" t="s">
        <v>247</v>
      </c>
      <c r="C14" s="535" t="s">
        <v>332</v>
      </c>
      <c r="D14" s="531">
        <f>Z14+AA14+AB14+AE14+AF14+AG14+AJ14+AK14+AL14</f>
        <v>3</v>
      </c>
      <c r="E14" s="532">
        <f>AD14+AI14+AN14</f>
        <v>4</v>
      </c>
      <c r="F14" s="533"/>
      <c r="G14" s="534"/>
      <c r="H14" s="534"/>
      <c r="I14" s="534"/>
      <c r="J14" s="532"/>
      <c r="K14" s="533"/>
      <c r="L14" s="534"/>
      <c r="M14" s="534"/>
      <c r="N14" s="534"/>
      <c r="O14" s="532"/>
      <c r="P14" s="533"/>
      <c r="Q14" s="534"/>
      <c r="R14" s="534"/>
      <c r="S14" s="534"/>
      <c r="T14" s="532"/>
      <c r="U14" s="533"/>
      <c r="V14" s="534"/>
      <c r="W14" s="534"/>
      <c r="X14" s="534"/>
      <c r="Y14" s="532"/>
      <c r="Z14" s="533"/>
      <c r="AA14" s="534"/>
      <c r="AB14" s="534"/>
      <c r="AC14" s="534"/>
      <c r="AD14" s="532"/>
      <c r="AE14" s="531"/>
      <c r="AF14" s="534"/>
      <c r="AG14" s="534"/>
      <c r="AH14" s="534"/>
      <c r="AI14" s="552"/>
      <c r="AJ14" s="533">
        <v>2</v>
      </c>
      <c r="AK14" s="534">
        <v>1</v>
      </c>
      <c r="AL14" s="534">
        <v>0</v>
      </c>
      <c r="AM14" s="534" t="s">
        <v>15</v>
      </c>
      <c r="AN14" s="553">
        <v>4</v>
      </c>
      <c r="AO14" s="605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353"/>
      <c r="DD14" s="353"/>
      <c r="DE14" s="353"/>
      <c r="DF14" s="353"/>
      <c r="DG14" s="353"/>
      <c r="DH14" s="353"/>
      <c r="DI14" s="353"/>
      <c r="DJ14" s="353"/>
      <c r="DK14" s="353"/>
      <c r="DL14" s="353"/>
      <c r="DM14" s="353"/>
      <c r="DN14" s="353"/>
      <c r="DO14" s="353"/>
      <c r="DP14" s="353"/>
      <c r="DQ14" s="353"/>
      <c r="DR14" s="353"/>
      <c r="DS14" s="353"/>
      <c r="DT14" s="353"/>
      <c r="DU14" s="353"/>
      <c r="DV14" s="353"/>
      <c r="DW14" s="353"/>
      <c r="DX14" s="353"/>
      <c r="DY14" s="353"/>
      <c r="DZ14" s="353"/>
      <c r="EA14" s="353"/>
      <c r="EB14" s="353"/>
      <c r="EC14" s="353"/>
      <c r="ED14" s="353"/>
      <c r="EE14" s="353"/>
      <c r="EF14" s="353"/>
      <c r="EG14" s="353"/>
      <c r="EH14" s="353"/>
      <c r="EI14" s="353"/>
      <c r="EJ14" s="353"/>
      <c r="EK14" s="353"/>
      <c r="EL14" s="353"/>
      <c r="EM14" s="353"/>
      <c r="EN14" s="353"/>
      <c r="EO14" s="353"/>
      <c r="EP14" s="353"/>
      <c r="EQ14" s="353"/>
      <c r="ER14" s="353"/>
      <c r="ES14" s="353"/>
      <c r="ET14" s="353"/>
    </row>
    <row r="15" spans="1:150" s="349" customFormat="1" ht="21.75" customHeight="1" x14ac:dyDescent="0.2">
      <c r="A15" s="389" t="s">
        <v>59</v>
      </c>
      <c r="B15" s="390" t="s">
        <v>369</v>
      </c>
      <c r="C15" s="535" t="s">
        <v>307</v>
      </c>
      <c r="D15" s="531">
        <v>3</v>
      </c>
      <c r="E15" s="532">
        <v>5</v>
      </c>
      <c r="F15" s="533"/>
      <c r="G15" s="534"/>
      <c r="H15" s="534"/>
      <c r="I15" s="534"/>
      <c r="J15" s="532"/>
      <c r="K15" s="533"/>
      <c r="L15" s="534"/>
      <c r="M15" s="534"/>
      <c r="N15" s="534"/>
      <c r="O15" s="532"/>
      <c r="P15" s="533"/>
      <c r="Q15" s="534"/>
      <c r="R15" s="534"/>
      <c r="S15" s="534"/>
      <c r="T15" s="532"/>
      <c r="U15" s="533"/>
      <c r="V15" s="534"/>
      <c r="W15" s="534"/>
      <c r="X15" s="534"/>
      <c r="Y15" s="532"/>
      <c r="Z15" s="533"/>
      <c r="AA15" s="534"/>
      <c r="AB15" s="534"/>
      <c r="AC15" s="534"/>
      <c r="AD15" s="532"/>
      <c r="AE15" s="531">
        <v>2</v>
      </c>
      <c r="AF15" s="534">
        <v>1</v>
      </c>
      <c r="AG15" s="534">
        <v>0</v>
      </c>
      <c r="AH15" s="534" t="s">
        <v>15</v>
      </c>
      <c r="AI15" s="552">
        <v>5</v>
      </c>
      <c r="AJ15" s="533"/>
      <c r="AK15" s="534"/>
      <c r="AL15" s="534"/>
      <c r="AM15" s="534"/>
      <c r="AN15" s="603"/>
      <c r="AO15" s="605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  <c r="DE15" s="353"/>
      <c r="DF15" s="353"/>
      <c r="DG15" s="353"/>
      <c r="DH15" s="353"/>
      <c r="DI15" s="353"/>
      <c r="DJ15" s="353"/>
      <c r="DK15" s="353"/>
      <c r="DL15" s="353"/>
      <c r="DM15" s="353"/>
      <c r="DN15" s="353"/>
      <c r="DO15" s="353"/>
      <c r="DP15" s="353"/>
      <c r="DQ15" s="353"/>
      <c r="DR15" s="353"/>
      <c r="DS15" s="353"/>
      <c r="DT15" s="353"/>
      <c r="DU15" s="353"/>
      <c r="DV15" s="353"/>
      <c r="DW15" s="353"/>
      <c r="DX15" s="353"/>
      <c r="DY15" s="353"/>
      <c r="DZ15" s="353"/>
      <c r="EA15" s="353"/>
      <c r="EB15" s="353"/>
      <c r="EC15" s="353"/>
      <c r="ED15" s="353"/>
      <c r="EE15" s="353"/>
      <c r="EF15" s="353"/>
      <c r="EG15" s="353"/>
      <c r="EH15" s="353"/>
      <c r="EI15" s="353"/>
      <c r="EJ15" s="353"/>
      <c r="EK15" s="353"/>
      <c r="EL15" s="353"/>
      <c r="EM15" s="353"/>
      <c r="EN15" s="353"/>
      <c r="EO15" s="353"/>
      <c r="EP15" s="353"/>
      <c r="EQ15" s="353"/>
      <c r="ER15" s="353"/>
      <c r="ES15" s="353"/>
      <c r="ET15" s="353"/>
    </row>
    <row r="16" spans="1:150" s="349" customFormat="1" ht="36" customHeight="1" x14ac:dyDescent="0.2">
      <c r="A16" s="389" t="s">
        <v>60</v>
      </c>
      <c r="B16" s="398" t="s">
        <v>367</v>
      </c>
      <c r="C16" s="675" t="s">
        <v>402</v>
      </c>
      <c r="D16" s="531">
        <f>Z16+AA16+AB16+AE16+AF16+AG16+AJ16+AK16+AL16</f>
        <v>4</v>
      </c>
      <c r="E16" s="532">
        <f>AD16+AI16+AN16</f>
        <v>6</v>
      </c>
      <c r="F16" s="533"/>
      <c r="G16" s="534"/>
      <c r="H16" s="534"/>
      <c r="I16" s="534"/>
      <c r="J16" s="532"/>
      <c r="K16" s="533"/>
      <c r="L16" s="534"/>
      <c r="M16" s="534"/>
      <c r="N16" s="534"/>
      <c r="O16" s="532"/>
      <c r="P16" s="533"/>
      <c r="Q16" s="534"/>
      <c r="R16" s="534"/>
      <c r="S16" s="534"/>
      <c r="T16" s="532"/>
      <c r="U16" s="533"/>
      <c r="V16" s="534"/>
      <c r="W16" s="534"/>
      <c r="X16" s="534"/>
      <c r="Y16" s="532"/>
      <c r="Z16" s="533"/>
      <c r="AA16" s="534"/>
      <c r="AB16" s="534"/>
      <c r="AC16" s="534"/>
      <c r="AD16" s="532"/>
      <c r="AE16" s="531">
        <v>2</v>
      </c>
      <c r="AF16" s="534">
        <v>2</v>
      </c>
      <c r="AG16" s="534">
        <v>0</v>
      </c>
      <c r="AH16" s="534" t="s">
        <v>15</v>
      </c>
      <c r="AI16" s="552">
        <v>6</v>
      </c>
      <c r="AJ16" s="533"/>
      <c r="AK16" s="534"/>
      <c r="AL16" s="534"/>
      <c r="AM16" s="534"/>
      <c r="AN16" s="553"/>
      <c r="AO16" s="606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3"/>
      <c r="DL16" s="353"/>
      <c r="DM16" s="353"/>
      <c r="DN16" s="353"/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3"/>
      <c r="EB16" s="353"/>
      <c r="EC16" s="353"/>
      <c r="ED16" s="353"/>
      <c r="EE16" s="353"/>
      <c r="EF16" s="353"/>
      <c r="EG16" s="353"/>
      <c r="EH16" s="353"/>
      <c r="EI16" s="353"/>
      <c r="EJ16" s="353"/>
      <c r="EK16" s="353"/>
      <c r="EL16" s="353"/>
      <c r="EM16" s="353"/>
      <c r="EN16" s="353"/>
      <c r="EO16" s="353"/>
      <c r="EP16" s="353"/>
      <c r="EQ16" s="353"/>
      <c r="ER16" s="353"/>
      <c r="ES16" s="353"/>
      <c r="ET16" s="353"/>
    </row>
    <row r="17" spans="1:150" s="349" customFormat="1" ht="40.5" customHeight="1" x14ac:dyDescent="0.2">
      <c r="A17" s="389" t="s">
        <v>61</v>
      </c>
      <c r="B17" s="398" t="s">
        <v>368</v>
      </c>
      <c r="C17" s="675" t="s">
        <v>403</v>
      </c>
      <c r="D17" s="531">
        <f>Z17+AA17+AB17+AE17+AF17+AG17+AJ17+AK17+AL17</f>
        <v>4</v>
      </c>
      <c r="E17" s="532">
        <f>AD17+AI17+AN17</f>
        <v>6</v>
      </c>
      <c r="F17" s="533"/>
      <c r="G17" s="534"/>
      <c r="H17" s="534"/>
      <c r="I17" s="534"/>
      <c r="J17" s="532"/>
      <c r="K17" s="533"/>
      <c r="L17" s="534"/>
      <c r="M17" s="534"/>
      <c r="N17" s="534"/>
      <c r="O17" s="532"/>
      <c r="P17" s="533"/>
      <c r="Q17" s="534"/>
      <c r="R17" s="534"/>
      <c r="S17" s="534"/>
      <c r="T17" s="532"/>
      <c r="U17" s="533"/>
      <c r="V17" s="534"/>
      <c r="W17" s="534"/>
      <c r="X17" s="534"/>
      <c r="Y17" s="532"/>
      <c r="Z17" s="533"/>
      <c r="AA17" s="534"/>
      <c r="AB17" s="534"/>
      <c r="AC17" s="534"/>
      <c r="AD17" s="532"/>
      <c r="AE17" s="531"/>
      <c r="AF17" s="534"/>
      <c r="AG17" s="534"/>
      <c r="AH17" s="534"/>
      <c r="AI17" s="532"/>
      <c r="AJ17" s="533">
        <v>2</v>
      </c>
      <c r="AK17" s="534">
        <v>2</v>
      </c>
      <c r="AL17" s="534">
        <v>0</v>
      </c>
      <c r="AM17" s="534" t="s">
        <v>15</v>
      </c>
      <c r="AN17" s="553">
        <v>6</v>
      </c>
      <c r="AO17" s="606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3"/>
      <c r="DH17" s="353"/>
      <c r="DI17" s="353"/>
      <c r="DJ17" s="353"/>
      <c r="DK17" s="353"/>
      <c r="DL17" s="353"/>
      <c r="DM17" s="353"/>
      <c r="DN17" s="353"/>
      <c r="DO17" s="353"/>
      <c r="DP17" s="353"/>
      <c r="DQ17" s="353"/>
      <c r="DR17" s="353"/>
      <c r="DS17" s="353"/>
      <c r="DT17" s="353"/>
      <c r="DU17" s="353"/>
      <c r="DV17" s="353"/>
      <c r="DW17" s="353"/>
      <c r="DX17" s="353"/>
      <c r="DY17" s="353"/>
      <c r="DZ17" s="353"/>
      <c r="EA17" s="353"/>
      <c r="EB17" s="353"/>
      <c r="EC17" s="353"/>
      <c r="ED17" s="353"/>
      <c r="EE17" s="353"/>
      <c r="EF17" s="353"/>
      <c r="EG17" s="353"/>
      <c r="EH17" s="353"/>
      <c r="EI17" s="353"/>
      <c r="EJ17" s="353"/>
      <c r="EK17" s="353"/>
      <c r="EL17" s="353"/>
      <c r="EM17" s="353"/>
      <c r="EN17" s="353"/>
      <c r="EO17" s="353"/>
      <c r="EP17" s="353"/>
      <c r="EQ17" s="353"/>
      <c r="ER17" s="353"/>
      <c r="ES17" s="353"/>
      <c r="ET17" s="353"/>
    </row>
    <row r="18" spans="1:150" s="361" customFormat="1" ht="24" customHeight="1" x14ac:dyDescent="0.2">
      <c r="A18" s="389" t="s">
        <v>62</v>
      </c>
      <c r="B18" s="398" t="s">
        <v>237</v>
      </c>
      <c r="C18" s="539" t="s">
        <v>188</v>
      </c>
      <c r="D18" s="531">
        <f>Z18+AA18+AB18+AE18+AF18+AG18+AJ18+AK18+AL18</f>
        <v>2</v>
      </c>
      <c r="E18" s="532">
        <f>AD18+AI18+AN18</f>
        <v>2</v>
      </c>
      <c r="F18" s="395"/>
      <c r="G18" s="393"/>
      <c r="H18" s="393"/>
      <c r="I18" s="393"/>
      <c r="J18" s="394"/>
      <c r="K18" s="395"/>
      <c r="L18" s="393"/>
      <c r="M18" s="393"/>
      <c r="N18" s="393"/>
      <c r="O18" s="394"/>
      <c r="P18" s="395"/>
      <c r="Q18" s="393"/>
      <c r="R18" s="393"/>
      <c r="S18" s="393"/>
      <c r="T18" s="394"/>
      <c r="U18" s="395"/>
      <c r="V18" s="393"/>
      <c r="W18" s="393"/>
      <c r="X18" s="393"/>
      <c r="Y18" s="394"/>
      <c r="Z18" s="395"/>
      <c r="AA18" s="393"/>
      <c r="AB18" s="393"/>
      <c r="AC18" s="393"/>
      <c r="AD18" s="394"/>
      <c r="AE18" s="391">
        <v>1</v>
      </c>
      <c r="AF18" s="393">
        <v>0</v>
      </c>
      <c r="AG18" s="393">
        <v>1</v>
      </c>
      <c r="AH18" s="393" t="s">
        <v>74</v>
      </c>
      <c r="AI18" s="394">
        <v>2</v>
      </c>
      <c r="AJ18" s="395"/>
      <c r="AK18" s="393"/>
      <c r="AL18" s="393"/>
      <c r="AM18" s="393"/>
      <c r="AN18" s="410"/>
      <c r="AO18" s="604"/>
      <c r="AP18" s="441"/>
    </row>
    <row r="19" spans="1:150" s="361" customFormat="1" ht="26.25" customHeight="1" x14ac:dyDescent="0.2">
      <c r="A19" s="389" t="s">
        <v>63</v>
      </c>
      <c r="B19" s="398" t="s">
        <v>305</v>
      </c>
      <c r="C19" s="539" t="s">
        <v>306</v>
      </c>
      <c r="D19" s="531">
        <f>Z19+AA19+AB19+AE19+AF19+AG19+AJ19+AK19+AL19</f>
        <v>2</v>
      </c>
      <c r="E19" s="532">
        <v>3</v>
      </c>
      <c r="F19" s="395"/>
      <c r="G19" s="393"/>
      <c r="H19" s="393"/>
      <c r="I19" s="393"/>
      <c r="J19" s="394"/>
      <c r="K19" s="395"/>
      <c r="L19" s="393"/>
      <c r="M19" s="393"/>
      <c r="N19" s="393"/>
      <c r="O19" s="394"/>
      <c r="P19" s="395"/>
      <c r="Q19" s="393"/>
      <c r="R19" s="393"/>
      <c r="S19" s="393"/>
      <c r="T19" s="394"/>
      <c r="U19" s="395"/>
      <c r="V19" s="393"/>
      <c r="W19" s="393"/>
      <c r="X19" s="393"/>
      <c r="Y19" s="394"/>
      <c r="Z19" s="395"/>
      <c r="AA19" s="393"/>
      <c r="AB19" s="393"/>
      <c r="AC19" s="393"/>
      <c r="AD19" s="394"/>
      <c r="AE19" s="391">
        <v>2</v>
      </c>
      <c r="AF19" s="393">
        <v>0</v>
      </c>
      <c r="AG19" s="393">
        <v>0</v>
      </c>
      <c r="AH19" s="393" t="s">
        <v>74</v>
      </c>
      <c r="AI19" s="394">
        <v>3</v>
      </c>
      <c r="AJ19" s="395"/>
      <c r="AK19" s="393"/>
      <c r="AL19" s="393"/>
      <c r="AM19" s="393"/>
      <c r="AN19" s="410"/>
      <c r="AO19" s="604"/>
      <c r="AP19" s="441"/>
    </row>
    <row r="20" spans="1:150" s="361" customFormat="1" ht="24.75" customHeight="1" x14ac:dyDescent="0.2">
      <c r="A20" s="411" t="s">
        <v>200</v>
      </c>
      <c r="B20" s="412" t="s">
        <v>370</v>
      </c>
      <c r="C20" s="543" t="s">
        <v>308</v>
      </c>
      <c r="D20" s="544">
        <f>Z20+AA20+AB20+AE20+AF20+AG20+AJ20+AK20+AL20</f>
        <v>3</v>
      </c>
      <c r="E20" s="542">
        <v>4</v>
      </c>
      <c r="F20" s="545"/>
      <c r="G20" s="546"/>
      <c r="H20" s="546"/>
      <c r="I20" s="546" t="s">
        <v>25</v>
      </c>
      <c r="J20" s="542"/>
      <c r="K20" s="545"/>
      <c r="L20" s="546"/>
      <c r="M20" s="546"/>
      <c r="N20" s="546"/>
      <c r="O20" s="542"/>
      <c r="P20" s="545"/>
      <c r="Q20" s="546"/>
      <c r="R20" s="546"/>
      <c r="S20" s="546"/>
      <c r="T20" s="542"/>
      <c r="U20" s="545"/>
      <c r="V20" s="546"/>
      <c r="W20" s="546"/>
      <c r="X20" s="546"/>
      <c r="Y20" s="542"/>
      <c r="Z20" s="545">
        <v>2</v>
      </c>
      <c r="AA20" s="546">
        <v>1</v>
      </c>
      <c r="AB20" s="546">
        <v>0</v>
      </c>
      <c r="AC20" s="546" t="s">
        <v>74</v>
      </c>
      <c r="AD20" s="542">
        <v>4</v>
      </c>
      <c r="AE20" s="544"/>
      <c r="AF20" s="546"/>
      <c r="AG20" s="546"/>
      <c r="AH20" s="546"/>
      <c r="AI20" s="542"/>
      <c r="AJ20" s="545"/>
      <c r="AK20" s="546"/>
      <c r="AL20" s="546"/>
      <c r="AM20" s="546"/>
      <c r="AN20" s="612"/>
      <c r="AO20" s="674" t="s">
        <v>351</v>
      </c>
      <c r="AP20" s="441"/>
    </row>
    <row r="21" spans="1:150" s="349" customFormat="1" ht="18" customHeight="1" thickBot="1" x14ac:dyDescent="0.25">
      <c r="A21" s="411" t="s">
        <v>201</v>
      </c>
      <c r="B21" s="540" t="s">
        <v>361</v>
      </c>
      <c r="C21" s="541" t="s">
        <v>360</v>
      </c>
      <c r="D21" s="544">
        <v>2</v>
      </c>
      <c r="E21" s="542">
        <v>3</v>
      </c>
      <c r="F21" s="545"/>
      <c r="G21" s="546"/>
      <c r="H21" s="546"/>
      <c r="I21" s="546"/>
      <c r="J21" s="542"/>
      <c r="K21" s="545"/>
      <c r="L21" s="546"/>
      <c r="M21" s="546"/>
      <c r="N21" s="546"/>
      <c r="O21" s="542"/>
      <c r="P21" s="545"/>
      <c r="Q21" s="546"/>
      <c r="R21" s="546"/>
      <c r="S21" s="546"/>
      <c r="T21" s="542"/>
      <c r="U21" s="545"/>
      <c r="V21" s="546"/>
      <c r="W21" s="546"/>
      <c r="X21" s="546"/>
      <c r="Y21" s="542"/>
      <c r="Z21" s="413">
        <v>1</v>
      </c>
      <c r="AA21" s="415">
        <v>1</v>
      </c>
      <c r="AB21" s="415">
        <v>0</v>
      </c>
      <c r="AC21" s="415" t="s">
        <v>74</v>
      </c>
      <c r="AD21" s="416">
        <v>3</v>
      </c>
      <c r="AE21" s="544"/>
      <c r="AF21" s="546"/>
      <c r="AG21" s="546"/>
      <c r="AH21" s="546"/>
      <c r="AI21" s="542"/>
      <c r="AJ21" s="545"/>
      <c r="AK21" s="546"/>
      <c r="AL21" s="546"/>
      <c r="AM21" s="546"/>
      <c r="AN21" s="612"/>
      <c r="AO21" s="676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  <c r="DN21" s="353"/>
      <c r="DO21" s="353"/>
      <c r="DP21" s="353"/>
      <c r="DQ21" s="353"/>
      <c r="DR21" s="353"/>
      <c r="DS21" s="353"/>
      <c r="DT21" s="353"/>
      <c r="DU21" s="353"/>
      <c r="DV21" s="353"/>
      <c r="DW21" s="353"/>
      <c r="DX21" s="353"/>
      <c r="DY21" s="353"/>
      <c r="DZ21" s="353"/>
      <c r="EA21" s="353"/>
      <c r="EB21" s="353"/>
      <c r="EC21" s="353"/>
      <c r="ED21" s="353"/>
      <c r="EE21" s="353"/>
      <c r="EF21" s="353"/>
      <c r="EG21" s="353"/>
      <c r="EH21" s="353"/>
      <c r="EI21" s="353"/>
      <c r="EJ21" s="353"/>
      <c r="EK21" s="353"/>
      <c r="EL21" s="353"/>
      <c r="EM21" s="353"/>
      <c r="EN21" s="353"/>
      <c r="EO21" s="353"/>
      <c r="EP21" s="353"/>
      <c r="EQ21" s="353"/>
      <c r="ER21" s="353"/>
      <c r="ES21" s="353"/>
      <c r="ET21" s="353"/>
    </row>
    <row r="22" spans="1:150" s="45" customFormat="1" ht="15" customHeight="1" thickBot="1" x14ac:dyDescent="0.25">
      <c r="A22" s="947" t="s">
        <v>76</v>
      </c>
      <c r="B22" s="948"/>
      <c r="C22" s="949"/>
      <c r="D22" s="199">
        <f>SUM(F22:H22,K22:M22,P22:R22,U22:W22,Z22:AB22,AE22:AG22,AJ22:AL22)</f>
        <v>10</v>
      </c>
      <c r="E22" s="201">
        <f>SUM(J22,O22,T22,Y22,AD22,AI22,AN22)</f>
        <v>10</v>
      </c>
      <c r="F22" s="203"/>
      <c r="G22" s="200"/>
      <c r="H22" s="200"/>
      <c r="I22" s="200"/>
      <c r="J22" s="201"/>
      <c r="K22" s="203"/>
      <c r="L22" s="200"/>
      <c r="M22" s="200"/>
      <c r="N22" s="200"/>
      <c r="O22" s="201"/>
      <c r="P22" s="203"/>
      <c r="Q22" s="200"/>
      <c r="R22" s="200"/>
      <c r="S22" s="200"/>
      <c r="T22" s="201"/>
      <c r="U22" s="203"/>
      <c r="V22" s="200"/>
      <c r="W22" s="200"/>
      <c r="X22" s="200"/>
      <c r="Y22" s="201"/>
      <c r="Z22" s="203">
        <f>SUM(Z23:Z28)</f>
        <v>0</v>
      </c>
      <c r="AA22" s="200">
        <f>SUM(AA23:AA28)</f>
        <v>2</v>
      </c>
      <c r="AB22" s="200">
        <f>SUM(AB23:AB28)</f>
        <v>0</v>
      </c>
      <c r="AC22" s="200" t="s">
        <v>74</v>
      </c>
      <c r="AD22" s="201">
        <f>SUM(AD23:AD28)</f>
        <v>2</v>
      </c>
      <c r="AE22" s="199">
        <f>SUM(AE23:AE28)</f>
        <v>0</v>
      </c>
      <c r="AF22" s="200">
        <f>SUM(AF23:AF28)</f>
        <v>8</v>
      </c>
      <c r="AG22" s="200">
        <f>SUM(AG23:AG28)</f>
        <v>0</v>
      </c>
      <c r="AH22" s="200" t="s">
        <v>74</v>
      </c>
      <c r="AI22" s="201">
        <f>SUM(AI23:AI28)</f>
        <v>8</v>
      </c>
      <c r="AJ22" s="203"/>
      <c r="AK22" s="200"/>
      <c r="AL22" s="200"/>
      <c r="AM22" s="200"/>
      <c r="AN22" s="204"/>
      <c r="AO22" s="322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</row>
    <row r="23" spans="1:150" s="45" customFormat="1" ht="15" customHeight="1" x14ac:dyDescent="0.2">
      <c r="A23" s="256" t="s">
        <v>202</v>
      </c>
      <c r="B23" s="319"/>
      <c r="C23" s="320" t="s">
        <v>213</v>
      </c>
      <c r="D23" s="314">
        <v>2</v>
      </c>
      <c r="E23" s="315">
        <v>2</v>
      </c>
      <c r="F23" s="316"/>
      <c r="G23" s="317"/>
      <c r="H23" s="317"/>
      <c r="I23" s="317"/>
      <c r="J23" s="315"/>
      <c r="K23" s="316"/>
      <c r="L23" s="317"/>
      <c r="M23" s="317"/>
      <c r="N23" s="317"/>
      <c r="O23" s="315"/>
      <c r="P23" s="316"/>
      <c r="Q23" s="317"/>
      <c r="R23" s="317"/>
      <c r="S23" s="317"/>
      <c r="T23" s="315"/>
      <c r="U23" s="316"/>
      <c r="V23" s="317"/>
      <c r="W23" s="317"/>
      <c r="X23" s="317"/>
      <c r="Y23" s="315"/>
      <c r="Z23" s="316">
        <v>0</v>
      </c>
      <c r="AA23" s="317">
        <v>2</v>
      </c>
      <c r="AB23" s="317">
        <v>0</v>
      </c>
      <c r="AC23" s="317" t="s">
        <v>74</v>
      </c>
      <c r="AD23" s="318">
        <v>2</v>
      </c>
      <c r="AE23" s="314"/>
      <c r="AF23" s="317"/>
      <c r="AG23" s="317"/>
      <c r="AH23" s="317"/>
      <c r="AI23" s="318"/>
      <c r="AJ23" s="316"/>
      <c r="AK23" s="317"/>
      <c r="AL23" s="317"/>
      <c r="AM23" s="317"/>
      <c r="AN23" s="321"/>
      <c r="AO23" s="183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</row>
    <row r="24" spans="1:150" ht="15.75" x14ac:dyDescent="0.2">
      <c r="A24" s="240" t="s">
        <v>203</v>
      </c>
      <c r="B24" s="243"/>
      <c r="C24" s="275" t="s">
        <v>214</v>
      </c>
      <c r="D24" s="272">
        <v>2</v>
      </c>
      <c r="E24" s="241">
        <v>2</v>
      </c>
      <c r="F24" s="258"/>
      <c r="G24" s="238"/>
      <c r="H24" s="238"/>
      <c r="I24" s="238"/>
      <c r="J24" s="241"/>
      <c r="K24" s="258"/>
      <c r="L24" s="238"/>
      <c r="M24" s="238"/>
      <c r="N24" s="238"/>
      <c r="O24" s="241"/>
      <c r="P24" s="258"/>
      <c r="Q24" s="238"/>
      <c r="R24" s="238"/>
      <c r="S24" s="238"/>
      <c r="T24" s="241"/>
      <c r="U24" s="258"/>
      <c r="V24" s="238"/>
      <c r="W24" s="238"/>
      <c r="X24" s="238"/>
      <c r="Y24" s="241"/>
      <c r="Z24" s="258"/>
      <c r="AA24" s="238"/>
      <c r="AB24" s="238"/>
      <c r="AC24" s="238"/>
      <c r="AD24" s="242"/>
      <c r="AE24" s="272">
        <v>0</v>
      </c>
      <c r="AF24" s="238">
        <v>2</v>
      </c>
      <c r="AG24" s="238">
        <v>0</v>
      </c>
      <c r="AH24" s="238" t="s">
        <v>74</v>
      </c>
      <c r="AI24" s="242">
        <v>2</v>
      </c>
      <c r="AJ24" s="258"/>
      <c r="AK24" s="238"/>
      <c r="AL24" s="238"/>
      <c r="AM24" s="238"/>
      <c r="AN24" s="255"/>
      <c r="AO24" s="183"/>
      <c r="AP24" s="11"/>
      <c r="AR24" s="6"/>
    </row>
    <row r="25" spans="1:150" ht="15.75" x14ac:dyDescent="0.2">
      <c r="A25" s="240" t="s">
        <v>204</v>
      </c>
      <c r="B25" s="243"/>
      <c r="C25" s="275" t="s">
        <v>215</v>
      </c>
      <c r="D25" s="272">
        <v>2</v>
      </c>
      <c r="E25" s="241">
        <v>2</v>
      </c>
      <c r="F25" s="258"/>
      <c r="G25" s="238"/>
      <c r="H25" s="238"/>
      <c r="I25" s="238"/>
      <c r="J25" s="241"/>
      <c r="K25" s="258"/>
      <c r="L25" s="238"/>
      <c r="M25" s="238"/>
      <c r="N25" s="238"/>
      <c r="O25" s="241"/>
      <c r="P25" s="258"/>
      <c r="Q25" s="238"/>
      <c r="R25" s="238"/>
      <c r="S25" s="238"/>
      <c r="T25" s="241"/>
      <c r="U25" s="258"/>
      <c r="V25" s="238"/>
      <c r="W25" s="238"/>
      <c r="X25" s="238"/>
      <c r="Y25" s="241"/>
      <c r="Z25" s="258"/>
      <c r="AA25" s="238"/>
      <c r="AB25" s="238"/>
      <c r="AC25" s="238"/>
      <c r="AD25" s="242"/>
      <c r="AE25" s="272">
        <v>0</v>
      </c>
      <c r="AF25" s="238">
        <v>2</v>
      </c>
      <c r="AG25" s="238">
        <v>0</v>
      </c>
      <c r="AH25" s="238" t="s">
        <v>74</v>
      </c>
      <c r="AI25" s="242">
        <v>2</v>
      </c>
      <c r="AJ25" s="258"/>
      <c r="AK25" s="238"/>
      <c r="AL25" s="238"/>
      <c r="AM25" s="238"/>
      <c r="AN25" s="255"/>
      <c r="AO25" s="183"/>
      <c r="AP25" s="11"/>
      <c r="AR25" s="2"/>
    </row>
    <row r="26" spans="1:150" ht="15.75" x14ac:dyDescent="0.2">
      <c r="A26" s="240" t="s">
        <v>205</v>
      </c>
      <c r="B26" s="243"/>
      <c r="C26" s="275" t="s">
        <v>216</v>
      </c>
      <c r="D26" s="272">
        <v>2</v>
      </c>
      <c r="E26" s="241">
        <v>2</v>
      </c>
      <c r="F26" s="258"/>
      <c r="G26" s="238"/>
      <c r="H26" s="238"/>
      <c r="I26" s="238"/>
      <c r="J26" s="241"/>
      <c r="K26" s="258"/>
      <c r="L26" s="238"/>
      <c r="M26" s="238"/>
      <c r="N26" s="238"/>
      <c r="O26" s="241"/>
      <c r="P26" s="258"/>
      <c r="Q26" s="238"/>
      <c r="R26" s="238"/>
      <c r="S26" s="238"/>
      <c r="T26" s="241"/>
      <c r="U26" s="258"/>
      <c r="V26" s="238"/>
      <c r="W26" s="238"/>
      <c r="X26" s="238"/>
      <c r="Y26" s="241"/>
      <c r="Z26" s="258"/>
      <c r="AA26" s="238"/>
      <c r="AB26" s="238"/>
      <c r="AC26" s="238"/>
      <c r="AD26" s="242"/>
      <c r="AE26" s="272">
        <v>0</v>
      </c>
      <c r="AF26" s="238">
        <v>2</v>
      </c>
      <c r="AG26" s="238">
        <v>0</v>
      </c>
      <c r="AH26" s="238" t="s">
        <v>74</v>
      </c>
      <c r="AI26" s="242">
        <v>2</v>
      </c>
      <c r="AJ26" s="258"/>
      <c r="AK26" s="238"/>
      <c r="AL26" s="238"/>
      <c r="AM26" s="238"/>
      <c r="AN26" s="255"/>
      <c r="AO26" s="183"/>
      <c r="AP26" s="11"/>
      <c r="AR26" s="6"/>
    </row>
    <row r="27" spans="1:150" ht="15.75" x14ac:dyDescent="0.2">
      <c r="A27" s="240" t="s">
        <v>207</v>
      </c>
      <c r="B27" s="243"/>
      <c r="C27" s="275" t="s">
        <v>217</v>
      </c>
      <c r="D27" s="272">
        <v>2</v>
      </c>
      <c r="E27" s="241">
        <v>2</v>
      </c>
      <c r="F27" s="258"/>
      <c r="G27" s="238"/>
      <c r="H27" s="238"/>
      <c r="I27" s="238"/>
      <c r="J27" s="241"/>
      <c r="K27" s="258"/>
      <c r="L27" s="238"/>
      <c r="M27" s="238"/>
      <c r="N27" s="238"/>
      <c r="O27" s="241"/>
      <c r="P27" s="258"/>
      <c r="Q27" s="238"/>
      <c r="R27" s="238"/>
      <c r="S27" s="238"/>
      <c r="T27" s="241"/>
      <c r="U27" s="258"/>
      <c r="V27" s="238"/>
      <c r="W27" s="238"/>
      <c r="X27" s="238"/>
      <c r="Y27" s="241"/>
      <c r="Z27" s="258"/>
      <c r="AA27" s="238"/>
      <c r="AB27" s="238"/>
      <c r="AC27" s="238"/>
      <c r="AD27" s="242"/>
      <c r="AE27" s="272">
        <v>0</v>
      </c>
      <c r="AF27" s="238">
        <v>2</v>
      </c>
      <c r="AG27" s="238">
        <v>0</v>
      </c>
      <c r="AH27" s="238" t="s">
        <v>74</v>
      </c>
      <c r="AI27" s="242">
        <v>2</v>
      </c>
      <c r="AJ27" s="258"/>
      <c r="AK27" s="238"/>
      <c r="AL27" s="238"/>
      <c r="AM27" s="238"/>
      <c r="AN27" s="255"/>
      <c r="AO27" s="183"/>
      <c r="AP27" s="11"/>
    </row>
    <row r="28" spans="1:150" s="679" customFormat="1" ht="32.25" thickBot="1" x14ac:dyDescent="0.25">
      <c r="A28" s="637"/>
      <c r="B28" s="638" t="s">
        <v>376</v>
      </c>
      <c r="C28" s="639" t="s">
        <v>18</v>
      </c>
      <c r="D28" s="637">
        <v>13</v>
      </c>
      <c r="E28" s="644">
        <f>SUM(J28,O28,T28:U28,Y28,AD28,AI28:AJ28,AN28)</f>
        <v>15</v>
      </c>
      <c r="F28" s="642"/>
      <c r="G28" s="643"/>
      <c r="H28" s="643"/>
      <c r="I28" s="643"/>
      <c r="J28" s="644"/>
      <c r="K28" s="642"/>
      <c r="L28" s="643"/>
      <c r="M28" s="643"/>
      <c r="N28" s="643"/>
      <c r="O28" s="644"/>
      <c r="P28" s="642"/>
      <c r="Q28" s="643"/>
      <c r="R28" s="643"/>
      <c r="S28" s="643"/>
      <c r="T28" s="644"/>
      <c r="U28" s="642"/>
      <c r="V28" s="643"/>
      <c r="W28" s="643"/>
      <c r="X28" s="643"/>
      <c r="Y28" s="644"/>
      <c r="Z28" s="642"/>
      <c r="AA28" s="643"/>
      <c r="AB28" s="643"/>
      <c r="AC28" s="643"/>
      <c r="AD28" s="644"/>
      <c r="AE28" s="637"/>
      <c r="AF28" s="643"/>
      <c r="AG28" s="643"/>
      <c r="AH28" s="643"/>
      <c r="AI28" s="644"/>
      <c r="AJ28" s="642"/>
      <c r="AK28" s="643"/>
      <c r="AL28" s="643">
        <v>13</v>
      </c>
      <c r="AM28" s="643" t="s">
        <v>193</v>
      </c>
      <c r="AN28" s="645">
        <v>15</v>
      </c>
      <c r="AO28" s="677"/>
      <c r="AP28" s="678"/>
    </row>
    <row r="29" spans="1:150" ht="16.5" thickBot="1" x14ac:dyDescent="0.25">
      <c r="A29" s="304"/>
      <c r="B29" s="305"/>
      <c r="C29" s="306" t="s">
        <v>17</v>
      </c>
      <c r="D29" s="307">
        <f>'KÖM BSc E  ALAP N'!F59+D11+D22+D28</f>
        <v>179</v>
      </c>
      <c r="E29" s="308">
        <f>'KÖM BSc E  ALAP N'!G59+E11+E22+E28</f>
        <v>210</v>
      </c>
      <c r="F29" s="494">
        <f>'KÖM BSc E  ALAP N'!H59</f>
        <v>15</v>
      </c>
      <c r="G29" s="311">
        <f>'KÖM BSc E  ALAP N'!I59</f>
        <v>5</v>
      </c>
      <c r="H29" s="311">
        <f>'KÖM BSc E  ALAP N'!J59</f>
        <v>6</v>
      </c>
      <c r="I29" s="200"/>
      <c r="J29" s="308">
        <f>'KÖM BSc E  ALAP N'!L59</f>
        <v>31</v>
      </c>
      <c r="K29" s="494">
        <f>'KÖM BSc E  ALAP N'!M59</f>
        <v>11</v>
      </c>
      <c r="L29" s="311">
        <f>'KÖM BSc E  ALAP N'!N59</f>
        <v>8</v>
      </c>
      <c r="M29" s="311">
        <f>'KÖM BSc E  ALAP N'!O59</f>
        <v>5</v>
      </c>
      <c r="N29" s="200"/>
      <c r="O29" s="308">
        <f>'KÖM BSc E  ALAP N'!Q59</f>
        <v>29</v>
      </c>
      <c r="P29" s="494">
        <f>'KÖM BSc E  ALAP N'!R59</f>
        <v>11</v>
      </c>
      <c r="Q29" s="311">
        <f>'KÖM BSc E  ALAP N'!S59</f>
        <v>9</v>
      </c>
      <c r="R29" s="311">
        <f>'KÖM BSc E  ALAP N'!T59</f>
        <v>5</v>
      </c>
      <c r="S29" s="200"/>
      <c r="T29" s="308">
        <f>'KÖM BSc E  ALAP N'!V59</f>
        <v>27</v>
      </c>
      <c r="U29" s="494">
        <f>'KÖM BSc E  ALAP N'!W59</f>
        <v>12</v>
      </c>
      <c r="V29" s="311">
        <f>'KÖM BSc E  ALAP N'!X59</f>
        <v>7</v>
      </c>
      <c r="W29" s="311">
        <f>'KÖM BSc E  ALAP N'!Y59</f>
        <v>11</v>
      </c>
      <c r="X29" s="200"/>
      <c r="Y29" s="308">
        <f>'KÖM BSc E  ALAP N'!AA59</f>
        <v>34</v>
      </c>
      <c r="Z29" s="600">
        <f>'KÖM BSc E  ALAP N'!AB59+'Zöldenergia specializáció'!Z11+'Zöldenergia specializáció'!Z22</f>
        <v>16</v>
      </c>
      <c r="AA29" s="309">
        <f>'KÖM BSc E  ALAP N'!AC59+'Zöldenergia specializáció'!AA11+'Zöldenergia specializáció'!AA22</f>
        <v>10</v>
      </c>
      <c r="AB29" s="309">
        <f>'KÖM BSc E  ALAP N'!AD59+'Zöldenergia specializáció'!AB11+'Zöldenergia specializáció'!AB22</f>
        <v>4</v>
      </c>
      <c r="AC29" s="310"/>
      <c r="AD29" s="308">
        <f>'KÖM BSc E  ALAP N'!AF59+'Zöldenergia specializáció'!AD11+'Zöldenergia specializáció'!AD22</f>
        <v>34</v>
      </c>
      <c r="AE29" s="307">
        <f>'KÖM BSc E  ALAP N'!AG59+'Zöldenergia specializáció'!AE11+'Zöldenergia specializáció'!AE22</f>
        <v>10</v>
      </c>
      <c r="AF29" s="311">
        <f>'KÖM BSc E  ALAP N'!AH59+'Zöldenergia specializáció'!AF11+'Zöldenergia specializáció'!AF22</f>
        <v>13</v>
      </c>
      <c r="AG29" s="311">
        <f>'KÖM BSc E  ALAP N'!AI59+'Zöldenergia specializáció'!AG11+'Zöldenergia specializáció'!AG22</f>
        <v>1</v>
      </c>
      <c r="AH29" s="200"/>
      <c r="AI29" s="308">
        <f>'KÖM BSc E  ALAP N'!AK59+'Zöldenergia specializáció'!AI11+'Zöldenergia specializáció'!AI22</f>
        <v>30</v>
      </c>
      <c r="AJ29" s="203">
        <f>AJ11+AJ22</f>
        <v>4</v>
      </c>
      <c r="AK29" s="311">
        <f>AK11+AK22</f>
        <v>3</v>
      </c>
      <c r="AL29" s="200">
        <f>AL11+AL28</f>
        <v>13</v>
      </c>
      <c r="AM29" s="200"/>
      <c r="AN29" s="308">
        <f>AN11+AN28</f>
        <v>25</v>
      </c>
      <c r="AO29" s="57"/>
    </row>
    <row r="30" spans="1:150" s="349" customFormat="1" ht="12.75" customHeight="1" x14ac:dyDescent="0.2">
      <c r="A30" s="933" t="s">
        <v>194</v>
      </c>
      <c r="B30" s="557"/>
      <c r="C30" s="558" t="s">
        <v>24</v>
      </c>
      <c r="D30" s="680">
        <f>D29</f>
        <v>179</v>
      </c>
      <c r="E30" s="681"/>
      <c r="F30" s="561"/>
      <c r="G30" s="562">
        <f>F29+G29+H29</f>
        <v>26</v>
      </c>
      <c r="H30" s="562"/>
      <c r="I30" s="562"/>
      <c r="J30" s="563"/>
      <c r="K30" s="561"/>
      <c r="L30" s="562">
        <f>K29+L29+M29</f>
        <v>24</v>
      </c>
      <c r="M30" s="562"/>
      <c r="N30" s="562"/>
      <c r="O30" s="563"/>
      <c r="P30" s="561"/>
      <c r="Q30" s="562">
        <f>P29+Q29+R29</f>
        <v>25</v>
      </c>
      <c r="R30" s="562"/>
      <c r="S30" s="562"/>
      <c r="T30" s="563"/>
      <c r="U30" s="561"/>
      <c r="V30" s="562">
        <f>U29+V29+W29</f>
        <v>30</v>
      </c>
      <c r="W30" s="562"/>
      <c r="X30" s="562"/>
      <c r="Y30" s="563"/>
      <c r="Z30" s="561"/>
      <c r="AA30" s="682">
        <f>Z29+AA29+AB29</f>
        <v>30</v>
      </c>
      <c r="AB30" s="562"/>
      <c r="AC30" s="682"/>
      <c r="AD30" s="683"/>
      <c r="AE30" s="559"/>
      <c r="AF30" s="682">
        <f>AE29+AF29+AG29</f>
        <v>24</v>
      </c>
      <c r="AG30" s="562"/>
      <c r="AH30" s="562"/>
      <c r="AI30" s="563"/>
      <c r="AJ30" s="561"/>
      <c r="AK30" s="682">
        <f>AJ29+AK29+AL29</f>
        <v>20</v>
      </c>
      <c r="AL30" s="562"/>
      <c r="AM30" s="562"/>
      <c r="AN30" s="563"/>
      <c r="AO30" s="684"/>
      <c r="AP30" s="554"/>
      <c r="AR30" s="353"/>
    </row>
    <row r="31" spans="1:150" s="349" customFormat="1" ht="12.75" customHeight="1" x14ac:dyDescent="0.2">
      <c r="A31" s="934"/>
      <c r="B31" s="566"/>
      <c r="C31" s="567" t="s">
        <v>195</v>
      </c>
      <c r="D31" s="685">
        <f>'KÖM BSc E  ALAP N'!I62+'KÖM BSc E  ALAP N'!N62+'KÖM BSc E  ALAP N'!S62+'KÖM BSc E  ALAP N'!X62+'KÖM BSc E  ALAP N'!AC62+'KÖM BSc E  ALAP N'!AH62+'KÖM BSc E  ALAP N'!AM62+'Zöldenergia specializáció'!AA11+'Zöldenergia specializáció'!AB11+'Zöldenergia specializáció'!AF11+'Zöldenergia specializáció'!AG11+'Zöldenergia specializáció'!AK11+'Zöldenergia specializáció'!AL11+'Zöldenergia specializáció'!AA22+'Zöldenergia specializáció'!AF22+'Zöldenergia specializáció'!AL28</f>
        <v>100</v>
      </c>
      <c r="E31" s="686"/>
      <c r="F31" s="569"/>
      <c r="G31" s="442">
        <f>G29+H29</f>
        <v>11</v>
      </c>
      <c r="H31" s="570"/>
      <c r="I31" s="570"/>
      <c r="J31" s="571"/>
      <c r="K31" s="569"/>
      <c r="L31" s="442">
        <f>L29+M29</f>
        <v>13</v>
      </c>
      <c r="M31" s="570"/>
      <c r="N31" s="570"/>
      <c r="O31" s="571"/>
      <c r="P31" s="569"/>
      <c r="Q31" s="442">
        <f>Q29+R29</f>
        <v>14</v>
      </c>
      <c r="R31" s="570"/>
      <c r="S31" s="570"/>
      <c r="T31" s="571"/>
      <c r="U31" s="569"/>
      <c r="V31" s="442">
        <f>V29+W29</f>
        <v>18</v>
      </c>
      <c r="W31" s="570"/>
      <c r="X31" s="570"/>
      <c r="Y31" s="571"/>
      <c r="Z31" s="569"/>
      <c r="AA31" s="687">
        <f>AA29+AB29</f>
        <v>14</v>
      </c>
      <c r="AB31" s="570"/>
      <c r="AC31" s="688"/>
      <c r="AD31" s="689"/>
      <c r="AE31" s="514"/>
      <c r="AF31" s="442">
        <f>AF29+AG29</f>
        <v>14</v>
      </c>
      <c r="AG31" s="570"/>
      <c r="AH31" s="570"/>
      <c r="AI31" s="571"/>
      <c r="AJ31" s="569"/>
      <c r="AK31" s="442">
        <f>AK29+AL29</f>
        <v>16</v>
      </c>
      <c r="AL31" s="570"/>
      <c r="AM31" s="570"/>
      <c r="AN31" s="571"/>
      <c r="AO31" s="684"/>
      <c r="AP31" s="565"/>
      <c r="AR31" s="353"/>
    </row>
    <row r="32" spans="1:150" s="349" customFormat="1" ht="12.75" customHeight="1" x14ac:dyDescent="0.2">
      <c r="A32" s="934"/>
      <c r="B32" s="566"/>
      <c r="C32" s="567" t="s">
        <v>196</v>
      </c>
      <c r="D32" s="685">
        <f>(D31/D29)*100</f>
        <v>55.865921787709496</v>
      </c>
      <c r="E32" s="686"/>
      <c r="F32" s="569"/>
      <c r="G32" s="687"/>
      <c r="H32" s="570"/>
      <c r="I32" s="688"/>
      <c r="J32" s="571"/>
      <c r="K32" s="569"/>
      <c r="L32" s="442"/>
      <c r="M32" s="570"/>
      <c r="N32" s="570"/>
      <c r="O32" s="571"/>
      <c r="P32" s="569"/>
      <c r="Q32" s="442"/>
      <c r="R32" s="570"/>
      <c r="S32" s="570"/>
      <c r="T32" s="571"/>
      <c r="U32" s="569"/>
      <c r="V32" s="442"/>
      <c r="W32" s="570"/>
      <c r="X32" s="570"/>
      <c r="Y32" s="689"/>
      <c r="Z32" s="569"/>
      <c r="AA32" s="687"/>
      <c r="AB32" s="570"/>
      <c r="AC32" s="688"/>
      <c r="AD32" s="689"/>
      <c r="AE32" s="514"/>
      <c r="AF32" s="442"/>
      <c r="AG32" s="570"/>
      <c r="AH32" s="570"/>
      <c r="AI32" s="571"/>
      <c r="AJ32" s="569"/>
      <c r="AK32" s="442"/>
      <c r="AL32" s="570"/>
      <c r="AM32" s="570"/>
      <c r="AN32" s="571"/>
      <c r="AO32" s="684"/>
      <c r="AP32" s="565"/>
      <c r="AR32" s="353"/>
    </row>
    <row r="33" spans="1:44" s="349" customFormat="1" ht="12.75" customHeight="1" x14ac:dyDescent="0.2">
      <c r="A33" s="934"/>
      <c r="B33" s="566"/>
      <c r="C33" s="567" t="s">
        <v>16</v>
      </c>
      <c r="D33" s="690"/>
      <c r="E33" s="686"/>
      <c r="F33" s="691"/>
      <c r="G33" s="692"/>
      <c r="H33" s="692"/>
      <c r="I33" s="442">
        <v>3</v>
      </c>
      <c r="J33" s="577"/>
      <c r="K33" s="575"/>
      <c r="L33" s="576"/>
      <c r="M33" s="576"/>
      <c r="N33" s="442">
        <v>4</v>
      </c>
      <c r="O33" s="577"/>
      <c r="P33" s="575"/>
      <c r="Q33" s="576"/>
      <c r="R33" s="576"/>
      <c r="S33" s="442">
        <v>2</v>
      </c>
      <c r="T33" s="577"/>
      <c r="U33" s="575"/>
      <c r="V33" s="576"/>
      <c r="W33" s="576"/>
      <c r="X33" s="442">
        <v>6</v>
      </c>
      <c r="Y33" s="583"/>
      <c r="Z33" s="691"/>
      <c r="AA33" s="692"/>
      <c r="AB33" s="692"/>
      <c r="AC33" s="442">
        <v>3</v>
      </c>
      <c r="AD33" s="583"/>
      <c r="AE33" s="572"/>
      <c r="AF33" s="576"/>
      <c r="AG33" s="576"/>
      <c r="AH33" s="442">
        <v>4</v>
      </c>
      <c r="AI33" s="577"/>
      <c r="AJ33" s="575"/>
      <c r="AK33" s="576"/>
      <c r="AL33" s="576"/>
      <c r="AM33" s="442">
        <v>2</v>
      </c>
      <c r="AN33" s="577"/>
      <c r="AO33" s="693"/>
      <c r="AP33" s="565"/>
      <c r="AR33" s="353"/>
    </row>
    <row r="34" spans="1:44" s="349" customFormat="1" ht="12.75" customHeight="1" x14ac:dyDescent="0.2">
      <c r="A34" s="934"/>
      <c r="B34" s="566"/>
      <c r="C34" s="567" t="s">
        <v>75</v>
      </c>
      <c r="D34" s="690"/>
      <c r="E34" s="686"/>
      <c r="F34" s="691"/>
      <c r="G34" s="692"/>
      <c r="H34" s="692"/>
      <c r="I34" s="442">
        <v>5</v>
      </c>
      <c r="J34" s="577"/>
      <c r="K34" s="575"/>
      <c r="L34" s="576"/>
      <c r="M34" s="576"/>
      <c r="N34" s="442">
        <v>3</v>
      </c>
      <c r="O34" s="577"/>
      <c r="P34" s="575"/>
      <c r="Q34" s="576"/>
      <c r="R34" s="576"/>
      <c r="S34" s="442">
        <v>7</v>
      </c>
      <c r="T34" s="577"/>
      <c r="U34" s="575"/>
      <c r="V34" s="576"/>
      <c r="W34" s="576"/>
      <c r="X34" s="442">
        <v>4</v>
      </c>
      <c r="Y34" s="583"/>
      <c r="Z34" s="691"/>
      <c r="AA34" s="692"/>
      <c r="AB34" s="692"/>
      <c r="AC34" s="442">
        <v>9</v>
      </c>
      <c r="AD34" s="583"/>
      <c r="AE34" s="572"/>
      <c r="AF34" s="576"/>
      <c r="AG34" s="576"/>
      <c r="AH34" s="442">
        <v>6</v>
      </c>
      <c r="AI34" s="577"/>
      <c r="AJ34" s="575"/>
      <c r="AK34" s="576"/>
      <c r="AL34" s="576"/>
      <c r="AM34" s="442">
        <v>0</v>
      </c>
      <c r="AN34" s="577"/>
      <c r="AO34" s="684"/>
      <c r="AP34" s="554"/>
      <c r="AR34" s="353"/>
    </row>
    <row r="35" spans="1:44" s="349" customFormat="1" ht="12.75" customHeight="1" x14ac:dyDescent="0.2">
      <c r="A35" s="938" t="s">
        <v>197</v>
      </c>
      <c r="B35" s="566"/>
      <c r="C35" s="582" t="s">
        <v>19</v>
      </c>
      <c r="D35" s="572">
        <v>2</v>
      </c>
      <c r="E35" s="577">
        <v>0</v>
      </c>
      <c r="F35" s="575"/>
      <c r="G35" s="576"/>
      <c r="H35" s="576"/>
      <c r="I35" s="576"/>
      <c r="J35" s="577"/>
      <c r="K35" s="575">
        <v>0</v>
      </c>
      <c r="L35" s="576">
        <v>2</v>
      </c>
      <c r="M35" s="576">
        <v>0</v>
      </c>
      <c r="N35" s="576" t="s">
        <v>20</v>
      </c>
      <c r="O35" s="577">
        <v>0</v>
      </c>
      <c r="P35" s="575"/>
      <c r="Q35" s="576"/>
      <c r="R35" s="576"/>
      <c r="S35" s="576"/>
      <c r="T35" s="577"/>
      <c r="U35" s="575"/>
      <c r="V35" s="576"/>
      <c r="W35" s="576"/>
      <c r="X35" s="576"/>
      <c r="Y35" s="583"/>
      <c r="Z35" s="575"/>
      <c r="AA35" s="576"/>
      <c r="AB35" s="576"/>
      <c r="AC35" s="576"/>
      <c r="AD35" s="583"/>
      <c r="AE35" s="572"/>
      <c r="AF35" s="576"/>
      <c r="AG35" s="576"/>
      <c r="AH35" s="576"/>
      <c r="AI35" s="577"/>
      <c r="AJ35" s="575"/>
      <c r="AK35" s="576"/>
      <c r="AL35" s="576"/>
      <c r="AM35" s="576"/>
      <c r="AN35" s="577"/>
      <c r="AO35" s="684"/>
      <c r="AP35" s="554"/>
      <c r="AR35" s="353"/>
    </row>
    <row r="36" spans="1:44" s="349" customFormat="1" ht="12.75" customHeight="1" x14ac:dyDescent="0.2">
      <c r="A36" s="938"/>
      <c r="B36" s="566"/>
      <c r="C36" s="582" t="s">
        <v>21</v>
      </c>
      <c r="D36" s="572">
        <v>2</v>
      </c>
      <c r="E36" s="577">
        <v>0</v>
      </c>
      <c r="F36" s="575"/>
      <c r="G36" s="576"/>
      <c r="H36" s="576"/>
      <c r="I36" s="576"/>
      <c r="J36" s="577"/>
      <c r="K36" s="575"/>
      <c r="L36" s="576"/>
      <c r="M36" s="576"/>
      <c r="N36" s="576"/>
      <c r="O36" s="577"/>
      <c r="P36" s="575">
        <v>0</v>
      </c>
      <c r="Q36" s="576">
        <v>2</v>
      </c>
      <c r="R36" s="576">
        <v>0</v>
      </c>
      <c r="S36" s="576" t="s">
        <v>20</v>
      </c>
      <c r="T36" s="577">
        <v>0</v>
      </c>
      <c r="U36" s="575"/>
      <c r="V36" s="576"/>
      <c r="W36" s="576"/>
      <c r="X36" s="576"/>
      <c r="Y36" s="583"/>
      <c r="Z36" s="575"/>
      <c r="AA36" s="576"/>
      <c r="AB36" s="576"/>
      <c r="AC36" s="576"/>
      <c r="AD36" s="583"/>
      <c r="AE36" s="572"/>
      <c r="AF36" s="576"/>
      <c r="AG36" s="576"/>
      <c r="AH36" s="576"/>
      <c r="AI36" s="577"/>
      <c r="AJ36" s="575"/>
      <c r="AK36" s="576"/>
      <c r="AL36" s="576"/>
      <c r="AM36" s="576"/>
      <c r="AN36" s="577"/>
      <c r="AO36" s="684"/>
      <c r="AP36" s="554"/>
      <c r="AR36" s="353"/>
    </row>
    <row r="37" spans="1:44" s="349" customFormat="1" ht="12.75" customHeight="1" x14ac:dyDescent="0.2">
      <c r="A37" s="938"/>
      <c r="B37" s="566"/>
      <c r="C37" s="582" t="s">
        <v>325</v>
      </c>
      <c r="D37" s="572">
        <v>1</v>
      </c>
      <c r="E37" s="577">
        <v>0</v>
      </c>
      <c r="F37" s="575">
        <v>0</v>
      </c>
      <c r="G37" s="576">
        <v>1</v>
      </c>
      <c r="H37" s="576">
        <v>0</v>
      </c>
      <c r="I37" s="576" t="s">
        <v>193</v>
      </c>
      <c r="J37" s="577">
        <v>0</v>
      </c>
      <c r="K37" s="575"/>
      <c r="L37" s="576"/>
      <c r="M37" s="576"/>
      <c r="N37" s="576"/>
      <c r="O37" s="577"/>
      <c r="P37" s="575"/>
      <c r="Q37" s="576"/>
      <c r="R37" s="576"/>
      <c r="S37" s="576"/>
      <c r="T37" s="577"/>
      <c r="U37" s="575"/>
      <c r="V37" s="576"/>
      <c r="W37" s="576"/>
      <c r="X37" s="576"/>
      <c r="Y37" s="583"/>
      <c r="Z37" s="575"/>
      <c r="AA37" s="576"/>
      <c r="AB37" s="576"/>
      <c r="AC37" s="576"/>
      <c r="AD37" s="583"/>
      <c r="AE37" s="572"/>
      <c r="AF37" s="576"/>
      <c r="AG37" s="576"/>
      <c r="AH37" s="576"/>
      <c r="AI37" s="577"/>
      <c r="AJ37" s="575"/>
      <c r="AK37" s="576"/>
      <c r="AL37" s="576"/>
      <c r="AM37" s="576"/>
      <c r="AN37" s="577"/>
      <c r="AO37" s="684"/>
      <c r="AP37" s="554"/>
      <c r="AR37" s="353"/>
    </row>
    <row r="38" spans="1:44" s="349" customFormat="1" ht="12.75" customHeight="1" x14ac:dyDescent="0.2">
      <c r="A38" s="938"/>
      <c r="B38" s="566"/>
      <c r="C38" s="582" t="s">
        <v>326</v>
      </c>
      <c r="D38" s="572">
        <v>1</v>
      </c>
      <c r="E38" s="577">
        <v>0</v>
      </c>
      <c r="F38" s="575"/>
      <c r="G38" s="576"/>
      <c r="H38" s="576"/>
      <c r="I38" s="576"/>
      <c r="J38" s="577"/>
      <c r="K38" s="575">
        <v>0</v>
      </c>
      <c r="L38" s="576">
        <v>1</v>
      </c>
      <c r="M38" s="576">
        <v>0</v>
      </c>
      <c r="N38" s="576" t="s">
        <v>193</v>
      </c>
      <c r="O38" s="577">
        <v>0</v>
      </c>
      <c r="P38" s="575"/>
      <c r="Q38" s="576"/>
      <c r="R38" s="576"/>
      <c r="S38" s="576"/>
      <c r="T38" s="577"/>
      <c r="U38" s="575"/>
      <c r="V38" s="576"/>
      <c r="W38" s="576"/>
      <c r="X38" s="576"/>
      <c r="Y38" s="583"/>
      <c r="Z38" s="575"/>
      <c r="AA38" s="576"/>
      <c r="AB38" s="576"/>
      <c r="AC38" s="576"/>
      <c r="AD38" s="583"/>
      <c r="AE38" s="572"/>
      <c r="AF38" s="576"/>
      <c r="AG38" s="576"/>
      <c r="AH38" s="576"/>
      <c r="AI38" s="577"/>
      <c r="AJ38" s="575"/>
      <c r="AK38" s="576"/>
      <c r="AL38" s="576"/>
      <c r="AM38" s="576"/>
      <c r="AN38" s="577"/>
      <c r="AO38" s="684"/>
      <c r="AP38" s="554"/>
      <c r="AR38" s="353"/>
    </row>
    <row r="39" spans="1:44" s="349" customFormat="1" ht="15.75" x14ac:dyDescent="0.2">
      <c r="A39" s="938"/>
      <c r="B39" s="566"/>
      <c r="C39" s="582" t="s">
        <v>198</v>
      </c>
      <c r="D39" s="572">
        <v>2</v>
      </c>
      <c r="E39" s="577">
        <v>2</v>
      </c>
      <c r="F39" s="575"/>
      <c r="G39" s="576"/>
      <c r="H39" s="576"/>
      <c r="I39" s="576"/>
      <c r="J39" s="577"/>
      <c r="K39" s="575"/>
      <c r="L39" s="576"/>
      <c r="M39" s="576"/>
      <c r="N39" s="576"/>
      <c r="O39" s="577"/>
      <c r="P39" s="575">
        <v>0</v>
      </c>
      <c r="Q39" s="576">
        <v>2</v>
      </c>
      <c r="R39" s="576">
        <v>0</v>
      </c>
      <c r="S39" s="576" t="s">
        <v>74</v>
      </c>
      <c r="T39" s="532">
        <v>2</v>
      </c>
      <c r="U39" s="584" t="s">
        <v>77</v>
      </c>
      <c r="V39" s="576"/>
      <c r="W39" s="576"/>
      <c r="X39" s="576"/>
      <c r="Y39" s="583"/>
      <c r="Z39" s="575"/>
      <c r="AA39" s="576"/>
      <c r="AB39" s="576"/>
      <c r="AC39" s="576"/>
      <c r="AD39" s="583"/>
      <c r="AE39" s="572"/>
      <c r="AF39" s="576"/>
      <c r="AG39" s="576"/>
      <c r="AH39" s="576"/>
      <c r="AI39" s="577"/>
      <c r="AJ39" s="575"/>
      <c r="AK39" s="576"/>
      <c r="AL39" s="576"/>
      <c r="AM39" s="576"/>
      <c r="AN39" s="577"/>
      <c r="AO39" s="684"/>
      <c r="AP39" s="585"/>
    </row>
    <row r="40" spans="1:44" ht="15.75" x14ac:dyDescent="0.2">
      <c r="A40" s="938"/>
      <c r="B40" s="244"/>
      <c r="C40" s="278" t="s">
        <v>199</v>
      </c>
      <c r="D40" s="274">
        <v>2</v>
      </c>
      <c r="E40" s="249">
        <v>2</v>
      </c>
      <c r="F40" s="260"/>
      <c r="G40" s="237"/>
      <c r="H40" s="237"/>
      <c r="I40" s="237"/>
      <c r="J40" s="249"/>
      <c r="K40" s="260"/>
      <c r="L40" s="237"/>
      <c r="M40" s="237"/>
      <c r="N40" s="237"/>
      <c r="O40" s="249"/>
      <c r="P40" s="260">
        <v>0</v>
      </c>
      <c r="Q40" s="237">
        <v>2</v>
      </c>
      <c r="R40" s="237">
        <v>0</v>
      </c>
      <c r="S40" s="237" t="s">
        <v>74</v>
      </c>
      <c r="T40" s="267">
        <v>2</v>
      </c>
      <c r="U40" s="266" t="s">
        <v>77</v>
      </c>
      <c r="V40" s="237"/>
      <c r="W40" s="237"/>
      <c r="X40" s="237"/>
      <c r="Y40" s="269"/>
      <c r="Z40" s="260"/>
      <c r="AA40" s="237"/>
      <c r="AB40" s="237"/>
      <c r="AC40" s="237"/>
      <c r="AD40" s="269"/>
      <c r="AE40" s="274"/>
      <c r="AF40" s="237"/>
      <c r="AG40" s="237"/>
      <c r="AH40" s="237"/>
      <c r="AI40" s="249"/>
      <c r="AJ40" s="260"/>
      <c r="AK40" s="237"/>
      <c r="AL40" s="237"/>
      <c r="AM40" s="237"/>
      <c r="AN40" s="249"/>
      <c r="AO40" s="43"/>
    </row>
    <row r="41" spans="1:44" ht="16.5" thickBot="1" x14ac:dyDescent="0.25">
      <c r="A41" s="939"/>
      <c r="B41" s="250"/>
      <c r="C41" s="279" t="s">
        <v>82</v>
      </c>
      <c r="D41" s="283" t="s">
        <v>86</v>
      </c>
      <c r="E41" s="284">
        <v>0</v>
      </c>
      <c r="F41" s="261"/>
      <c r="G41" s="239"/>
      <c r="H41" s="239"/>
      <c r="I41" s="239"/>
      <c r="J41" s="251"/>
      <c r="K41" s="261"/>
      <c r="L41" s="239"/>
      <c r="M41" s="239"/>
      <c r="N41" s="263"/>
      <c r="O41" s="251"/>
      <c r="P41" s="261"/>
      <c r="Q41" s="239"/>
      <c r="R41" s="263"/>
      <c r="S41" s="263"/>
      <c r="T41" s="251"/>
      <c r="U41" s="261"/>
      <c r="V41" s="239"/>
      <c r="W41" s="239"/>
      <c r="X41" s="263"/>
      <c r="Y41" s="270"/>
      <c r="Z41" s="261"/>
      <c r="AA41" s="239"/>
      <c r="AB41" s="239"/>
      <c r="AC41" s="263"/>
      <c r="AD41" s="270"/>
      <c r="AE41" s="940" t="s">
        <v>86</v>
      </c>
      <c r="AF41" s="941"/>
      <c r="AG41" s="941"/>
      <c r="AH41" s="941"/>
      <c r="AI41" s="942"/>
      <c r="AJ41" s="261"/>
      <c r="AK41" s="239"/>
      <c r="AL41" s="239"/>
      <c r="AM41" s="239"/>
      <c r="AN41" s="251"/>
      <c r="AO41" s="43"/>
    </row>
    <row r="43" spans="1:44" ht="18" customHeight="1" x14ac:dyDescent="0.2">
      <c r="A43" s="1"/>
      <c r="B43" s="24" t="s">
        <v>71</v>
      </c>
      <c r="C43" s="180"/>
      <c r="D43" s="180"/>
      <c r="E43" s="180"/>
      <c r="F43" s="180"/>
      <c r="G43" s="180"/>
      <c r="H43" s="180"/>
      <c r="I43" s="180"/>
      <c r="J43" s="180"/>
      <c r="K43" s="180"/>
      <c r="L43" s="8"/>
      <c r="M43" s="8"/>
      <c r="N43" s="943"/>
      <c r="O43" s="944"/>
      <c r="P43" s="944"/>
      <c r="Q43" s="8"/>
      <c r="R43" s="8"/>
      <c r="S43" s="181"/>
      <c r="T43" s="8"/>
      <c r="U43" s="8"/>
      <c r="V43" s="8"/>
      <c r="W43" s="8"/>
      <c r="X43" s="181"/>
      <c r="Y43" s="8"/>
      <c r="Z43" s="8"/>
      <c r="AA43" s="8"/>
      <c r="AB43" s="8"/>
      <c r="AC43" s="181"/>
      <c r="AD43" s="8"/>
      <c r="AE43" s="181"/>
      <c r="AF43" s="181"/>
      <c r="AG43" s="181"/>
      <c r="AH43" s="181"/>
      <c r="AI43" s="8"/>
      <c r="AJ43" s="181"/>
      <c r="AK43" s="181"/>
      <c r="AL43" s="181"/>
      <c r="AM43" s="181"/>
      <c r="AN43" s="8"/>
      <c r="AO43" s="11"/>
      <c r="AP43" s="11"/>
      <c r="AR43" s="6"/>
    </row>
    <row r="44" spans="1:44" ht="15" customHeight="1" x14ac:dyDescent="0.2">
      <c r="A44" s="3"/>
      <c r="B44" s="24"/>
      <c r="C44" s="180"/>
      <c r="D44" s="180"/>
      <c r="E44" s="180"/>
      <c r="F44" s="180"/>
      <c r="G44" s="180"/>
      <c r="H44" s="180"/>
      <c r="I44" s="180"/>
      <c r="J44" s="180"/>
      <c r="K44" s="12"/>
      <c r="L44" s="12"/>
      <c r="M44" s="12"/>
      <c r="N44" s="12"/>
      <c r="O44" s="12"/>
      <c r="P44" s="12"/>
      <c r="Q44" s="8"/>
      <c r="R44" s="8"/>
      <c r="S44" s="181"/>
      <c r="T44" s="8"/>
      <c r="U44" s="8"/>
      <c r="V44" s="8"/>
      <c r="W44" s="8"/>
      <c r="X44" s="181"/>
      <c r="Y44" s="8"/>
      <c r="Z44" s="8"/>
      <c r="AA44" s="8"/>
      <c r="AB44" s="8"/>
      <c r="AC44" s="181"/>
      <c r="AD44" s="8"/>
      <c r="AE44" s="181"/>
      <c r="AF44" s="181"/>
      <c r="AG44" s="181"/>
      <c r="AH44" s="181"/>
      <c r="AI44" s="8"/>
      <c r="AJ44" s="181"/>
      <c r="AK44" s="181"/>
      <c r="AL44" s="181"/>
      <c r="AM44" s="181"/>
      <c r="AN44" s="8"/>
      <c r="AO44" s="11"/>
      <c r="AP44" s="11"/>
      <c r="AR44" s="2"/>
    </row>
    <row r="45" spans="1:44" s="349" customFormat="1" ht="15" customHeight="1" x14ac:dyDescent="0.2">
      <c r="B45" s="694" t="s">
        <v>220</v>
      </c>
      <c r="C45" s="519"/>
      <c r="D45" s="519"/>
      <c r="E45" s="519"/>
      <c r="F45" s="519"/>
      <c r="G45" s="519"/>
      <c r="H45" s="519"/>
      <c r="I45" s="519"/>
      <c r="J45" s="519"/>
      <c r="K45" s="695"/>
      <c r="L45" s="695"/>
      <c r="M45" s="695"/>
      <c r="N45" s="695"/>
      <c r="O45" s="437"/>
      <c r="P45" s="437"/>
      <c r="Q45" s="437"/>
      <c r="R45" s="437"/>
      <c r="S45" s="437"/>
      <c r="T45" s="437"/>
      <c r="U45" s="437"/>
      <c r="V45" s="437"/>
      <c r="W45" s="437"/>
      <c r="X45" s="470"/>
      <c r="Y45" s="437"/>
      <c r="Z45" s="437"/>
      <c r="AA45" s="437"/>
      <c r="AB45" s="437"/>
      <c r="AC45" s="470"/>
      <c r="AD45" s="437"/>
      <c r="AE45" s="470"/>
      <c r="AF45" s="470"/>
      <c r="AG45" s="470"/>
      <c r="AH45" s="470"/>
      <c r="AI45" s="437"/>
      <c r="AJ45" s="470"/>
      <c r="AK45" s="470"/>
      <c r="AL45" s="470"/>
      <c r="AM45" s="470"/>
      <c r="AN45" s="437"/>
      <c r="AO45" s="599" t="s">
        <v>295</v>
      </c>
      <c r="AP45" s="554"/>
      <c r="AR45" s="353"/>
    </row>
    <row r="46" spans="1:44" s="349" customFormat="1" ht="12.75" customHeight="1" x14ac:dyDescent="0.2">
      <c r="A46" s="448"/>
      <c r="B46" s="628" t="s">
        <v>333</v>
      </c>
      <c r="C46" s="596"/>
      <c r="D46" s="597"/>
      <c r="E46" s="597"/>
      <c r="F46" s="470"/>
      <c r="G46" s="470"/>
      <c r="H46" s="470"/>
      <c r="I46" s="470"/>
      <c r="J46" s="437"/>
      <c r="K46" s="437"/>
      <c r="L46" s="437"/>
      <c r="M46" s="437"/>
      <c r="N46" s="470"/>
      <c r="O46" s="437"/>
      <c r="P46" s="437"/>
      <c r="Q46" s="437"/>
      <c r="R46" s="437"/>
      <c r="S46" s="470"/>
      <c r="T46" s="437"/>
      <c r="U46" s="437"/>
      <c r="V46" s="437"/>
      <c r="W46" s="437"/>
      <c r="X46" s="470"/>
      <c r="Y46" s="437"/>
      <c r="Z46" s="437"/>
      <c r="AA46" s="437"/>
      <c r="AB46" s="437"/>
      <c r="AC46" s="470"/>
      <c r="AD46" s="437"/>
      <c r="AE46" s="470"/>
      <c r="AF46" s="470"/>
      <c r="AG46" s="470"/>
      <c r="AH46" s="470"/>
      <c r="AI46" s="437"/>
      <c r="AJ46" s="470"/>
      <c r="AK46" s="470"/>
      <c r="AL46" s="470"/>
      <c r="AM46" s="470"/>
      <c r="AN46" s="437"/>
      <c r="AO46" s="599" t="s">
        <v>80</v>
      </c>
      <c r="AP46" s="554"/>
    </row>
    <row r="51" spans="42:42" ht="15.75" customHeight="1" x14ac:dyDescent="0.2"/>
    <row r="52" spans="42:42" ht="12.75" customHeight="1" x14ac:dyDescent="0.2">
      <c r="AP52" s="3"/>
    </row>
    <row r="53" spans="42:42" ht="13.5" customHeight="1" x14ac:dyDescent="0.2">
      <c r="AP53" s="3"/>
    </row>
    <row r="54" spans="42:42" x14ac:dyDescent="0.2">
      <c r="AP54" s="3"/>
    </row>
    <row r="55" spans="42:42" x14ac:dyDescent="0.2">
      <c r="AP55" s="3"/>
    </row>
    <row r="56" spans="42:42" x14ac:dyDescent="0.2">
      <c r="AP56" s="3"/>
    </row>
    <row r="57" spans="42:42" x14ac:dyDescent="0.2">
      <c r="AP57" s="3"/>
    </row>
    <row r="58" spans="42:42" x14ac:dyDescent="0.2">
      <c r="AP58" s="3"/>
    </row>
    <row r="59" spans="42:42" x14ac:dyDescent="0.2">
      <c r="AP59" s="3"/>
    </row>
    <row r="60" spans="42:42" x14ac:dyDescent="0.2">
      <c r="AP60" s="3"/>
    </row>
    <row r="61" spans="42:42" x14ac:dyDescent="0.2">
      <c r="AP61" s="3"/>
    </row>
    <row r="62" spans="42:42" x14ac:dyDescent="0.2">
      <c r="AP62" s="3"/>
    </row>
    <row r="64" spans="42:42" ht="15" customHeight="1" x14ac:dyDescent="0.2"/>
    <row r="65" ht="15" customHeight="1" x14ac:dyDescent="0.2"/>
    <row r="85" spans="5:18" ht="15.75" x14ac:dyDescent="0.2">
      <c r="E85" s="62"/>
      <c r="F85" s="62"/>
      <c r="G85" s="62"/>
      <c r="H85" s="62"/>
      <c r="I85" s="62"/>
      <c r="J85" s="62"/>
      <c r="K85" s="62"/>
      <c r="L85" s="62"/>
      <c r="M85" s="180"/>
      <c r="N85" s="180"/>
      <c r="O85" s="180"/>
      <c r="P85" s="180"/>
      <c r="Q85" s="180"/>
      <c r="R85" s="50"/>
    </row>
  </sheetData>
  <mergeCells count="23">
    <mergeCell ref="E1:AC1"/>
    <mergeCell ref="E2:AD2"/>
    <mergeCell ref="E3:AE3"/>
    <mergeCell ref="E4:AE4"/>
    <mergeCell ref="AI3:AS3"/>
    <mergeCell ref="AI2:AS2"/>
    <mergeCell ref="AI1:AS1"/>
    <mergeCell ref="N43:P43"/>
    <mergeCell ref="AG5:AP5"/>
    <mergeCell ref="AG6:AP6"/>
    <mergeCell ref="A7:AP7"/>
    <mergeCell ref="A8:A9"/>
    <mergeCell ref="B8:B9"/>
    <mergeCell ref="C8:C9"/>
    <mergeCell ref="E8:E9"/>
    <mergeCell ref="F8:AI8"/>
    <mergeCell ref="AO8:AO9"/>
    <mergeCell ref="A11:C11"/>
    <mergeCell ref="A22:C22"/>
    <mergeCell ref="A30:A34"/>
    <mergeCell ref="A35:A41"/>
    <mergeCell ref="AE41:AI41"/>
    <mergeCell ref="D5:AF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orientation="landscape" r:id="rId1"/>
  <headerFooter>
    <oddFooter>&amp;L&amp;D&amp;C&amp;F</oddFooter>
  </headerFooter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Y102"/>
  <sheetViews>
    <sheetView showGridLines="0" tabSelected="1" zoomScale="80" zoomScaleNormal="80" zoomScaleSheetLayoutView="80" workbookViewId="0">
      <selection activeCell="N45" sqref="N45"/>
    </sheetView>
  </sheetViews>
  <sheetFormatPr defaultRowHeight="12.75" x14ac:dyDescent="0.2"/>
  <cols>
    <col min="1" max="1" width="5.28515625" customWidth="1"/>
    <col min="2" max="2" width="20.5703125" customWidth="1"/>
    <col min="3" max="3" width="47.42578125" style="143" customWidth="1"/>
    <col min="4" max="5" width="5.42578125" style="143" customWidth="1"/>
    <col min="6" max="6" width="3.5703125" customWidth="1"/>
    <col min="7" max="40" width="3" customWidth="1"/>
    <col min="41" max="41" width="17.7109375" bestFit="1" customWidth="1"/>
    <col min="42" max="50" width="3.28515625" customWidth="1"/>
    <col min="51" max="51" width="17.28515625" customWidth="1"/>
  </cols>
  <sheetData>
    <row r="2" spans="1:44" ht="18" x14ac:dyDescent="0.2">
      <c r="A2" s="982" t="s">
        <v>81</v>
      </c>
      <c r="B2" s="982"/>
      <c r="C2" s="28"/>
      <c r="D2" s="28"/>
      <c r="E2" s="28"/>
      <c r="F2" s="23"/>
      <c r="G2" s="188"/>
      <c r="H2" s="188"/>
      <c r="I2" s="188"/>
      <c r="J2" s="188"/>
      <c r="K2" s="970" t="s">
        <v>211</v>
      </c>
      <c r="L2" s="970"/>
      <c r="M2" s="970"/>
      <c r="N2" s="970"/>
      <c r="O2" s="970"/>
      <c r="P2" s="970"/>
      <c r="Q2" s="970"/>
      <c r="R2" s="970"/>
      <c r="S2" s="970"/>
      <c r="T2" s="970"/>
      <c r="U2" s="188"/>
      <c r="V2" s="188"/>
      <c r="W2" s="188"/>
      <c r="X2" s="188"/>
      <c r="Y2" s="188"/>
      <c r="Z2" s="188"/>
      <c r="AA2" s="188"/>
      <c r="AB2" s="188"/>
      <c r="AC2" s="188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61"/>
      <c r="AP2" s="23"/>
      <c r="AQ2" s="23"/>
    </row>
    <row r="3" spans="1:44" ht="18" x14ac:dyDescent="0.2">
      <c r="A3" s="23" t="s">
        <v>98</v>
      </c>
      <c r="B3" s="23"/>
      <c r="C3" s="138"/>
      <c r="D3" s="28"/>
      <c r="E3" s="28"/>
      <c r="F3" s="23"/>
      <c r="G3" s="188"/>
      <c r="H3" s="188"/>
      <c r="I3" s="188"/>
      <c r="J3" s="188"/>
      <c r="K3" s="188"/>
      <c r="L3" s="188"/>
      <c r="M3" s="188"/>
      <c r="N3" s="188"/>
      <c r="O3" s="188" t="s">
        <v>69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23"/>
      <c r="AE3" s="23"/>
      <c r="AF3" s="23"/>
      <c r="AG3" s="982" t="s">
        <v>317</v>
      </c>
      <c r="AH3" s="982"/>
      <c r="AI3" s="982"/>
      <c r="AJ3" s="982"/>
      <c r="AK3" s="982"/>
      <c r="AL3" s="982"/>
      <c r="AM3" s="982"/>
      <c r="AN3" s="982"/>
      <c r="AO3" s="982"/>
      <c r="AP3" s="982"/>
      <c r="AQ3" s="982"/>
      <c r="AR3" s="982"/>
    </row>
    <row r="4" spans="1:44" ht="18" x14ac:dyDescent="0.2">
      <c r="A4" s="188"/>
      <c r="B4" s="27"/>
      <c r="C4" s="28"/>
      <c r="D4" s="28"/>
      <c r="E4" s="28"/>
      <c r="F4" s="23"/>
      <c r="G4" s="188"/>
      <c r="H4" s="188"/>
      <c r="I4" s="188"/>
      <c r="J4" s="970" t="s">
        <v>155</v>
      </c>
      <c r="K4" s="970"/>
      <c r="L4" s="970"/>
      <c r="M4" s="970"/>
      <c r="N4" s="970"/>
      <c r="O4" s="970"/>
      <c r="P4" s="970"/>
      <c r="Q4" s="970"/>
      <c r="R4" s="970"/>
      <c r="S4" s="970"/>
      <c r="T4" s="970"/>
      <c r="U4" s="970"/>
      <c r="V4" s="188"/>
      <c r="W4" s="188"/>
      <c r="X4" s="188"/>
      <c r="Y4" s="188"/>
      <c r="Z4" s="188"/>
      <c r="AA4" s="188"/>
      <c r="AB4" s="188"/>
      <c r="AC4" s="188"/>
      <c r="AD4" s="23"/>
      <c r="AE4" s="23"/>
      <c r="AF4" s="23"/>
      <c r="AG4" s="51"/>
      <c r="AH4" s="42"/>
      <c r="AI4" s="42"/>
      <c r="AJ4" s="42"/>
      <c r="AK4" s="42"/>
      <c r="AL4" s="42"/>
      <c r="AM4" s="42"/>
      <c r="AN4" s="42"/>
      <c r="AO4" s="42"/>
      <c r="AP4" s="42"/>
      <c r="AQ4" s="42"/>
    </row>
    <row r="5" spans="1:44" ht="18" x14ac:dyDescent="0.2">
      <c r="A5" s="10"/>
      <c r="B5" s="4"/>
      <c r="C5" s="5"/>
      <c r="D5" s="5"/>
      <c r="E5" s="5"/>
      <c r="F5" s="3"/>
      <c r="G5" s="188"/>
      <c r="H5" s="188"/>
      <c r="I5" s="188"/>
      <c r="J5" s="188"/>
      <c r="K5" s="188"/>
      <c r="L5" s="188"/>
      <c r="M5" s="188"/>
      <c r="N5" s="188"/>
      <c r="O5" s="188" t="s">
        <v>76</v>
      </c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23"/>
      <c r="AD5" s="23"/>
      <c r="AE5" s="23"/>
      <c r="AF5" s="23"/>
      <c r="AG5" s="23"/>
      <c r="AH5" s="23"/>
      <c r="AI5" s="23"/>
      <c r="AJ5" s="3"/>
      <c r="AK5" s="3"/>
      <c r="AL5" s="3"/>
      <c r="AM5" s="3"/>
      <c r="AN5" s="3"/>
      <c r="AO5" s="3"/>
      <c r="AP5" s="3"/>
      <c r="AQ5" s="3"/>
    </row>
    <row r="6" spans="1:44" ht="18" x14ac:dyDescent="0.2">
      <c r="A6" s="10"/>
      <c r="B6" s="4"/>
      <c r="C6" s="5"/>
      <c r="D6" s="5"/>
      <c r="E6" s="5"/>
      <c r="F6" s="3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23"/>
      <c r="AD6" s="23"/>
      <c r="AE6" s="23"/>
      <c r="AF6" s="23"/>
      <c r="AG6" s="23"/>
      <c r="AH6" s="23"/>
      <c r="AI6" s="23"/>
      <c r="AJ6" s="3"/>
      <c r="AK6" s="3"/>
      <c r="AL6" s="3"/>
      <c r="AM6" s="3"/>
      <c r="AN6" s="3"/>
      <c r="AO6" s="3"/>
      <c r="AP6" s="3"/>
      <c r="AQ6" s="3"/>
    </row>
    <row r="7" spans="1:44" ht="16.5" thickBot="1" x14ac:dyDescent="0.25">
      <c r="A7" s="975" t="s">
        <v>26</v>
      </c>
      <c r="B7" s="976"/>
      <c r="C7" s="976"/>
      <c r="D7" s="976"/>
      <c r="E7" s="976"/>
      <c r="F7" s="976"/>
      <c r="G7" s="976"/>
      <c r="H7" s="976"/>
      <c r="I7" s="976"/>
      <c r="J7" s="976"/>
      <c r="K7" s="976"/>
      <c r="L7" s="976"/>
      <c r="M7" s="976"/>
      <c r="N7" s="976"/>
      <c r="O7" s="976"/>
      <c r="P7" s="976"/>
      <c r="Q7" s="976"/>
      <c r="R7" s="976"/>
      <c r="S7" s="976"/>
      <c r="T7" s="976"/>
      <c r="U7" s="976"/>
      <c r="V7" s="976"/>
      <c r="W7" s="976"/>
      <c r="X7" s="976"/>
      <c r="Y7" s="976"/>
      <c r="Z7" s="976"/>
      <c r="AA7" s="976"/>
      <c r="AB7" s="976"/>
      <c r="AC7" s="976"/>
      <c r="AD7" s="976"/>
      <c r="AE7" s="976"/>
      <c r="AF7" s="976"/>
      <c r="AG7" s="976"/>
      <c r="AH7" s="976"/>
      <c r="AI7" s="976"/>
      <c r="AJ7" s="976"/>
      <c r="AK7" s="976"/>
      <c r="AL7" s="976"/>
      <c r="AM7" s="976"/>
      <c r="AN7" s="976"/>
      <c r="AO7" s="976"/>
      <c r="AP7" s="3"/>
      <c r="AQ7" s="3"/>
    </row>
    <row r="8" spans="1:44" ht="15.75" customHeight="1" x14ac:dyDescent="0.2">
      <c r="A8" s="954"/>
      <c r="B8" s="956" t="s">
        <v>23</v>
      </c>
      <c r="C8" s="978" t="s">
        <v>2</v>
      </c>
      <c r="D8" s="144" t="s">
        <v>0</v>
      </c>
      <c r="E8" s="980" t="s">
        <v>68</v>
      </c>
      <c r="F8" s="962" t="s">
        <v>1</v>
      </c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3"/>
      <c r="AJ8" s="14"/>
      <c r="AK8" s="14"/>
      <c r="AL8" s="14"/>
      <c r="AM8" s="15"/>
      <c r="AN8" s="16"/>
      <c r="AO8" s="983" t="s">
        <v>29</v>
      </c>
    </row>
    <row r="9" spans="1:44" ht="16.5" thickBot="1" x14ac:dyDescent="0.25">
      <c r="A9" s="977"/>
      <c r="B9" s="957"/>
      <c r="C9" s="979"/>
      <c r="D9" s="145" t="s">
        <v>3</v>
      </c>
      <c r="E9" s="981"/>
      <c r="F9" s="18"/>
      <c r="G9" s="19"/>
      <c r="H9" s="19" t="s">
        <v>4</v>
      </c>
      <c r="I9" s="19"/>
      <c r="J9" s="20"/>
      <c r="K9" s="19"/>
      <c r="L9" s="19"/>
      <c r="M9" s="19" t="s">
        <v>5</v>
      </c>
      <c r="N9" s="19"/>
      <c r="O9" s="20"/>
      <c r="P9" s="19"/>
      <c r="Q9" s="19"/>
      <c r="R9" s="21" t="s">
        <v>6</v>
      </c>
      <c r="S9" s="19"/>
      <c r="T9" s="20"/>
      <c r="U9" s="19"/>
      <c r="V9" s="19"/>
      <c r="W9" s="21" t="s">
        <v>7</v>
      </c>
      <c r="X9" s="19"/>
      <c r="Y9" s="20"/>
      <c r="Z9" s="19"/>
      <c r="AA9" s="19"/>
      <c r="AB9" s="21" t="s">
        <v>8</v>
      </c>
      <c r="AC9" s="19"/>
      <c r="AD9" s="20"/>
      <c r="AE9" s="18"/>
      <c r="AF9" s="19"/>
      <c r="AG9" s="19" t="s">
        <v>9</v>
      </c>
      <c r="AH9" s="19"/>
      <c r="AI9" s="22"/>
      <c r="AJ9" s="18"/>
      <c r="AK9" s="19"/>
      <c r="AL9" s="19" t="s">
        <v>22</v>
      </c>
      <c r="AM9" s="19"/>
      <c r="AN9" s="20"/>
      <c r="AO9" s="984"/>
    </row>
    <row r="10" spans="1:44" ht="16.5" thickBot="1" x14ac:dyDescent="0.25">
      <c r="A10" s="192"/>
      <c r="B10" s="193"/>
      <c r="C10" s="14"/>
      <c r="D10" s="194"/>
      <c r="E10" s="195"/>
      <c r="F10" s="332" t="s">
        <v>10</v>
      </c>
      <c r="G10" s="63" t="s">
        <v>12</v>
      </c>
      <c r="H10" s="63" t="s">
        <v>11</v>
      </c>
      <c r="I10" s="63" t="s">
        <v>13</v>
      </c>
      <c r="J10" s="65" t="s">
        <v>14</v>
      </c>
      <c r="K10" s="64" t="s">
        <v>10</v>
      </c>
      <c r="L10" s="63" t="s">
        <v>12</v>
      </c>
      <c r="M10" s="63" t="s">
        <v>11</v>
      </c>
      <c r="N10" s="63" t="s">
        <v>13</v>
      </c>
      <c r="O10" s="65" t="s">
        <v>14</v>
      </c>
      <c r="P10" s="64" t="s">
        <v>10</v>
      </c>
      <c r="Q10" s="63" t="s">
        <v>12</v>
      </c>
      <c r="R10" s="63" t="s">
        <v>11</v>
      </c>
      <c r="S10" s="63" t="s">
        <v>13</v>
      </c>
      <c r="T10" s="65" t="s">
        <v>14</v>
      </c>
      <c r="U10" s="64" t="s">
        <v>10</v>
      </c>
      <c r="V10" s="63" t="s">
        <v>12</v>
      </c>
      <c r="W10" s="63" t="s">
        <v>11</v>
      </c>
      <c r="X10" s="63" t="s">
        <v>13</v>
      </c>
      <c r="Y10" s="65" t="s">
        <v>14</v>
      </c>
      <c r="Z10" s="64" t="s">
        <v>10</v>
      </c>
      <c r="AA10" s="63" t="s">
        <v>12</v>
      </c>
      <c r="AB10" s="63" t="s">
        <v>11</v>
      </c>
      <c r="AC10" s="63" t="s">
        <v>13</v>
      </c>
      <c r="AD10" s="65" t="s">
        <v>14</v>
      </c>
      <c r="AE10" s="64" t="s">
        <v>10</v>
      </c>
      <c r="AF10" s="63" t="s">
        <v>12</v>
      </c>
      <c r="AG10" s="63" t="s">
        <v>11</v>
      </c>
      <c r="AH10" s="63" t="s">
        <v>13</v>
      </c>
      <c r="AI10" s="65" t="s">
        <v>14</v>
      </c>
      <c r="AJ10" s="64" t="s">
        <v>10</v>
      </c>
      <c r="AK10" s="63" t="s">
        <v>12</v>
      </c>
      <c r="AL10" s="63" t="s">
        <v>11</v>
      </c>
      <c r="AM10" s="63" t="s">
        <v>13</v>
      </c>
      <c r="AN10" s="65" t="s">
        <v>14</v>
      </c>
      <c r="AO10" s="196" t="s">
        <v>23</v>
      </c>
    </row>
    <row r="11" spans="1:44" ht="16.5" thickBot="1" x14ac:dyDescent="0.25">
      <c r="A11" s="947" t="s">
        <v>76</v>
      </c>
      <c r="B11" s="948"/>
      <c r="C11" s="949"/>
      <c r="D11" s="197"/>
      <c r="E11" s="198"/>
      <c r="F11" s="199"/>
      <c r="G11" s="200"/>
      <c r="H11" s="200"/>
      <c r="I11" s="200"/>
      <c r="J11" s="201"/>
      <c r="K11" s="199"/>
      <c r="L11" s="200"/>
      <c r="M11" s="200"/>
      <c r="N11" s="200"/>
      <c r="O11" s="201"/>
      <c r="P11" s="202"/>
      <c r="Q11" s="200"/>
      <c r="R11" s="200"/>
      <c r="S11" s="200"/>
      <c r="T11" s="201"/>
      <c r="U11" s="199"/>
      <c r="V11" s="200"/>
      <c r="W11" s="200"/>
      <c r="X11" s="200"/>
      <c r="Y11" s="201"/>
      <c r="Z11" s="199"/>
      <c r="AA11" s="200"/>
      <c r="AB11" s="200"/>
      <c r="AC11" s="200"/>
      <c r="AD11" s="201"/>
      <c r="AE11" s="199"/>
      <c r="AF11" s="200"/>
      <c r="AG11" s="200"/>
      <c r="AH11" s="200"/>
      <c r="AI11" s="201"/>
      <c r="AJ11" s="203"/>
      <c r="AK11" s="200"/>
      <c r="AL11" s="200"/>
      <c r="AM11" s="200"/>
      <c r="AN11" s="204"/>
      <c r="AO11" s="205"/>
    </row>
    <row r="12" spans="1:44" ht="15.75" x14ac:dyDescent="0.2">
      <c r="A12" s="206">
        <v>1</v>
      </c>
      <c r="B12" s="207" t="s">
        <v>254</v>
      </c>
      <c r="C12" s="208" t="s">
        <v>99</v>
      </c>
      <c r="D12" s="209">
        <v>2</v>
      </c>
      <c r="E12" s="210">
        <v>2</v>
      </c>
      <c r="F12" s="211"/>
      <c r="G12" s="212"/>
      <c r="H12" s="212"/>
      <c r="I12" s="212"/>
      <c r="J12" s="213"/>
      <c r="K12" s="211"/>
      <c r="L12" s="212"/>
      <c r="M12" s="212"/>
      <c r="N12" s="212"/>
      <c r="O12" s="213"/>
      <c r="P12" s="211"/>
      <c r="Q12" s="212"/>
      <c r="R12" s="212"/>
      <c r="S12" s="212"/>
      <c r="T12" s="213"/>
      <c r="U12" s="211"/>
      <c r="V12" s="212"/>
      <c r="W12" s="212"/>
      <c r="X12" s="212"/>
      <c r="Y12" s="213"/>
      <c r="Z12" s="211">
        <v>0</v>
      </c>
      <c r="AA12" s="212">
        <v>0</v>
      </c>
      <c r="AB12" s="212">
        <v>2</v>
      </c>
      <c r="AC12" s="212" t="s">
        <v>74</v>
      </c>
      <c r="AD12" s="213">
        <v>2</v>
      </c>
      <c r="AE12" s="214" t="s">
        <v>77</v>
      </c>
      <c r="AF12" s="215"/>
      <c r="AG12" s="215"/>
      <c r="AH12" s="215"/>
      <c r="AI12" s="216"/>
      <c r="AJ12" s="217"/>
      <c r="AK12" s="218"/>
      <c r="AL12" s="218"/>
      <c r="AM12" s="218"/>
      <c r="AN12" s="219"/>
      <c r="AO12" s="220"/>
    </row>
    <row r="13" spans="1:44" ht="15.75" x14ac:dyDescent="0.2">
      <c r="A13" s="109">
        <v>2</v>
      </c>
      <c r="B13" s="67" t="s">
        <v>255</v>
      </c>
      <c r="C13" s="139" t="s">
        <v>100</v>
      </c>
      <c r="D13" s="146">
        <v>2</v>
      </c>
      <c r="E13" s="147">
        <v>2</v>
      </c>
      <c r="F13" s="74"/>
      <c r="G13" s="75"/>
      <c r="H13" s="75"/>
      <c r="I13" s="75"/>
      <c r="J13" s="76"/>
      <c r="K13" s="74"/>
      <c r="L13" s="75"/>
      <c r="M13" s="75"/>
      <c r="N13" s="75"/>
      <c r="O13" s="76"/>
      <c r="P13" s="74"/>
      <c r="Q13" s="75"/>
      <c r="R13" s="75"/>
      <c r="S13" s="75"/>
      <c r="T13" s="76"/>
      <c r="U13" s="77"/>
      <c r="V13" s="75"/>
      <c r="W13" s="75"/>
      <c r="X13" s="75"/>
      <c r="Y13" s="76"/>
      <c r="Z13" s="74">
        <v>0</v>
      </c>
      <c r="AA13" s="75">
        <v>0</v>
      </c>
      <c r="AB13" s="75">
        <v>2</v>
      </c>
      <c r="AC13" s="75" t="s">
        <v>74</v>
      </c>
      <c r="AD13" s="76">
        <v>2</v>
      </c>
      <c r="AE13" s="72" t="s">
        <v>77</v>
      </c>
      <c r="AF13" s="75"/>
      <c r="AG13" s="75"/>
      <c r="AH13" s="75"/>
      <c r="AI13" s="76"/>
      <c r="AJ13" s="74"/>
      <c r="AK13" s="75"/>
      <c r="AL13" s="75"/>
      <c r="AM13" s="75"/>
      <c r="AN13" s="76"/>
      <c r="AO13" s="133"/>
    </row>
    <row r="14" spans="1:44" ht="15.75" x14ac:dyDescent="0.2">
      <c r="A14" s="109">
        <v>3</v>
      </c>
      <c r="B14" s="67" t="s">
        <v>256</v>
      </c>
      <c r="C14" s="139" t="s">
        <v>101</v>
      </c>
      <c r="D14" s="146">
        <v>2</v>
      </c>
      <c r="E14" s="147">
        <v>2</v>
      </c>
      <c r="F14" s="74"/>
      <c r="G14" s="75"/>
      <c r="H14" s="75"/>
      <c r="I14" s="75"/>
      <c r="J14" s="76"/>
      <c r="K14" s="74"/>
      <c r="L14" s="75"/>
      <c r="M14" s="75"/>
      <c r="N14" s="75"/>
      <c r="O14" s="76"/>
      <c r="P14" s="77"/>
      <c r="Q14" s="75"/>
      <c r="R14" s="75"/>
      <c r="S14" s="75"/>
      <c r="T14" s="76"/>
      <c r="U14" s="74"/>
      <c r="V14" s="75"/>
      <c r="W14" s="75"/>
      <c r="X14" s="75"/>
      <c r="Y14" s="76"/>
      <c r="Z14" s="75">
        <v>0</v>
      </c>
      <c r="AA14" s="75">
        <v>2</v>
      </c>
      <c r="AB14" s="75">
        <v>0</v>
      </c>
      <c r="AC14" s="75" t="s">
        <v>74</v>
      </c>
      <c r="AD14" s="78">
        <v>2</v>
      </c>
      <c r="AE14" s="71" t="s">
        <v>77</v>
      </c>
      <c r="AF14" s="75"/>
      <c r="AG14" s="75"/>
      <c r="AH14" s="75"/>
      <c r="AI14" s="76"/>
      <c r="AJ14" s="77"/>
      <c r="AK14" s="75"/>
      <c r="AL14" s="75"/>
      <c r="AM14" s="75"/>
      <c r="AN14" s="76"/>
      <c r="AO14" s="133"/>
    </row>
    <row r="15" spans="1:44" s="12" customFormat="1" ht="30" customHeight="1" x14ac:dyDescent="0.2">
      <c r="A15" s="109">
        <v>4</v>
      </c>
      <c r="B15" s="755" t="s">
        <v>257</v>
      </c>
      <c r="C15" s="756" t="s">
        <v>102</v>
      </c>
      <c r="D15" s="148">
        <v>2</v>
      </c>
      <c r="E15" s="149">
        <v>2</v>
      </c>
      <c r="F15" s="80"/>
      <c r="G15" s="81"/>
      <c r="H15" s="81"/>
      <c r="I15" s="81"/>
      <c r="J15" s="82"/>
      <c r="K15" s="80"/>
      <c r="L15" s="81"/>
      <c r="M15" s="81"/>
      <c r="N15" s="81"/>
      <c r="O15" s="82"/>
      <c r="P15" s="83"/>
      <c r="Q15" s="81"/>
      <c r="R15" s="81"/>
      <c r="S15" s="81"/>
      <c r="T15" s="82"/>
      <c r="U15" s="83"/>
      <c r="V15" s="81"/>
      <c r="W15" s="81"/>
      <c r="X15" s="81"/>
      <c r="Y15" s="84"/>
      <c r="Z15" s="80">
        <v>0</v>
      </c>
      <c r="AA15" s="81">
        <v>2</v>
      </c>
      <c r="AB15" s="81">
        <v>0</v>
      </c>
      <c r="AC15" s="81" t="s">
        <v>74</v>
      </c>
      <c r="AD15" s="82">
        <v>2</v>
      </c>
      <c r="AE15" s="79" t="s">
        <v>77</v>
      </c>
      <c r="AF15" s="85"/>
      <c r="AG15" s="85"/>
      <c r="AH15" s="85"/>
      <c r="AI15" s="86"/>
      <c r="AJ15" s="87"/>
      <c r="AK15" s="88"/>
      <c r="AL15" s="88"/>
      <c r="AM15" s="88"/>
      <c r="AN15" s="89"/>
      <c r="AO15" s="133"/>
    </row>
    <row r="16" spans="1:44" ht="15.75" x14ac:dyDescent="0.2">
      <c r="A16" s="109">
        <v>5</v>
      </c>
      <c r="B16" s="67" t="s">
        <v>258</v>
      </c>
      <c r="C16" s="140" t="s">
        <v>103</v>
      </c>
      <c r="D16" s="148">
        <v>2</v>
      </c>
      <c r="E16" s="149">
        <v>2</v>
      </c>
      <c r="F16" s="91"/>
      <c r="G16" s="92"/>
      <c r="H16" s="92"/>
      <c r="I16" s="92"/>
      <c r="J16" s="93"/>
      <c r="K16" s="94"/>
      <c r="L16" s="95"/>
      <c r="M16" s="95"/>
      <c r="N16" s="92"/>
      <c r="O16" s="93"/>
      <c r="P16" s="96"/>
      <c r="Q16" s="95"/>
      <c r="R16" s="95"/>
      <c r="S16" s="92"/>
      <c r="T16" s="93"/>
      <c r="U16" s="97"/>
      <c r="V16" s="95"/>
      <c r="W16" s="95"/>
      <c r="X16" s="92"/>
      <c r="Y16" s="90"/>
      <c r="Z16" s="80">
        <v>0</v>
      </c>
      <c r="AA16" s="81">
        <v>2</v>
      </c>
      <c r="AB16" s="81">
        <v>0</v>
      </c>
      <c r="AC16" s="81" t="s">
        <v>74</v>
      </c>
      <c r="AD16" s="82">
        <v>2</v>
      </c>
      <c r="AE16" s="79" t="s">
        <v>77</v>
      </c>
      <c r="AF16" s="98"/>
      <c r="AG16" s="98"/>
      <c r="AH16" s="98"/>
      <c r="AI16" s="99"/>
      <c r="AJ16" s="100"/>
      <c r="AK16" s="101"/>
      <c r="AL16" s="101"/>
      <c r="AM16" s="101"/>
      <c r="AN16" s="102"/>
      <c r="AO16" s="133"/>
    </row>
    <row r="17" spans="1:41" ht="15.75" x14ac:dyDescent="0.2">
      <c r="A17" s="109">
        <v>6</v>
      </c>
      <c r="B17" s="67" t="s">
        <v>259</v>
      </c>
      <c r="C17" s="139" t="s">
        <v>110</v>
      </c>
      <c r="D17" s="150">
        <v>2</v>
      </c>
      <c r="E17" s="151">
        <v>2</v>
      </c>
      <c r="F17" s="110"/>
      <c r="G17" s="111"/>
      <c r="H17" s="111"/>
      <c r="I17" s="111"/>
      <c r="J17" s="108"/>
      <c r="K17" s="110"/>
      <c r="L17" s="111"/>
      <c r="M17" s="111"/>
      <c r="N17" s="111"/>
      <c r="O17" s="108"/>
      <c r="P17" s="110"/>
      <c r="Q17" s="111"/>
      <c r="R17" s="111"/>
      <c r="S17" s="111"/>
      <c r="T17" s="108"/>
      <c r="U17" s="68">
        <v>0</v>
      </c>
      <c r="V17" s="69">
        <v>2</v>
      </c>
      <c r="W17" s="69">
        <v>0</v>
      </c>
      <c r="X17" s="69" t="s">
        <v>74</v>
      </c>
      <c r="Y17" s="70">
        <v>2</v>
      </c>
      <c r="Z17" s="71" t="s">
        <v>77</v>
      </c>
      <c r="AA17" s="111"/>
      <c r="AB17" s="111"/>
      <c r="AC17" s="111"/>
      <c r="AD17" s="112"/>
      <c r="AE17" s="113"/>
      <c r="AF17" s="114"/>
      <c r="AG17" s="114"/>
      <c r="AH17" s="114"/>
      <c r="AI17" s="115"/>
      <c r="AJ17" s="103"/>
      <c r="AK17" s="104"/>
      <c r="AL17" s="104"/>
      <c r="AM17" s="104"/>
      <c r="AN17" s="73"/>
      <c r="AO17" s="133"/>
    </row>
    <row r="18" spans="1:41" s="709" customFormat="1" ht="15.75" x14ac:dyDescent="0.2">
      <c r="A18" s="696">
        <v>7</v>
      </c>
      <c r="B18" s="697" t="s">
        <v>334</v>
      </c>
      <c r="C18" s="698" t="s">
        <v>301</v>
      </c>
      <c r="D18" s="699">
        <v>2</v>
      </c>
      <c r="E18" s="700">
        <v>2</v>
      </c>
      <c r="F18" s="701">
        <v>0</v>
      </c>
      <c r="G18" s="702">
        <v>2</v>
      </c>
      <c r="H18" s="702">
        <v>0</v>
      </c>
      <c r="I18" s="702" t="s">
        <v>74</v>
      </c>
      <c r="J18" s="703">
        <v>2</v>
      </c>
      <c r="K18" s="701"/>
      <c r="L18" s="702"/>
      <c r="M18" s="702"/>
      <c r="N18" s="702"/>
      <c r="O18" s="703"/>
      <c r="P18" s="701"/>
      <c r="Q18" s="702"/>
      <c r="R18" s="702"/>
      <c r="S18" s="702"/>
      <c r="T18" s="703"/>
      <c r="U18" s="701"/>
      <c r="V18" s="702"/>
      <c r="W18" s="702"/>
      <c r="X18" s="702"/>
      <c r="Y18" s="703"/>
      <c r="Z18" s="704"/>
      <c r="AA18" s="702"/>
      <c r="AB18" s="702"/>
      <c r="AC18" s="702"/>
      <c r="AD18" s="703"/>
      <c r="AE18" s="704"/>
      <c r="AF18" s="702"/>
      <c r="AG18" s="702"/>
      <c r="AH18" s="702"/>
      <c r="AI18" s="703"/>
      <c r="AJ18" s="705"/>
      <c r="AK18" s="706"/>
      <c r="AL18" s="706"/>
      <c r="AM18" s="706"/>
      <c r="AN18" s="707"/>
      <c r="AO18" s="708"/>
    </row>
    <row r="19" spans="1:41" s="709" customFormat="1" ht="15.75" x14ac:dyDescent="0.2">
      <c r="A19" s="696">
        <v>8</v>
      </c>
      <c r="B19" s="710" t="s">
        <v>335</v>
      </c>
      <c r="C19" s="711" t="s">
        <v>322</v>
      </c>
      <c r="D19" s="699">
        <v>2</v>
      </c>
      <c r="E19" s="712">
        <v>2</v>
      </c>
      <c r="F19" s="713"/>
      <c r="G19" s="714"/>
      <c r="H19" s="714"/>
      <c r="I19" s="714"/>
      <c r="J19" s="715"/>
      <c r="K19" s="705">
        <v>0</v>
      </c>
      <c r="L19" s="706">
        <v>2</v>
      </c>
      <c r="M19" s="706">
        <v>0</v>
      </c>
      <c r="N19" s="706" t="s">
        <v>74</v>
      </c>
      <c r="O19" s="707">
        <v>2</v>
      </c>
      <c r="P19" s="704" t="s">
        <v>77</v>
      </c>
      <c r="Q19" s="714"/>
      <c r="R19" s="714"/>
      <c r="S19" s="714"/>
      <c r="T19" s="715"/>
      <c r="U19" s="716"/>
      <c r="V19" s="717"/>
      <c r="W19" s="717"/>
      <c r="X19" s="717"/>
      <c r="Y19" s="718"/>
      <c r="Z19" s="704"/>
      <c r="AA19" s="714"/>
      <c r="AB19" s="714"/>
      <c r="AC19" s="714"/>
      <c r="AD19" s="719"/>
      <c r="AE19" s="720"/>
      <c r="AF19" s="721"/>
      <c r="AG19" s="721"/>
      <c r="AH19" s="721"/>
      <c r="AI19" s="722"/>
      <c r="AJ19" s="701"/>
      <c r="AK19" s="702"/>
      <c r="AL19" s="702"/>
      <c r="AM19" s="702"/>
      <c r="AN19" s="703"/>
      <c r="AO19" s="708"/>
    </row>
    <row r="20" spans="1:41" s="709" customFormat="1" ht="15.75" x14ac:dyDescent="0.2">
      <c r="A20" s="696">
        <v>9</v>
      </c>
      <c r="B20" s="723" t="s">
        <v>250</v>
      </c>
      <c r="C20" s="711" t="s">
        <v>111</v>
      </c>
      <c r="D20" s="699"/>
      <c r="E20" s="712"/>
      <c r="F20" s="713"/>
      <c r="G20" s="714"/>
      <c r="H20" s="714"/>
      <c r="I20" s="714"/>
      <c r="J20" s="715"/>
      <c r="K20" s="713"/>
      <c r="L20" s="714"/>
      <c r="M20" s="714"/>
      <c r="N20" s="714"/>
      <c r="O20" s="715"/>
      <c r="P20" s="713"/>
      <c r="Q20" s="714"/>
      <c r="R20" s="714"/>
      <c r="S20" s="714"/>
      <c r="T20" s="715"/>
      <c r="U20" s="716">
        <v>0</v>
      </c>
      <c r="V20" s="717">
        <v>2</v>
      </c>
      <c r="W20" s="717">
        <v>0</v>
      </c>
      <c r="X20" s="717" t="s">
        <v>74</v>
      </c>
      <c r="Y20" s="718">
        <v>2</v>
      </c>
      <c r="Z20" s="704" t="s">
        <v>77</v>
      </c>
      <c r="AA20" s="714"/>
      <c r="AB20" s="714"/>
      <c r="AC20" s="714"/>
      <c r="AD20" s="719"/>
      <c r="AE20" s="720"/>
      <c r="AF20" s="721"/>
      <c r="AG20" s="721"/>
      <c r="AH20" s="721"/>
      <c r="AI20" s="722"/>
      <c r="AJ20" s="701"/>
      <c r="AK20" s="702"/>
      <c r="AL20" s="702"/>
      <c r="AM20" s="702"/>
      <c r="AN20" s="703"/>
      <c r="AO20" s="708"/>
    </row>
    <row r="21" spans="1:41" s="709" customFormat="1" ht="15.75" x14ac:dyDescent="0.2">
      <c r="A21" s="696">
        <v>10</v>
      </c>
      <c r="B21" s="723" t="s">
        <v>389</v>
      </c>
      <c r="C21" s="711" t="s">
        <v>112</v>
      </c>
      <c r="D21" s="699">
        <v>2</v>
      </c>
      <c r="E21" s="712">
        <v>2</v>
      </c>
      <c r="F21" s="713"/>
      <c r="G21" s="714"/>
      <c r="H21" s="714"/>
      <c r="I21" s="714"/>
      <c r="J21" s="715"/>
      <c r="K21" s="713"/>
      <c r="L21" s="714"/>
      <c r="M21" s="714"/>
      <c r="N21" s="714"/>
      <c r="O21" s="715"/>
      <c r="P21" s="713"/>
      <c r="Q21" s="714"/>
      <c r="R21" s="714"/>
      <c r="S21" s="714"/>
      <c r="T21" s="715"/>
      <c r="U21" s="716">
        <v>0</v>
      </c>
      <c r="V21" s="717">
        <v>2</v>
      </c>
      <c r="W21" s="717">
        <v>0</v>
      </c>
      <c r="X21" s="717" t="s">
        <v>74</v>
      </c>
      <c r="Y21" s="718">
        <v>2</v>
      </c>
      <c r="Z21" s="704" t="s">
        <v>77</v>
      </c>
      <c r="AA21" s="714"/>
      <c r="AB21" s="714"/>
      <c r="AC21" s="714"/>
      <c r="AD21" s="719"/>
      <c r="AE21" s="724"/>
      <c r="AF21" s="721"/>
      <c r="AG21" s="721"/>
      <c r="AH21" s="721"/>
      <c r="AI21" s="722"/>
      <c r="AJ21" s="701"/>
      <c r="AK21" s="702"/>
      <c r="AL21" s="702"/>
      <c r="AM21" s="702"/>
      <c r="AN21" s="715"/>
      <c r="AO21" s="708"/>
    </row>
    <row r="22" spans="1:41" s="709" customFormat="1" ht="15.75" x14ac:dyDescent="0.2">
      <c r="A22" s="696">
        <v>11</v>
      </c>
      <c r="B22" s="725" t="s">
        <v>251</v>
      </c>
      <c r="C22" s="698" t="s">
        <v>113</v>
      </c>
      <c r="D22" s="699">
        <v>2</v>
      </c>
      <c r="E22" s="700">
        <v>2</v>
      </c>
      <c r="F22" s="701">
        <v>0</v>
      </c>
      <c r="G22" s="702">
        <v>0</v>
      </c>
      <c r="H22" s="702">
        <v>2</v>
      </c>
      <c r="I22" s="702" t="s">
        <v>74</v>
      </c>
      <c r="J22" s="703">
        <v>2</v>
      </c>
      <c r="K22" s="701"/>
      <c r="L22" s="702"/>
      <c r="M22" s="702"/>
      <c r="N22" s="702"/>
      <c r="O22" s="703"/>
      <c r="P22" s="701"/>
      <c r="Q22" s="702"/>
      <c r="R22" s="702"/>
      <c r="S22" s="702"/>
      <c r="T22" s="703"/>
      <c r="U22" s="701"/>
      <c r="V22" s="702"/>
      <c r="W22" s="702"/>
      <c r="X22" s="702"/>
      <c r="Y22" s="703"/>
      <c r="Z22" s="704"/>
      <c r="AA22" s="702"/>
      <c r="AB22" s="702"/>
      <c r="AC22" s="702"/>
      <c r="AD22" s="703"/>
      <c r="AE22" s="704"/>
      <c r="AF22" s="702"/>
      <c r="AG22" s="702"/>
      <c r="AH22" s="702"/>
      <c r="AI22" s="703"/>
      <c r="AJ22" s="705"/>
      <c r="AK22" s="706"/>
      <c r="AL22" s="706"/>
      <c r="AM22" s="706"/>
      <c r="AN22" s="707"/>
      <c r="AO22" s="708"/>
    </row>
    <row r="23" spans="1:41" s="709" customFormat="1" ht="15.75" x14ac:dyDescent="0.2">
      <c r="A23" s="696">
        <v>12</v>
      </c>
      <c r="B23" s="723" t="s">
        <v>260</v>
      </c>
      <c r="C23" s="711" t="s">
        <v>114</v>
      </c>
      <c r="D23" s="699">
        <v>2</v>
      </c>
      <c r="E23" s="700">
        <v>2</v>
      </c>
      <c r="F23" s="713"/>
      <c r="G23" s="714"/>
      <c r="H23" s="714"/>
      <c r="I23" s="714"/>
      <c r="J23" s="715"/>
      <c r="K23" s="713"/>
      <c r="L23" s="714"/>
      <c r="M23" s="714"/>
      <c r="N23" s="714"/>
      <c r="O23" s="715"/>
      <c r="P23" s="713"/>
      <c r="Q23" s="714"/>
      <c r="R23" s="714"/>
      <c r="S23" s="714"/>
      <c r="T23" s="715"/>
      <c r="U23" s="716">
        <v>0</v>
      </c>
      <c r="V23" s="717">
        <v>0</v>
      </c>
      <c r="W23" s="717">
        <v>2</v>
      </c>
      <c r="X23" s="717" t="s">
        <v>74</v>
      </c>
      <c r="Y23" s="718">
        <v>2</v>
      </c>
      <c r="Z23" s="704" t="s">
        <v>77</v>
      </c>
      <c r="AA23" s="714"/>
      <c r="AB23" s="714"/>
      <c r="AC23" s="714"/>
      <c r="AD23" s="719"/>
      <c r="AE23" s="724"/>
      <c r="AF23" s="721"/>
      <c r="AG23" s="721"/>
      <c r="AH23" s="721"/>
      <c r="AI23" s="722"/>
      <c r="AJ23" s="701"/>
      <c r="AK23" s="702"/>
      <c r="AL23" s="702"/>
      <c r="AM23" s="702"/>
      <c r="AN23" s="703"/>
      <c r="AO23" s="708"/>
    </row>
    <row r="24" spans="1:41" s="709" customFormat="1" ht="15.75" x14ac:dyDescent="0.2">
      <c r="A24" s="696">
        <v>13</v>
      </c>
      <c r="B24" s="723" t="s">
        <v>261</v>
      </c>
      <c r="C24" s="711" t="s">
        <v>124</v>
      </c>
      <c r="D24" s="699">
        <v>2</v>
      </c>
      <c r="E24" s="712">
        <v>2</v>
      </c>
      <c r="F24" s="713"/>
      <c r="G24" s="714"/>
      <c r="H24" s="714"/>
      <c r="I24" s="714"/>
      <c r="J24" s="719"/>
      <c r="K24" s="726"/>
      <c r="L24" s="727"/>
      <c r="M24" s="727"/>
      <c r="N24" s="702"/>
      <c r="O24" s="703"/>
      <c r="P24" s="726"/>
      <c r="Q24" s="727"/>
      <c r="R24" s="727"/>
      <c r="S24" s="702"/>
      <c r="T24" s="703"/>
      <c r="U24" s="704"/>
      <c r="V24" s="714"/>
      <c r="W24" s="714"/>
      <c r="X24" s="714"/>
      <c r="Y24" s="719"/>
      <c r="Z24" s="713"/>
      <c r="AA24" s="714"/>
      <c r="AB24" s="714"/>
      <c r="AC24" s="714"/>
      <c r="AD24" s="719"/>
      <c r="AE24" s="726">
        <v>0</v>
      </c>
      <c r="AF24" s="727">
        <v>0</v>
      </c>
      <c r="AG24" s="727">
        <v>2</v>
      </c>
      <c r="AH24" s="702" t="s">
        <v>74</v>
      </c>
      <c r="AI24" s="703">
        <v>2</v>
      </c>
      <c r="AJ24" s="704" t="s">
        <v>77</v>
      </c>
      <c r="AK24" s="714"/>
      <c r="AL24" s="714"/>
      <c r="AM24" s="714"/>
      <c r="AN24" s="719"/>
      <c r="AO24" s="708"/>
    </row>
    <row r="25" spans="1:41" s="709" customFormat="1" ht="15.75" x14ac:dyDescent="0.2">
      <c r="A25" s="696">
        <v>14</v>
      </c>
      <c r="B25" s="723" t="s">
        <v>262</v>
      </c>
      <c r="C25" s="711" t="s">
        <v>123</v>
      </c>
      <c r="D25" s="699">
        <v>2</v>
      </c>
      <c r="E25" s="712">
        <v>2</v>
      </c>
      <c r="F25" s="713"/>
      <c r="G25" s="714"/>
      <c r="H25" s="714"/>
      <c r="I25" s="714"/>
      <c r="J25" s="719"/>
      <c r="K25" s="726"/>
      <c r="L25" s="727"/>
      <c r="M25" s="727"/>
      <c r="N25" s="702"/>
      <c r="O25" s="703"/>
      <c r="P25" s="704"/>
      <c r="Q25" s="714"/>
      <c r="R25" s="714"/>
      <c r="S25" s="714"/>
      <c r="T25" s="719"/>
      <c r="U25" s="713"/>
      <c r="V25" s="714"/>
      <c r="W25" s="714"/>
      <c r="X25" s="714"/>
      <c r="Y25" s="719"/>
      <c r="Z25" s="726">
        <v>0</v>
      </c>
      <c r="AA25" s="727">
        <v>0</v>
      </c>
      <c r="AB25" s="727">
        <v>2</v>
      </c>
      <c r="AC25" s="702" t="s">
        <v>74</v>
      </c>
      <c r="AD25" s="703">
        <v>2</v>
      </c>
      <c r="AE25" s="704" t="s">
        <v>77</v>
      </c>
      <c r="AF25" s="714"/>
      <c r="AG25" s="714"/>
      <c r="AH25" s="714"/>
      <c r="AI25" s="719"/>
      <c r="AJ25" s="713"/>
      <c r="AK25" s="714"/>
      <c r="AL25" s="714"/>
      <c r="AM25" s="714"/>
      <c r="AN25" s="719"/>
      <c r="AO25" s="708"/>
    </row>
    <row r="26" spans="1:41" s="709" customFormat="1" ht="15.75" x14ac:dyDescent="0.2">
      <c r="A26" s="696">
        <v>15</v>
      </c>
      <c r="B26" s="725" t="s">
        <v>378</v>
      </c>
      <c r="C26" s="698" t="s">
        <v>125</v>
      </c>
      <c r="D26" s="699">
        <v>2</v>
      </c>
      <c r="E26" s="700">
        <v>2</v>
      </c>
      <c r="F26" s="701"/>
      <c r="G26" s="702"/>
      <c r="H26" s="702"/>
      <c r="I26" s="702" t="s">
        <v>25</v>
      </c>
      <c r="J26" s="703"/>
      <c r="K26" s="701"/>
      <c r="L26" s="702"/>
      <c r="M26" s="702"/>
      <c r="N26" s="702"/>
      <c r="O26" s="703"/>
      <c r="P26" s="701">
        <v>0</v>
      </c>
      <c r="Q26" s="702">
        <v>0</v>
      </c>
      <c r="R26" s="702">
        <v>2</v>
      </c>
      <c r="S26" s="702" t="s">
        <v>74</v>
      </c>
      <c r="T26" s="703">
        <v>2</v>
      </c>
      <c r="U26" s="704" t="s">
        <v>77</v>
      </c>
      <c r="V26" s="702"/>
      <c r="W26" s="702"/>
      <c r="X26" s="702"/>
      <c r="Y26" s="703"/>
      <c r="Z26" s="701"/>
      <c r="AA26" s="702"/>
      <c r="AB26" s="702"/>
      <c r="AC26" s="702"/>
      <c r="AD26" s="728"/>
      <c r="AE26" s="729"/>
      <c r="AF26" s="702"/>
      <c r="AG26" s="702"/>
      <c r="AH26" s="702"/>
      <c r="AI26" s="703"/>
      <c r="AJ26" s="705"/>
      <c r="AK26" s="706"/>
      <c r="AL26" s="706"/>
      <c r="AM26" s="706"/>
      <c r="AN26" s="707"/>
      <c r="AO26" s="708"/>
    </row>
    <row r="27" spans="1:41" s="709" customFormat="1" ht="15.75" x14ac:dyDescent="0.2">
      <c r="A27" s="696">
        <v>16</v>
      </c>
      <c r="B27" s="725" t="s">
        <v>263</v>
      </c>
      <c r="C27" s="730" t="s">
        <v>126</v>
      </c>
      <c r="D27" s="699">
        <v>2</v>
      </c>
      <c r="E27" s="712">
        <v>2</v>
      </c>
      <c r="F27" s="713"/>
      <c r="G27" s="714"/>
      <c r="H27" s="714"/>
      <c r="I27" s="714"/>
      <c r="J27" s="719"/>
      <c r="K27" s="713"/>
      <c r="L27" s="714"/>
      <c r="M27" s="714"/>
      <c r="N27" s="714"/>
      <c r="O27" s="719"/>
      <c r="P27" s="726">
        <v>0</v>
      </c>
      <c r="Q27" s="727">
        <v>0</v>
      </c>
      <c r="R27" s="727">
        <v>2</v>
      </c>
      <c r="S27" s="702" t="s">
        <v>74</v>
      </c>
      <c r="T27" s="703">
        <v>2</v>
      </c>
      <c r="U27" s="704" t="s">
        <v>77</v>
      </c>
      <c r="V27" s="714"/>
      <c r="W27" s="714"/>
      <c r="X27" s="714"/>
      <c r="Y27" s="719"/>
      <c r="Z27" s="714"/>
      <c r="AA27" s="714"/>
      <c r="AB27" s="714"/>
      <c r="AC27" s="714"/>
      <c r="AD27" s="731"/>
      <c r="AE27" s="732"/>
      <c r="AF27" s="733"/>
      <c r="AG27" s="714"/>
      <c r="AH27" s="714"/>
      <c r="AI27" s="719"/>
      <c r="AJ27" s="713"/>
      <c r="AK27" s="714"/>
      <c r="AL27" s="714"/>
      <c r="AM27" s="714"/>
      <c r="AN27" s="719"/>
      <c r="AO27" s="708"/>
    </row>
    <row r="28" spans="1:41" s="709" customFormat="1" ht="15.75" x14ac:dyDescent="0.2">
      <c r="A28" s="696">
        <v>17</v>
      </c>
      <c r="B28" s="723" t="s">
        <v>264</v>
      </c>
      <c r="C28" s="711" t="s">
        <v>127</v>
      </c>
      <c r="D28" s="699">
        <v>2</v>
      </c>
      <c r="E28" s="712">
        <v>2</v>
      </c>
      <c r="F28" s="713"/>
      <c r="G28" s="714"/>
      <c r="H28" s="714"/>
      <c r="I28" s="714"/>
      <c r="J28" s="719"/>
      <c r="K28" s="726">
        <v>0</v>
      </c>
      <c r="L28" s="727">
        <v>2</v>
      </c>
      <c r="M28" s="727">
        <v>0</v>
      </c>
      <c r="N28" s="702" t="s">
        <v>74</v>
      </c>
      <c r="O28" s="703">
        <v>2</v>
      </c>
      <c r="P28" s="704" t="s">
        <v>77</v>
      </c>
      <c r="Q28" s="714"/>
      <c r="R28" s="714"/>
      <c r="S28" s="714"/>
      <c r="T28" s="719"/>
      <c r="U28" s="713"/>
      <c r="V28" s="714"/>
      <c r="W28" s="714"/>
      <c r="X28" s="714"/>
      <c r="Y28" s="719"/>
      <c r="Z28" s="713"/>
      <c r="AA28" s="714"/>
      <c r="AB28" s="714"/>
      <c r="AC28" s="714"/>
      <c r="AD28" s="731"/>
      <c r="AE28" s="732"/>
      <c r="AF28" s="714"/>
      <c r="AG28" s="714"/>
      <c r="AH28" s="714"/>
      <c r="AI28" s="719"/>
      <c r="AJ28" s="732"/>
      <c r="AK28" s="714"/>
      <c r="AL28" s="714"/>
      <c r="AM28" s="714"/>
      <c r="AN28" s="719"/>
      <c r="AO28" s="708"/>
    </row>
    <row r="29" spans="1:41" s="709" customFormat="1" ht="15.75" x14ac:dyDescent="0.2">
      <c r="A29" s="696">
        <v>18</v>
      </c>
      <c r="B29" s="723" t="s">
        <v>265</v>
      </c>
      <c r="C29" s="711" t="s">
        <v>128</v>
      </c>
      <c r="D29" s="699">
        <v>2</v>
      </c>
      <c r="E29" s="712">
        <v>2</v>
      </c>
      <c r="F29" s="713"/>
      <c r="G29" s="714"/>
      <c r="H29" s="714"/>
      <c r="I29" s="714"/>
      <c r="J29" s="719"/>
      <c r="K29" s="734"/>
      <c r="L29" s="727"/>
      <c r="M29" s="727"/>
      <c r="N29" s="702"/>
      <c r="O29" s="735"/>
      <c r="P29" s="704"/>
      <c r="Q29" s="714"/>
      <c r="R29" s="714"/>
      <c r="S29" s="714"/>
      <c r="T29" s="719"/>
      <c r="U29" s="713"/>
      <c r="V29" s="714"/>
      <c r="W29" s="714"/>
      <c r="X29" s="714"/>
      <c r="Y29" s="719"/>
      <c r="Z29" s="726">
        <v>0</v>
      </c>
      <c r="AA29" s="727">
        <v>2</v>
      </c>
      <c r="AB29" s="727">
        <v>0</v>
      </c>
      <c r="AC29" s="702" t="s">
        <v>74</v>
      </c>
      <c r="AD29" s="703">
        <v>2</v>
      </c>
      <c r="AE29" s="704" t="s">
        <v>77</v>
      </c>
      <c r="AF29" s="714"/>
      <c r="AG29" s="714"/>
      <c r="AH29" s="714"/>
      <c r="AI29" s="719"/>
      <c r="AJ29" s="732"/>
      <c r="AK29" s="714"/>
      <c r="AL29" s="714"/>
      <c r="AM29" s="714"/>
      <c r="AN29" s="719"/>
      <c r="AO29" s="708"/>
    </row>
    <row r="30" spans="1:41" s="709" customFormat="1" ht="15.75" x14ac:dyDescent="0.2">
      <c r="A30" s="696">
        <v>19</v>
      </c>
      <c r="B30" s="723" t="s">
        <v>266</v>
      </c>
      <c r="C30" s="711" t="s">
        <v>315</v>
      </c>
      <c r="D30" s="699">
        <v>2</v>
      </c>
      <c r="E30" s="712">
        <v>2</v>
      </c>
      <c r="F30" s="701">
        <v>0</v>
      </c>
      <c r="G30" s="702">
        <v>0</v>
      </c>
      <c r="H30" s="702">
        <v>0</v>
      </c>
      <c r="I30" s="702" t="s">
        <v>74</v>
      </c>
      <c r="J30" s="703">
        <v>2</v>
      </c>
      <c r="K30" s="729" t="s">
        <v>77</v>
      </c>
      <c r="L30" s="714"/>
      <c r="M30" s="714"/>
      <c r="N30" s="714"/>
      <c r="O30" s="736"/>
      <c r="P30" s="713"/>
      <c r="Q30" s="714"/>
      <c r="R30" s="714"/>
      <c r="S30" s="714"/>
      <c r="T30" s="719"/>
      <c r="U30" s="713"/>
      <c r="V30" s="714"/>
      <c r="W30" s="714"/>
      <c r="X30" s="714"/>
      <c r="Y30" s="719"/>
      <c r="Z30" s="717"/>
      <c r="AA30" s="717"/>
      <c r="AB30" s="717"/>
      <c r="AC30" s="717"/>
      <c r="AD30" s="737"/>
      <c r="AE30" s="729"/>
      <c r="AF30" s="738"/>
      <c r="AG30" s="702"/>
      <c r="AH30" s="702"/>
      <c r="AI30" s="703"/>
      <c r="AJ30" s="739"/>
      <c r="AK30" s="721"/>
      <c r="AL30" s="721"/>
      <c r="AM30" s="721"/>
      <c r="AN30" s="740"/>
      <c r="AO30" s="708"/>
    </row>
    <row r="31" spans="1:41" s="709" customFormat="1" ht="15.75" x14ac:dyDescent="0.2">
      <c r="A31" s="696">
        <v>20</v>
      </c>
      <c r="B31" s="723" t="s">
        <v>267</v>
      </c>
      <c r="C31" s="711" t="s">
        <v>382</v>
      </c>
      <c r="D31" s="699">
        <v>2</v>
      </c>
      <c r="E31" s="712">
        <v>2</v>
      </c>
      <c r="F31" s="741"/>
      <c r="G31" s="723"/>
      <c r="H31" s="723"/>
      <c r="I31" s="723"/>
      <c r="J31" s="742"/>
      <c r="K31" s="732"/>
      <c r="L31" s="714"/>
      <c r="M31" s="714"/>
      <c r="N31" s="714"/>
      <c r="O31" s="715"/>
      <c r="P31" s="732"/>
      <c r="Q31" s="714"/>
      <c r="R31" s="714"/>
      <c r="S31" s="714"/>
      <c r="T31" s="736"/>
      <c r="U31" s="713"/>
      <c r="V31" s="714"/>
      <c r="W31" s="714"/>
      <c r="X31" s="714"/>
      <c r="Y31" s="715"/>
      <c r="Z31" s="738"/>
      <c r="AA31" s="738"/>
      <c r="AB31" s="738"/>
      <c r="AC31" s="738"/>
      <c r="AD31" s="743"/>
      <c r="AE31" s="744">
        <v>0</v>
      </c>
      <c r="AF31" s="717">
        <v>0</v>
      </c>
      <c r="AG31" s="717">
        <v>2</v>
      </c>
      <c r="AH31" s="717" t="s">
        <v>74</v>
      </c>
      <c r="AI31" s="718">
        <v>2</v>
      </c>
      <c r="AJ31" s="729" t="s">
        <v>77</v>
      </c>
      <c r="AK31" s="702"/>
      <c r="AL31" s="702"/>
      <c r="AM31" s="702"/>
      <c r="AN31" s="703"/>
      <c r="AO31" s="708"/>
    </row>
    <row r="32" spans="1:41" s="709" customFormat="1" ht="15.75" x14ac:dyDescent="0.2">
      <c r="A32" s="696">
        <v>21</v>
      </c>
      <c r="B32" s="725" t="s">
        <v>269</v>
      </c>
      <c r="C32" s="698" t="s">
        <v>268</v>
      </c>
      <c r="D32" s="699">
        <v>2</v>
      </c>
      <c r="E32" s="700">
        <v>2</v>
      </c>
      <c r="F32" s="701"/>
      <c r="G32" s="702"/>
      <c r="H32" s="702"/>
      <c r="I32" s="702"/>
      <c r="J32" s="703"/>
      <c r="K32" s="701"/>
      <c r="L32" s="702"/>
      <c r="M32" s="702"/>
      <c r="N32" s="702"/>
      <c r="O32" s="703"/>
      <c r="P32" s="745">
        <v>0</v>
      </c>
      <c r="Q32" s="702">
        <v>0</v>
      </c>
      <c r="R32" s="702">
        <v>2</v>
      </c>
      <c r="S32" s="702" t="s">
        <v>74</v>
      </c>
      <c r="T32" s="703">
        <v>2</v>
      </c>
      <c r="U32" s="704" t="s">
        <v>77</v>
      </c>
      <c r="V32" s="702"/>
      <c r="W32" s="702"/>
      <c r="X32" s="702"/>
      <c r="Y32" s="703"/>
      <c r="Z32" s="701"/>
      <c r="AA32" s="702"/>
      <c r="AB32" s="702"/>
      <c r="AC32" s="702"/>
      <c r="AD32" s="728"/>
      <c r="AE32" s="729"/>
      <c r="AF32" s="706"/>
      <c r="AG32" s="706"/>
      <c r="AH32" s="706"/>
      <c r="AI32" s="707"/>
      <c r="AJ32" s="745"/>
      <c r="AK32" s="702"/>
      <c r="AL32" s="702"/>
      <c r="AM32" s="702"/>
      <c r="AN32" s="703"/>
      <c r="AO32" s="708"/>
    </row>
    <row r="33" spans="1:41" ht="15.75" x14ac:dyDescent="0.2">
      <c r="A33" s="109">
        <v>22</v>
      </c>
      <c r="B33" s="116" t="s">
        <v>270</v>
      </c>
      <c r="C33" s="142" t="s">
        <v>129</v>
      </c>
      <c r="D33" s="150">
        <v>2</v>
      </c>
      <c r="E33" s="151">
        <v>2</v>
      </c>
      <c r="F33" s="119"/>
      <c r="G33" s="66"/>
      <c r="H33" s="116"/>
      <c r="I33" s="66"/>
      <c r="J33" s="120"/>
      <c r="K33" s="109"/>
      <c r="L33" s="116"/>
      <c r="M33" s="66"/>
      <c r="N33" s="116"/>
      <c r="O33" s="121"/>
      <c r="P33" s="119"/>
      <c r="Q33" s="66"/>
      <c r="R33" s="116"/>
      <c r="S33" s="66"/>
      <c r="T33" s="120"/>
      <c r="U33" s="109"/>
      <c r="V33" s="116"/>
      <c r="W33" s="66"/>
      <c r="X33" s="116"/>
      <c r="Y33" s="121"/>
      <c r="Z33" s="68">
        <v>0</v>
      </c>
      <c r="AA33" s="69">
        <v>2</v>
      </c>
      <c r="AB33" s="69">
        <v>0</v>
      </c>
      <c r="AC33" s="69" t="s">
        <v>74</v>
      </c>
      <c r="AD33" s="70">
        <v>2</v>
      </c>
      <c r="AE33" s="71" t="s">
        <v>77</v>
      </c>
      <c r="AF33" s="118"/>
      <c r="AG33" s="66"/>
      <c r="AH33" s="116"/>
      <c r="AI33" s="121"/>
      <c r="AJ33" s="119"/>
      <c r="AK33" s="66"/>
      <c r="AL33" s="116"/>
      <c r="AM33" s="66"/>
      <c r="AN33" s="120"/>
      <c r="AO33" s="133"/>
    </row>
    <row r="34" spans="1:41" ht="15.75" x14ac:dyDescent="0.2">
      <c r="A34" s="109">
        <v>23</v>
      </c>
      <c r="B34" s="116" t="s">
        <v>271</v>
      </c>
      <c r="C34" s="141" t="s">
        <v>130</v>
      </c>
      <c r="D34" s="150">
        <v>2</v>
      </c>
      <c r="E34" s="151">
        <v>2</v>
      </c>
      <c r="F34" s="107"/>
      <c r="G34" s="105"/>
      <c r="H34" s="105"/>
      <c r="I34" s="105"/>
      <c r="J34" s="106"/>
      <c r="K34" s="107"/>
      <c r="L34" s="105"/>
      <c r="M34" s="105"/>
      <c r="N34" s="105"/>
      <c r="O34" s="106"/>
      <c r="P34" s="107"/>
      <c r="Q34" s="105"/>
      <c r="R34" s="105"/>
      <c r="S34" s="105"/>
      <c r="T34" s="106"/>
      <c r="U34" s="107"/>
      <c r="V34" s="105"/>
      <c r="W34" s="105"/>
      <c r="X34" s="105"/>
      <c r="Y34" s="106"/>
      <c r="Z34" s="68">
        <v>0</v>
      </c>
      <c r="AA34" s="69">
        <v>2</v>
      </c>
      <c r="AB34" s="69">
        <v>0</v>
      </c>
      <c r="AC34" s="69" t="s">
        <v>74</v>
      </c>
      <c r="AD34" s="117">
        <v>2</v>
      </c>
      <c r="AE34" s="71" t="s">
        <v>77</v>
      </c>
      <c r="AF34" s="118"/>
      <c r="AG34" s="105"/>
      <c r="AH34" s="105"/>
      <c r="AI34" s="106"/>
      <c r="AJ34" s="107"/>
      <c r="AK34" s="105"/>
      <c r="AL34" s="105"/>
      <c r="AM34" s="105"/>
      <c r="AN34" s="106"/>
      <c r="AO34" s="133"/>
    </row>
    <row r="35" spans="1:41" ht="16.5" thickBot="1" x14ac:dyDescent="0.25">
      <c r="A35" s="166">
        <v>24</v>
      </c>
      <c r="B35" s="167" t="s">
        <v>272</v>
      </c>
      <c r="C35" s="168" t="s">
        <v>131</v>
      </c>
      <c r="D35" s="169">
        <v>2</v>
      </c>
      <c r="E35" s="170">
        <v>2</v>
      </c>
      <c r="F35" s="171"/>
      <c r="G35" s="172"/>
      <c r="H35" s="172"/>
      <c r="I35" s="172"/>
      <c r="J35" s="173"/>
      <c r="K35" s="171"/>
      <c r="L35" s="172"/>
      <c r="M35" s="172"/>
      <c r="N35" s="172"/>
      <c r="O35" s="173"/>
      <c r="P35" s="171"/>
      <c r="Q35" s="172"/>
      <c r="R35" s="172"/>
      <c r="S35" s="172"/>
      <c r="T35" s="173"/>
      <c r="U35" s="171"/>
      <c r="V35" s="172"/>
      <c r="W35" s="172"/>
      <c r="X35" s="172"/>
      <c r="Y35" s="173"/>
      <c r="Z35" s="174">
        <v>0</v>
      </c>
      <c r="AA35" s="175">
        <v>2</v>
      </c>
      <c r="AB35" s="175">
        <v>0</v>
      </c>
      <c r="AC35" s="175" t="s">
        <v>74</v>
      </c>
      <c r="AD35" s="176">
        <v>2</v>
      </c>
      <c r="AE35" s="177" t="s">
        <v>77</v>
      </c>
      <c r="AF35" s="178"/>
      <c r="AG35" s="172"/>
      <c r="AH35" s="172"/>
      <c r="AI35" s="173"/>
      <c r="AJ35" s="171"/>
      <c r="AK35" s="172"/>
      <c r="AL35" s="172"/>
      <c r="AM35" s="172"/>
      <c r="AN35" s="173"/>
      <c r="AO35" s="54"/>
    </row>
    <row r="36" spans="1:41" s="821" customFormat="1" ht="15.75" x14ac:dyDescent="0.2">
      <c r="A36" s="805">
        <v>25</v>
      </c>
      <c r="B36" s="806" t="s">
        <v>104</v>
      </c>
      <c r="C36" s="208" t="s">
        <v>105</v>
      </c>
      <c r="D36" s="209">
        <v>2</v>
      </c>
      <c r="E36" s="807">
        <v>2</v>
      </c>
      <c r="F36" s="808"/>
      <c r="G36" s="809"/>
      <c r="H36" s="809"/>
      <c r="I36" s="809"/>
      <c r="J36" s="810"/>
      <c r="K36" s="811">
        <v>0</v>
      </c>
      <c r="L36" s="812">
        <v>2</v>
      </c>
      <c r="M36" s="812">
        <v>0</v>
      </c>
      <c r="N36" s="809" t="s">
        <v>74</v>
      </c>
      <c r="O36" s="810">
        <v>2</v>
      </c>
      <c r="P36" s="813" t="s">
        <v>77</v>
      </c>
      <c r="Q36" s="809"/>
      <c r="R36" s="809"/>
      <c r="S36" s="809"/>
      <c r="T36" s="810"/>
      <c r="U36" s="814"/>
      <c r="V36" s="809"/>
      <c r="W36" s="809"/>
      <c r="X36" s="809"/>
      <c r="Y36" s="815"/>
      <c r="Z36" s="808"/>
      <c r="AA36" s="809"/>
      <c r="AB36" s="809"/>
      <c r="AC36" s="809"/>
      <c r="AD36" s="810"/>
      <c r="AE36" s="808"/>
      <c r="AF36" s="809"/>
      <c r="AG36" s="809"/>
      <c r="AH36" s="809"/>
      <c r="AI36" s="816"/>
      <c r="AJ36" s="817"/>
      <c r="AK36" s="818"/>
      <c r="AL36" s="818"/>
      <c r="AM36" s="818"/>
      <c r="AN36" s="819"/>
      <c r="AO36" s="820"/>
    </row>
    <row r="37" spans="1:41" s="821" customFormat="1" ht="15.75" x14ac:dyDescent="0.2">
      <c r="A37" s="822">
        <v>26</v>
      </c>
      <c r="B37" s="823" t="s">
        <v>106</v>
      </c>
      <c r="C37" s="139" t="s">
        <v>107</v>
      </c>
      <c r="D37" s="146">
        <v>2</v>
      </c>
      <c r="E37" s="824">
        <v>2</v>
      </c>
      <c r="F37" s="825"/>
      <c r="G37" s="826"/>
      <c r="H37" s="826"/>
      <c r="I37" s="826"/>
      <c r="J37" s="827"/>
      <c r="K37" s="828">
        <v>0</v>
      </c>
      <c r="L37" s="829">
        <v>2</v>
      </c>
      <c r="M37" s="829">
        <v>0</v>
      </c>
      <c r="N37" s="826" t="s">
        <v>74</v>
      </c>
      <c r="O37" s="827">
        <v>2</v>
      </c>
      <c r="P37" s="830" t="s">
        <v>77</v>
      </c>
      <c r="Q37" s="826"/>
      <c r="R37" s="826"/>
      <c r="S37" s="826"/>
      <c r="T37" s="827"/>
      <c r="U37" s="825"/>
      <c r="V37" s="826"/>
      <c r="W37" s="826"/>
      <c r="X37" s="826"/>
      <c r="Y37" s="831"/>
      <c r="Z37" s="825"/>
      <c r="AA37" s="826"/>
      <c r="AB37" s="826"/>
      <c r="AC37" s="826"/>
      <c r="AD37" s="827"/>
      <c r="AE37" s="832"/>
      <c r="AF37" s="826"/>
      <c r="AG37" s="826"/>
      <c r="AH37" s="826"/>
      <c r="AI37" s="833"/>
      <c r="AJ37" s="822"/>
      <c r="AK37" s="834"/>
      <c r="AL37" s="834"/>
      <c r="AM37" s="834"/>
      <c r="AN37" s="835"/>
      <c r="AO37" s="836"/>
    </row>
    <row r="38" spans="1:41" s="821" customFormat="1" ht="15.75" x14ac:dyDescent="0.2">
      <c r="A38" s="822">
        <v>27</v>
      </c>
      <c r="B38" s="823" t="s">
        <v>108</v>
      </c>
      <c r="C38" s="139" t="s">
        <v>109</v>
      </c>
      <c r="D38" s="146">
        <v>2</v>
      </c>
      <c r="E38" s="824">
        <v>2</v>
      </c>
      <c r="F38" s="825"/>
      <c r="G38" s="826"/>
      <c r="H38" s="826"/>
      <c r="I38" s="826"/>
      <c r="J38" s="837"/>
      <c r="K38" s="828">
        <v>0</v>
      </c>
      <c r="L38" s="829">
        <v>2</v>
      </c>
      <c r="M38" s="829">
        <v>0</v>
      </c>
      <c r="N38" s="826" t="s">
        <v>74</v>
      </c>
      <c r="O38" s="827">
        <v>2</v>
      </c>
      <c r="P38" s="830" t="s">
        <v>77</v>
      </c>
      <c r="Q38" s="826"/>
      <c r="R38" s="826"/>
      <c r="S38" s="826"/>
      <c r="T38" s="837"/>
      <c r="U38" s="825"/>
      <c r="V38" s="826"/>
      <c r="W38" s="826"/>
      <c r="X38" s="826"/>
      <c r="Y38" s="837"/>
      <c r="Z38" s="825"/>
      <c r="AA38" s="826"/>
      <c r="AB38" s="826"/>
      <c r="AC38" s="826"/>
      <c r="AD38" s="837"/>
      <c r="AE38" s="825"/>
      <c r="AF38" s="826"/>
      <c r="AG38" s="826"/>
      <c r="AH38" s="826"/>
      <c r="AI38" s="837"/>
      <c r="AJ38" s="838"/>
      <c r="AK38" s="839"/>
      <c r="AL38" s="839"/>
      <c r="AM38" s="840"/>
      <c r="AN38" s="841"/>
      <c r="AO38" s="836"/>
    </row>
    <row r="39" spans="1:41" s="821" customFormat="1" ht="15.75" x14ac:dyDescent="0.2">
      <c r="A39" s="822">
        <v>28</v>
      </c>
      <c r="B39" s="823" t="s">
        <v>115</v>
      </c>
      <c r="C39" s="139" t="s">
        <v>116</v>
      </c>
      <c r="D39" s="146">
        <v>2</v>
      </c>
      <c r="E39" s="824">
        <v>2</v>
      </c>
      <c r="F39" s="842"/>
      <c r="G39" s="840"/>
      <c r="H39" s="840"/>
      <c r="I39" s="840"/>
      <c r="J39" s="835"/>
      <c r="K39" s="828">
        <v>0</v>
      </c>
      <c r="L39" s="829">
        <v>2</v>
      </c>
      <c r="M39" s="829">
        <v>0</v>
      </c>
      <c r="N39" s="826" t="s">
        <v>74</v>
      </c>
      <c r="O39" s="827">
        <v>2</v>
      </c>
      <c r="P39" s="830" t="s">
        <v>77</v>
      </c>
      <c r="Q39" s="840"/>
      <c r="R39" s="840"/>
      <c r="S39" s="840"/>
      <c r="T39" s="835"/>
      <c r="U39" s="842"/>
      <c r="V39" s="840"/>
      <c r="W39" s="840"/>
      <c r="X39" s="840"/>
      <c r="Y39" s="835"/>
      <c r="Z39" s="842"/>
      <c r="AA39" s="840"/>
      <c r="AB39" s="840"/>
      <c r="AC39" s="840"/>
      <c r="AD39" s="841"/>
      <c r="AE39" s="843"/>
      <c r="AF39" s="844"/>
      <c r="AG39" s="844"/>
      <c r="AH39" s="844"/>
      <c r="AI39" s="845"/>
      <c r="AJ39" s="825"/>
      <c r="AK39" s="826"/>
      <c r="AL39" s="826"/>
      <c r="AM39" s="826"/>
      <c r="AN39" s="827"/>
      <c r="AO39" s="836"/>
    </row>
    <row r="40" spans="1:41" s="821" customFormat="1" ht="15.75" x14ac:dyDescent="0.2">
      <c r="A40" s="822">
        <v>29</v>
      </c>
      <c r="B40" s="823" t="s">
        <v>117</v>
      </c>
      <c r="C40" s="139" t="s">
        <v>118</v>
      </c>
      <c r="D40" s="146">
        <v>2</v>
      </c>
      <c r="E40" s="824">
        <v>2</v>
      </c>
      <c r="F40" s="842"/>
      <c r="G40" s="840"/>
      <c r="H40" s="840"/>
      <c r="I40" s="840"/>
      <c r="J40" s="835"/>
      <c r="K40" s="828">
        <v>0</v>
      </c>
      <c r="L40" s="829">
        <v>2</v>
      </c>
      <c r="M40" s="829">
        <v>0</v>
      </c>
      <c r="N40" s="826" t="s">
        <v>74</v>
      </c>
      <c r="O40" s="827">
        <v>2</v>
      </c>
      <c r="P40" s="830" t="s">
        <v>77</v>
      </c>
      <c r="Q40" s="840"/>
      <c r="R40" s="840"/>
      <c r="S40" s="840"/>
      <c r="T40" s="835"/>
      <c r="U40" s="842"/>
      <c r="V40" s="840"/>
      <c r="W40" s="840"/>
      <c r="X40" s="840"/>
      <c r="Y40" s="835"/>
      <c r="Z40" s="842"/>
      <c r="AA40" s="840"/>
      <c r="AB40" s="840"/>
      <c r="AC40" s="840"/>
      <c r="AD40" s="841"/>
      <c r="AE40" s="843"/>
      <c r="AF40" s="844"/>
      <c r="AG40" s="844"/>
      <c r="AH40" s="844"/>
      <c r="AI40" s="845"/>
      <c r="AJ40" s="846"/>
      <c r="AK40" s="826"/>
      <c r="AL40" s="826"/>
      <c r="AM40" s="826"/>
      <c r="AN40" s="827"/>
      <c r="AO40" s="836"/>
    </row>
    <row r="41" spans="1:41" s="821" customFormat="1" ht="15.75" x14ac:dyDescent="0.2">
      <c r="A41" s="822">
        <v>30</v>
      </c>
      <c r="B41" s="823" t="s">
        <v>119</v>
      </c>
      <c r="C41" s="139" t="s">
        <v>120</v>
      </c>
      <c r="D41" s="146">
        <v>2</v>
      </c>
      <c r="E41" s="824">
        <v>2</v>
      </c>
      <c r="F41" s="842"/>
      <c r="G41" s="840"/>
      <c r="H41" s="840"/>
      <c r="I41" s="840"/>
      <c r="J41" s="835"/>
      <c r="K41" s="828">
        <v>0</v>
      </c>
      <c r="L41" s="829">
        <v>2</v>
      </c>
      <c r="M41" s="829">
        <v>0</v>
      </c>
      <c r="N41" s="826" t="s">
        <v>74</v>
      </c>
      <c r="O41" s="827">
        <v>2</v>
      </c>
      <c r="P41" s="830" t="s">
        <v>77</v>
      </c>
      <c r="Q41" s="840"/>
      <c r="R41" s="840"/>
      <c r="S41" s="840"/>
      <c r="T41" s="835"/>
      <c r="U41" s="842"/>
      <c r="V41" s="840"/>
      <c r="W41" s="840"/>
      <c r="X41" s="840"/>
      <c r="Y41" s="835"/>
      <c r="Z41" s="842"/>
      <c r="AA41" s="840"/>
      <c r="AB41" s="840"/>
      <c r="AC41" s="840"/>
      <c r="AD41" s="841"/>
      <c r="AE41" s="843"/>
      <c r="AF41" s="844"/>
      <c r="AG41" s="844"/>
      <c r="AH41" s="844"/>
      <c r="AI41" s="845"/>
      <c r="AJ41" s="825"/>
      <c r="AK41" s="826"/>
      <c r="AL41" s="826"/>
      <c r="AM41" s="826"/>
      <c r="AN41" s="827"/>
      <c r="AO41" s="836"/>
    </row>
    <row r="42" spans="1:41" s="821" customFormat="1" ht="16.5" thickBot="1" x14ac:dyDescent="0.25">
      <c r="A42" s="1026">
        <v>31</v>
      </c>
      <c r="B42" s="1027" t="s">
        <v>121</v>
      </c>
      <c r="C42" s="1028" t="s">
        <v>122</v>
      </c>
      <c r="D42" s="1029">
        <v>2</v>
      </c>
      <c r="E42" s="1030">
        <v>2</v>
      </c>
      <c r="F42" s="1026"/>
      <c r="G42" s="1031"/>
      <c r="H42" s="1032"/>
      <c r="I42" s="1032"/>
      <c r="J42" s="1033"/>
      <c r="K42" s="1034">
        <v>0</v>
      </c>
      <c r="L42" s="1035">
        <v>2</v>
      </c>
      <c r="M42" s="1035">
        <v>0</v>
      </c>
      <c r="N42" s="1036" t="s">
        <v>74</v>
      </c>
      <c r="O42" s="1037">
        <v>2</v>
      </c>
      <c r="P42" s="1038" t="s">
        <v>77</v>
      </c>
      <c r="Q42" s="1032"/>
      <c r="R42" s="1032"/>
      <c r="S42" s="1036" t="s">
        <v>74</v>
      </c>
      <c r="T42" s="1037">
        <v>3</v>
      </c>
      <c r="U42" s="1038" t="s">
        <v>77</v>
      </c>
      <c r="V42" s="1032"/>
      <c r="W42" s="1032"/>
      <c r="X42" s="1036" t="s">
        <v>74</v>
      </c>
      <c r="Y42" s="1033"/>
      <c r="Z42" s="1039"/>
      <c r="AA42" s="1032"/>
      <c r="AB42" s="1032"/>
      <c r="AC42" s="1032"/>
      <c r="AD42" s="1040"/>
      <c r="AE42" s="1041"/>
      <c r="AF42" s="1042"/>
      <c r="AG42" s="1042"/>
      <c r="AH42" s="1042"/>
      <c r="AI42" s="1043"/>
      <c r="AJ42" s="1044"/>
      <c r="AK42" s="1036"/>
      <c r="AL42" s="1036"/>
      <c r="AM42" s="1036"/>
      <c r="AN42" s="1037"/>
      <c r="AO42" s="1045"/>
    </row>
    <row r="43" spans="1:41" s="821" customFormat="1" ht="30" x14ac:dyDescent="0.2">
      <c r="A43" s="1002">
        <v>32</v>
      </c>
      <c r="B43" s="1003" t="s">
        <v>404</v>
      </c>
      <c r="C43" s="1004" t="s">
        <v>405</v>
      </c>
      <c r="D43" s="1005">
        <v>2</v>
      </c>
      <c r="E43" s="1006">
        <v>2</v>
      </c>
      <c r="F43" s="1007"/>
      <c r="G43" s="1002"/>
      <c r="H43" s="1008"/>
      <c r="I43" s="1008"/>
      <c r="J43" s="1009"/>
      <c r="K43" s="1010"/>
      <c r="L43" s="1011"/>
      <c r="M43" s="1011"/>
      <c r="N43" s="1012"/>
      <c r="O43" s="1013"/>
      <c r="P43" s="1014"/>
      <c r="Q43" s="1008"/>
      <c r="R43" s="1008"/>
      <c r="S43" s="1008"/>
      <c r="T43" s="1009"/>
      <c r="U43" s="1015">
        <v>2</v>
      </c>
      <c r="V43" s="1016">
        <v>0</v>
      </c>
      <c r="W43" s="1016">
        <v>0</v>
      </c>
      <c r="X43" s="1016" t="s">
        <v>74</v>
      </c>
      <c r="Y43" s="1017">
        <v>2</v>
      </c>
      <c r="Z43" s="1018" t="s">
        <v>77</v>
      </c>
      <c r="AA43" s="1008"/>
      <c r="AB43" s="1008"/>
      <c r="AC43" s="1008"/>
      <c r="AD43" s="1019"/>
      <c r="AE43" s="1020"/>
      <c r="AF43" s="1021"/>
      <c r="AG43" s="1021"/>
      <c r="AH43" s="1021"/>
      <c r="AI43" s="1022"/>
      <c r="AJ43" s="1023"/>
      <c r="AK43" s="1012"/>
      <c r="AL43" s="1012"/>
      <c r="AM43" s="1012"/>
      <c r="AN43" s="1024"/>
      <c r="AO43" s="1025"/>
    </row>
    <row r="44" spans="1:41" s="821" customFormat="1" ht="15.75" x14ac:dyDescent="0.2">
      <c r="A44" s="853">
        <v>33</v>
      </c>
      <c r="B44" s="854" t="s">
        <v>406</v>
      </c>
      <c r="C44" s="855" t="s">
        <v>407</v>
      </c>
      <c r="D44" s="856">
        <v>2</v>
      </c>
      <c r="E44" s="857">
        <v>2</v>
      </c>
      <c r="F44" s="858"/>
      <c r="G44" s="859"/>
      <c r="H44" s="859"/>
      <c r="I44" s="859"/>
      <c r="J44" s="860"/>
      <c r="K44" s="858"/>
      <c r="L44" s="859"/>
      <c r="M44" s="859"/>
      <c r="N44" s="859"/>
      <c r="O44" s="860"/>
      <c r="P44" s="858"/>
      <c r="Q44" s="859"/>
      <c r="R44" s="859"/>
      <c r="S44" s="859"/>
      <c r="T44" s="860"/>
      <c r="U44" s="861">
        <v>0</v>
      </c>
      <c r="V44" s="862">
        <v>0</v>
      </c>
      <c r="W44" s="862">
        <v>2</v>
      </c>
      <c r="X44" s="862" t="s">
        <v>74</v>
      </c>
      <c r="Y44" s="863">
        <v>2</v>
      </c>
      <c r="Z44" s="864" t="s">
        <v>77</v>
      </c>
      <c r="AA44" s="862"/>
      <c r="AB44" s="862"/>
      <c r="AC44" s="862"/>
      <c r="AD44" s="865"/>
      <c r="AE44" s="864"/>
      <c r="AF44" s="866"/>
      <c r="AG44" s="859"/>
      <c r="AH44" s="859"/>
      <c r="AI44" s="860"/>
      <c r="AJ44" s="858"/>
      <c r="AK44" s="859"/>
      <c r="AL44" s="859"/>
      <c r="AM44" s="859"/>
      <c r="AN44" s="860"/>
      <c r="AO44" s="867"/>
    </row>
    <row r="45" spans="1:41" s="821" customFormat="1" ht="15.75" x14ac:dyDescent="0.2">
      <c r="A45" s="853">
        <v>34</v>
      </c>
      <c r="B45" s="854" t="s">
        <v>408</v>
      </c>
      <c r="C45" s="855" t="s">
        <v>409</v>
      </c>
      <c r="D45" s="856">
        <v>2</v>
      </c>
      <c r="E45" s="857">
        <v>2</v>
      </c>
      <c r="F45" s="858"/>
      <c r="G45" s="859"/>
      <c r="H45" s="859"/>
      <c r="I45" s="859"/>
      <c r="J45" s="860"/>
      <c r="K45" s="858"/>
      <c r="L45" s="859"/>
      <c r="M45" s="859"/>
      <c r="N45" s="859"/>
      <c r="O45" s="860"/>
      <c r="P45" s="858"/>
      <c r="Q45" s="859"/>
      <c r="R45" s="859"/>
      <c r="S45" s="859"/>
      <c r="T45" s="860"/>
      <c r="U45" s="858"/>
      <c r="V45" s="859"/>
      <c r="W45" s="859"/>
      <c r="X45" s="859"/>
      <c r="Y45" s="860"/>
      <c r="Z45" s="861"/>
      <c r="AA45" s="862"/>
      <c r="AB45" s="862"/>
      <c r="AC45" s="862"/>
      <c r="AD45" s="865"/>
      <c r="AE45" s="861">
        <v>0</v>
      </c>
      <c r="AF45" s="862">
        <v>0</v>
      </c>
      <c r="AG45" s="862">
        <v>2</v>
      </c>
      <c r="AH45" s="862" t="s">
        <v>74</v>
      </c>
      <c r="AI45" s="863">
        <v>2</v>
      </c>
      <c r="AJ45" s="864" t="s">
        <v>77</v>
      </c>
      <c r="AK45" s="859"/>
      <c r="AL45" s="859"/>
      <c r="AM45" s="859"/>
      <c r="AN45" s="860"/>
      <c r="AO45" s="867"/>
    </row>
    <row r="46" spans="1:41" s="821" customFormat="1" ht="15.75" x14ac:dyDescent="0.2">
      <c r="A46" s="853">
        <v>35</v>
      </c>
      <c r="B46" s="854" t="s">
        <v>410</v>
      </c>
      <c r="C46" s="855" t="s">
        <v>411</v>
      </c>
      <c r="D46" s="856">
        <v>2</v>
      </c>
      <c r="E46" s="857">
        <v>2</v>
      </c>
      <c r="F46" s="858"/>
      <c r="G46" s="859"/>
      <c r="H46" s="859"/>
      <c r="I46" s="859"/>
      <c r="J46" s="860"/>
      <c r="K46" s="858"/>
      <c r="L46" s="859"/>
      <c r="M46" s="859"/>
      <c r="N46" s="859"/>
      <c r="O46" s="860"/>
      <c r="P46" s="858"/>
      <c r="Q46" s="859"/>
      <c r="R46" s="859"/>
      <c r="S46" s="859"/>
      <c r="T46" s="860"/>
      <c r="U46" s="858"/>
      <c r="V46" s="859"/>
      <c r="W46" s="859"/>
      <c r="X46" s="859"/>
      <c r="Y46" s="860"/>
      <c r="Z46" s="861">
        <v>0</v>
      </c>
      <c r="AA46" s="862">
        <v>0</v>
      </c>
      <c r="AB46" s="862">
        <v>2</v>
      </c>
      <c r="AC46" s="862" t="s">
        <v>74</v>
      </c>
      <c r="AD46" s="863">
        <v>2</v>
      </c>
      <c r="AE46" s="864" t="s">
        <v>77</v>
      </c>
      <c r="AF46" s="866"/>
      <c r="AG46" s="859"/>
      <c r="AH46" s="859"/>
      <c r="AI46" s="860"/>
      <c r="AJ46" s="858"/>
      <c r="AK46" s="859"/>
      <c r="AL46" s="859"/>
      <c r="AM46" s="859"/>
      <c r="AN46" s="860"/>
      <c r="AO46" s="867"/>
    </row>
    <row r="47" spans="1:41" s="821" customFormat="1" ht="15.75" x14ac:dyDescent="0.2">
      <c r="A47" s="853">
        <v>36</v>
      </c>
      <c r="B47" s="854" t="s">
        <v>412</v>
      </c>
      <c r="C47" s="855" t="s">
        <v>413</v>
      </c>
      <c r="D47" s="856">
        <v>2</v>
      </c>
      <c r="E47" s="857">
        <v>2</v>
      </c>
      <c r="F47" s="858"/>
      <c r="G47" s="859"/>
      <c r="H47" s="859"/>
      <c r="I47" s="859"/>
      <c r="J47" s="860"/>
      <c r="K47" s="858"/>
      <c r="L47" s="859"/>
      <c r="M47" s="859"/>
      <c r="N47" s="859"/>
      <c r="O47" s="860"/>
      <c r="P47" s="858"/>
      <c r="Q47" s="859"/>
      <c r="R47" s="859"/>
      <c r="S47" s="859"/>
      <c r="T47" s="860"/>
      <c r="U47" s="858"/>
      <c r="V47" s="859"/>
      <c r="W47" s="859"/>
      <c r="X47" s="859"/>
      <c r="Y47" s="860"/>
      <c r="Z47" s="861"/>
      <c r="AA47" s="862"/>
      <c r="AB47" s="862"/>
      <c r="AC47" s="862"/>
      <c r="AD47" s="865"/>
      <c r="AE47" s="861">
        <v>0</v>
      </c>
      <c r="AF47" s="862">
        <v>0</v>
      </c>
      <c r="AG47" s="862">
        <v>2</v>
      </c>
      <c r="AH47" s="862" t="s">
        <v>74</v>
      </c>
      <c r="AI47" s="863">
        <v>2</v>
      </c>
      <c r="AJ47" s="864" t="s">
        <v>77</v>
      </c>
      <c r="AK47" s="859"/>
      <c r="AL47" s="859"/>
      <c r="AM47" s="859"/>
      <c r="AN47" s="860"/>
      <c r="AO47" s="1001" t="s">
        <v>410</v>
      </c>
    </row>
    <row r="48" spans="1:41" s="821" customFormat="1" ht="16.5" customHeight="1" x14ac:dyDescent="0.2">
      <c r="A48" s="853">
        <v>37</v>
      </c>
      <c r="B48" s="854" t="s">
        <v>414</v>
      </c>
      <c r="C48" s="855" t="s">
        <v>415</v>
      </c>
      <c r="D48" s="856">
        <v>2</v>
      </c>
      <c r="E48" s="857">
        <v>2</v>
      </c>
      <c r="F48" s="858"/>
      <c r="G48" s="859"/>
      <c r="H48" s="859"/>
      <c r="I48" s="859"/>
      <c r="J48" s="860"/>
      <c r="K48" s="858"/>
      <c r="L48" s="859"/>
      <c r="M48" s="859"/>
      <c r="N48" s="859"/>
      <c r="O48" s="860"/>
      <c r="P48" s="858"/>
      <c r="Q48" s="859"/>
      <c r="R48" s="859"/>
      <c r="S48" s="859"/>
      <c r="T48" s="860"/>
      <c r="U48" s="858"/>
      <c r="V48" s="859"/>
      <c r="W48" s="859"/>
      <c r="X48" s="859"/>
      <c r="Y48" s="860"/>
      <c r="Z48" s="861">
        <v>0</v>
      </c>
      <c r="AA48" s="862">
        <v>0</v>
      </c>
      <c r="AB48" s="862">
        <v>2</v>
      </c>
      <c r="AC48" s="862" t="s">
        <v>74</v>
      </c>
      <c r="AD48" s="863">
        <v>2</v>
      </c>
      <c r="AE48" s="864" t="s">
        <v>77</v>
      </c>
      <c r="AF48" s="866"/>
      <c r="AG48" s="859"/>
      <c r="AH48" s="859"/>
      <c r="AI48" s="860"/>
      <c r="AJ48" s="858"/>
      <c r="AK48" s="859"/>
      <c r="AL48" s="859"/>
      <c r="AM48" s="859"/>
      <c r="AN48" s="860"/>
      <c r="AO48" s="867"/>
    </row>
    <row r="49" spans="1:51" s="821" customFormat="1" ht="16.5" customHeight="1" thickBot="1" x14ac:dyDescent="0.25">
      <c r="A49" s="853">
        <v>38</v>
      </c>
      <c r="B49" s="988" t="s">
        <v>416</v>
      </c>
      <c r="C49" s="989" t="s">
        <v>417</v>
      </c>
      <c r="D49" s="990">
        <v>2</v>
      </c>
      <c r="E49" s="991">
        <v>2</v>
      </c>
      <c r="F49" s="992"/>
      <c r="G49" s="993"/>
      <c r="H49" s="993"/>
      <c r="I49" s="993"/>
      <c r="J49" s="994"/>
      <c r="K49" s="992"/>
      <c r="L49" s="993"/>
      <c r="M49" s="993"/>
      <c r="N49" s="993"/>
      <c r="O49" s="994"/>
      <c r="P49" s="992"/>
      <c r="Q49" s="993"/>
      <c r="R49" s="993"/>
      <c r="S49" s="993"/>
      <c r="T49" s="994"/>
      <c r="U49" s="992"/>
      <c r="V49" s="993"/>
      <c r="W49" s="993"/>
      <c r="X49" s="993"/>
      <c r="Y49" s="994"/>
      <c r="Z49" s="995">
        <v>0</v>
      </c>
      <c r="AA49" s="996">
        <v>0</v>
      </c>
      <c r="AB49" s="996">
        <v>2</v>
      </c>
      <c r="AC49" s="996" t="s">
        <v>74</v>
      </c>
      <c r="AD49" s="997">
        <v>2</v>
      </c>
      <c r="AE49" s="998" t="s">
        <v>77</v>
      </c>
      <c r="AF49" s="999"/>
      <c r="AG49" s="993"/>
      <c r="AH49" s="993"/>
      <c r="AI49" s="994"/>
      <c r="AJ49" s="992"/>
      <c r="AK49" s="993"/>
      <c r="AL49" s="993"/>
      <c r="AM49" s="993"/>
      <c r="AN49" s="994"/>
      <c r="AO49" s="1000"/>
    </row>
    <row r="50" spans="1:51" ht="16.5" customHeight="1" x14ac:dyDescent="0.2">
      <c r="A50" s="159"/>
      <c r="B50" s="48"/>
      <c r="C50" s="3"/>
      <c r="D50" s="3"/>
      <c r="E50" s="3"/>
      <c r="F50" s="44"/>
      <c r="G50" s="3"/>
      <c r="H50" s="3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1"/>
      <c r="AA50" s="161"/>
      <c r="AB50" s="161"/>
      <c r="AC50" s="161"/>
      <c r="AD50" s="161"/>
      <c r="AE50" s="162"/>
      <c r="AF50" s="163"/>
      <c r="AG50" s="160"/>
      <c r="AH50" s="160"/>
      <c r="AI50" s="160"/>
      <c r="AJ50" s="160"/>
      <c r="AK50" s="160"/>
      <c r="AL50" s="160"/>
      <c r="AM50" s="160"/>
      <c r="AN50" s="160"/>
      <c r="AO50" s="158"/>
    </row>
    <row r="51" spans="1:51" ht="16.5" customHeight="1" x14ac:dyDescent="0.2">
      <c r="A51" s="159"/>
      <c r="B51" s="48"/>
      <c r="C51" s="3"/>
      <c r="D51" s="3"/>
      <c r="E51" s="3"/>
      <c r="F51" s="44"/>
      <c r="G51" s="3"/>
      <c r="H51" s="3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1"/>
      <c r="AA51" s="161"/>
      <c r="AB51" s="161"/>
      <c r="AC51" s="161"/>
      <c r="AD51" s="161"/>
      <c r="AE51" s="162"/>
      <c r="AF51" s="163"/>
      <c r="AG51" s="160"/>
      <c r="AH51" s="160"/>
      <c r="AI51" s="160"/>
      <c r="AJ51" s="160"/>
      <c r="AK51" s="160"/>
      <c r="AL51" s="160"/>
      <c r="AM51" s="160"/>
      <c r="AN51" s="16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158"/>
    </row>
    <row r="52" spans="1:51" ht="16.5" customHeight="1" x14ac:dyDescent="0.2">
      <c r="A52" s="159"/>
      <c r="B52" s="48" t="s">
        <v>132</v>
      </c>
      <c r="C52" s="124"/>
      <c r="D52" s="154"/>
      <c r="E52" s="154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1"/>
      <c r="AA52" s="161"/>
      <c r="AB52" s="161"/>
      <c r="AC52" s="161"/>
      <c r="AD52" s="161"/>
      <c r="AE52" s="162"/>
      <c r="AF52" s="163"/>
      <c r="AG52" s="160"/>
      <c r="AH52" s="160"/>
      <c r="AI52" s="160"/>
      <c r="AJ52" s="160"/>
      <c r="AK52" s="160"/>
      <c r="AL52" s="160"/>
      <c r="AM52" s="160"/>
      <c r="AN52" s="16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158"/>
    </row>
    <row r="53" spans="1:51" ht="16.5" customHeight="1" x14ac:dyDescent="0.2">
      <c r="A53" s="159"/>
      <c r="B53" s="48" t="s">
        <v>419</v>
      </c>
      <c r="C53" s="124"/>
      <c r="D53" s="154"/>
      <c r="E53" s="154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1"/>
      <c r="AA53" s="161"/>
      <c r="AB53" s="161"/>
      <c r="AC53" s="161"/>
      <c r="AD53" s="161"/>
      <c r="AE53" s="162"/>
      <c r="AF53" s="163"/>
      <c r="AG53" s="160"/>
      <c r="AH53" s="160"/>
      <c r="AI53" s="160"/>
      <c r="AJ53" s="160"/>
      <c r="AK53" s="160"/>
      <c r="AL53" s="160"/>
      <c r="AM53" s="160"/>
      <c r="AN53" s="16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158"/>
    </row>
    <row r="54" spans="1:51" ht="16.5" customHeight="1" x14ac:dyDescent="0.2">
      <c r="A54" s="159"/>
      <c r="B54" s="156"/>
      <c r="C54" s="157"/>
      <c r="D54" s="154"/>
      <c r="E54" s="15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1"/>
      <c r="AA54" s="161"/>
      <c r="AB54" s="161"/>
      <c r="AC54" s="161"/>
      <c r="AD54" s="161"/>
      <c r="AE54" s="162"/>
      <c r="AF54" s="163"/>
      <c r="AG54" s="160"/>
      <c r="AH54" s="160"/>
      <c r="AI54" s="160"/>
      <c r="AJ54" s="160"/>
      <c r="AK54" s="160"/>
      <c r="AL54" s="160"/>
      <c r="AM54" s="160"/>
      <c r="AN54" s="16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158"/>
    </row>
    <row r="55" spans="1:51" ht="16.5" customHeight="1" x14ac:dyDescent="0.2">
      <c r="A55" s="159"/>
      <c r="B55" s="156"/>
      <c r="C55" s="157"/>
      <c r="D55" s="154"/>
      <c r="E55" s="15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1"/>
      <c r="AA55" s="161"/>
      <c r="AB55" s="161"/>
      <c r="AC55" s="161"/>
      <c r="AD55" s="161"/>
      <c r="AE55" s="162"/>
      <c r="AF55" s="163"/>
      <c r="AG55" s="160"/>
      <c r="AH55" s="160"/>
      <c r="AI55" s="160"/>
      <c r="AJ55" s="160"/>
      <c r="AK55" s="160"/>
      <c r="AL55" s="160"/>
      <c r="AM55" s="160"/>
      <c r="AN55" s="16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158"/>
    </row>
    <row r="56" spans="1:51" ht="16.5" customHeight="1" x14ac:dyDescent="0.2">
      <c r="A56" s="159"/>
      <c r="B56" s="48"/>
      <c r="C56" s="129"/>
      <c r="D56" s="154"/>
      <c r="E56" s="154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 t="s">
        <v>420</v>
      </c>
      <c r="Q56" s="160"/>
      <c r="R56" s="160"/>
      <c r="S56" s="160"/>
      <c r="T56" s="160"/>
      <c r="U56" s="160"/>
      <c r="V56" s="160"/>
      <c r="W56" s="160"/>
      <c r="X56" s="160"/>
      <c r="Y56" s="160"/>
      <c r="Z56" s="161"/>
      <c r="AA56" s="161"/>
      <c r="AB56" s="161"/>
      <c r="AC56" s="161"/>
      <c r="AD56" s="161"/>
      <c r="AE56" s="162"/>
      <c r="AF56" s="163"/>
      <c r="AG56" s="160"/>
      <c r="AH56" s="160"/>
      <c r="AI56" s="160"/>
      <c r="AJ56" s="160"/>
      <c r="AK56" s="160"/>
      <c r="AL56" s="160"/>
      <c r="AM56" s="160"/>
      <c r="AN56" s="16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158"/>
    </row>
    <row r="57" spans="1:51" ht="16.5" customHeight="1" x14ac:dyDescent="0.2">
      <c r="A57" s="159"/>
      <c r="B57" s="48"/>
      <c r="C57" s="129"/>
      <c r="D57" s="154"/>
      <c r="E57" s="154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1"/>
      <c r="AA57" s="161"/>
      <c r="AB57" s="161"/>
      <c r="AC57" s="161"/>
      <c r="AD57" s="161"/>
      <c r="AE57" s="162"/>
      <c r="AF57" s="163"/>
      <c r="AG57" s="160"/>
      <c r="AH57" s="160"/>
      <c r="AI57" s="160"/>
      <c r="AJ57" s="160"/>
      <c r="AK57" s="160"/>
      <c r="AL57" s="160"/>
      <c r="AM57" s="160"/>
      <c r="AN57" s="16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158"/>
    </row>
    <row r="58" spans="1:51" ht="16.5" customHeight="1" x14ac:dyDescent="0.2">
      <c r="A58" s="190"/>
      <c r="B58" s="48"/>
      <c r="C58" s="129"/>
      <c r="D58" s="154"/>
      <c r="E58" s="15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190"/>
      <c r="AG58" s="164"/>
      <c r="AH58" s="164"/>
      <c r="AI58" s="164"/>
      <c r="AJ58" s="164"/>
      <c r="AK58" s="164"/>
      <c r="AL58" s="164"/>
      <c r="AM58" s="164"/>
      <c r="AN58" s="164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158"/>
    </row>
    <row r="59" spans="1:51" ht="16.5" customHeight="1" x14ac:dyDescent="0.2">
      <c r="A59" s="164"/>
      <c r="B59" s="48"/>
      <c r="C59" s="129"/>
      <c r="D59" s="154"/>
      <c r="E59" s="15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158"/>
    </row>
    <row r="60" spans="1:51" ht="16.5" customHeight="1" x14ac:dyDescent="0.2">
      <c r="A60" s="164"/>
      <c r="B60" s="156"/>
      <c r="C60" s="157"/>
      <c r="D60" s="154"/>
      <c r="E60" s="154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158"/>
    </row>
    <row r="61" spans="1:51" ht="16.5" customHeight="1" x14ac:dyDescent="0.2">
      <c r="A61" s="164"/>
      <c r="B61" s="156"/>
      <c r="C61" s="157"/>
      <c r="D61" s="154"/>
      <c r="E61" s="154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158"/>
    </row>
    <row r="62" spans="1:51" ht="16.5" customHeight="1" x14ac:dyDescent="0.2">
      <c r="A62" s="164"/>
      <c r="B62" s="48"/>
      <c r="C62" s="124"/>
      <c r="D62" s="154"/>
      <c r="E62" s="154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158"/>
    </row>
    <row r="63" spans="1:51" ht="16.5" customHeight="1" x14ac:dyDescent="0.2">
      <c r="A63" s="164"/>
      <c r="B63" s="48"/>
      <c r="C63" s="124"/>
      <c r="D63" s="154"/>
      <c r="E63" s="154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158"/>
    </row>
    <row r="64" spans="1:51" ht="16.5" customHeight="1" x14ac:dyDescent="0.2">
      <c r="A64" s="164"/>
      <c r="B64" s="48"/>
      <c r="C64" s="124"/>
      <c r="D64" s="154"/>
      <c r="E64" s="154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158"/>
    </row>
    <row r="65" spans="1:51" ht="16.5" customHeight="1" x14ac:dyDescent="0.2">
      <c r="A65" s="164"/>
      <c r="B65" s="48"/>
      <c r="C65" s="124"/>
      <c r="D65" s="154"/>
      <c r="E65" s="154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158"/>
    </row>
    <row r="66" spans="1:51" ht="16.5" customHeight="1" x14ac:dyDescent="0.2">
      <c r="A66" s="164"/>
      <c r="B66" s="48"/>
      <c r="C66" s="124"/>
      <c r="D66" s="154"/>
      <c r="E66" s="154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158"/>
    </row>
    <row r="67" spans="1:51" ht="16.5" customHeight="1" x14ac:dyDescent="0.2">
      <c r="A67" s="164"/>
      <c r="B67" s="48"/>
      <c r="C67" s="124"/>
      <c r="D67" s="154"/>
      <c r="E67" s="154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158"/>
    </row>
    <row r="68" spans="1:51" ht="16.5" customHeight="1" x14ac:dyDescent="0.2">
      <c r="A68" s="164"/>
      <c r="B68" s="48"/>
      <c r="C68" s="124"/>
      <c r="D68" s="154"/>
      <c r="E68" s="154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158"/>
    </row>
    <row r="69" spans="1:51" ht="16.5" customHeight="1" x14ac:dyDescent="0.2">
      <c r="A69" s="164"/>
      <c r="B69" s="48"/>
      <c r="C69" s="124"/>
      <c r="D69" s="154"/>
      <c r="E69" s="154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158"/>
    </row>
    <row r="70" spans="1:51" ht="16.5" customHeight="1" x14ac:dyDescent="0.2">
      <c r="A70" s="164"/>
      <c r="B70" s="156"/>
      <c r="C70" s="157"/>
      <c r="D70" s="154"/>
      <c r="E70" s="15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158"/>
    </row>
    <row r="71" spans="1:51" ht="16.5" customHeight="1" x14ac:dyDescent="0.2">
      <c r="A71" s="164"/>
      <c r="B71" s="156"/>
      <c r="C71" s="157"/>
      <c r="D71" s="154"/>
      <c r="E71" s="15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158"/>
    </row>
    <row r="72" spans="1:51" ht="16.5" customHeight="1" x14ac:dyDescent="0.2">
      <c r="A72" s="164"/>
      <c r="B72" s="48"/>
      <c r="C72" s="124"/>
      <c r="D72" s="154"/>
      <c r="E72" s="15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158"/>
    </row>
    <row r="73" spans="1:51" ht="16.5" customHeight="1" x14ac:dyDescent="0.2">
      <c r="A73" s="164"/>
      <c r="B73" s="48"/>
      <c r="C73" s="124"/>
      <c r="D73" s="154"/>
      <c r="E73" s="15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158"/>
    </row>
    <row r="74" spans="1:51" ht="16.5" customHeight="1" x14ac:dyDescent="0.2">
      <c r="A74" s="164"/>
      <c r="B74" s="48"/>
      <c r="C74" s="124"/>
      <c r="D74" s="154"/>
      <c r="E74" s="15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158"/>
    </row>
    <row r="75" spans="1:51" ht="16.5" customHeight="1" x14ac:dyDescent="0.2">
      <c r="A75" s="164"/>
      <c r="B75" s="48"/>
      <c r="C75" s="124"/>
      <c r="D75" s="154"/>
      <c r="E75" s="15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158"/>
    </row>
    <row r="76" spans="1:51" x14ac:dyDescent="0.2">
      <c r="A76" s="164"/>
      <c r="B76" s="164"/>
      <c r="C76" s="165"/>
      <c r="D76" s="165"/>
      <c r="E76" s="165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</row>
    <row r="77" spans="1:51" x14ac:dyDescent="0.2">
      <c r="A77" s="164"/>
      <c r="B77" s="164"/>
      <c r="C77" s="165"/>
      <c r="D77" s="165"/>
      <c r="E77" s="165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</row>
    <row r="78" spans="1:51" x14ac:dyDescent="0.2">
      <c r="A78" s="164"/>
      <c r="B78" s="164"/>
      <c r="C78" s="165"/>
      <c r="D78" s="165"/>
      <c r="E78" s="165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</row>
    <row r="79" spans="1:51" x14ac:dyDescent="0.2">
      <c r="A79" s="164"/>
      <c r="B79" s="164"/>
      <c r="C79" s="165"/>
      <c r="D79" s="165"/>
      <c r="E79" s="165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</row>
    <row r="80" spans="1:51" x14ac:dyDescent="0.2">
      <c r="A80" s="164"/>
      <c r="B80" s="164"/>
      <c r="C80" s="165"/>
      <c r="D80" s="165"/>
      <c r="E80" s="165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</row>
    <row r="81" spans="1:32" ht="15.75" x14ac:dyDescent="0.2">
      <c r="A81" s="971"/>
      <c r="B81" s="971"/>
      <c r="C81" s="971"/>
      <c r="D81" s="971"/>
      <c r="E81" s="971"/>
      <c r="F81" s="971"/>
      <c r="G81" s="971"/>
      <c r="H81" s="971"/>
      <c r="I81" s="971"/>
      <c r="J81" s="971"/>
      <c r="K81" s="971"/>
      <c r="L81" s="971"/>
      <c r="M81" s="971"/>
      <c r="N81" s="971"/>
      <c r="O81" s="971"/>
      <c r="P81" s="971"/>
      <c r="Q81" s="971"/>
      <c r="R81" s="971"/>
      <c r="S81" s="971"/>
      <c r="T81" s="971"/>
      <c r="U81" s="971"/>
      <c r="V81" s="971"/>
      <c r="W81" s="971"/>
      <c r="X81" s="971"/>
      <c r="Y81" s="971"/>
      <c r="Z81" s="971"/>
      <c r="AA81" s="971"/>
      <c r="AB81" s="971"/>
      <c r="AC81" s="971"/>
      <c r="AD81" s="971"/>
      <c r="AE81" s="971"/>
      <c r="AF81" s="971"/>
    </row>
    <row r="82" spans="1:32" ht="15.75" x14ac:dyDescent="0.2">
      <c r="A82" s="972"/>
      <c r="B82" s="973"/>
      <c r="C82" s="974"/>
      <c r="D82" s="191"/>
      <c r="E82" s="972"/>
      <c r="F82" s="972"/>
      <c r="G82" s="972"/>
      <c r="H82" s="972"/>
      <c r="I82" s="972"/>
      <c r="J82" s="972"/>
      <c r="K82" s="972"/>
      <c r="L82" s="972"/>
      <c r="M82" s="972"/>
      <c r="N82" s="972"/>
      <c r="O82" s="972"/>
      <c r="P82" s="972"/>
      <c r="Q82" s="190"/>
      <c r="R82" s="190"/>
      <c r="S82" s="190"/>
      <c r="T82" s="190"/>
      <c r="U82" s="190"/>
      <c r="V82" s="190"/>
      <c r="W82" s="190"/>
      <c r="X82" s="190"/>
      <c r="Y82" s="190"/>
      <c r="Z82" s="191"/>
      <c r="AA82" s="191"/>
      <c r="AB82" s="191"/>
      <c r="AC82" s="190"/>
      <c r="AD82" s="190"/>
      <c r="AE82" s="127"/>
      <c r="AF82" s="127"/>
    </row>
    <row r="83" spans="1:32" ht="15.75" x14ac:dyDescent="0.2">
      <c r="A83" s="972"/>
      <c r="B83" s="973"/>
      <c r="C83" s="974"/>
      <c r="D83" s="191"/>
      <c r="E83" s="972"/>
      <c r="F83" s="972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</row>
    <row r="84" spans="1:32" ht="15.75" x14ac:dyDescent="0.2">
      <c r="A84" s="190"/>
      <c r="B84" s="189"/>
      <c r="C84" s="191"/>
      <c r="D84" s="972"/>
      <c r="E84" s="972"/>
      <c r="F84" s="972"/>
      <c r="G84" s="190"/>
      <c r="H84" s="190"/>
      <c r="I84" s="190"/>
      <c r="J84" s="190"/>
      <c r="K84" s="59"/>
      <c r="L84" s="190"/>
      <c r="M84" s="190"/>
      <c r="N84" s="190"/>
      <c r="O84" s="190"/>
      <c r="P84" s="59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127"/>
      <c r="AB84" s="55"/>
      <c r="AC84" s="55"/>
      <c r="AD84" s="55"/>
      <c r="AE84" s="55"/>
      <c r="AF84" s="55"/>
    </row>
    <row r="85" spans="1:32" ht="15.75" x14ac:dyDescent="0.2">
      <c r="A85" s="969"/>
      <c r="B85" s="969"/>
      <c r="C85" s="969"/>
      <c r="D85" s="152"/>
      <c r="E85" s="153"/>
      <c r="F85" s="126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127"/>
      <c r="AB85" s="55"/>
      <c r="AC85" s="55"/>
      <c r="AD85" s="55"/>
      <c r="AE85" s="55"/>
      <c r="AF85" s="55"/>
    </row>
    <row r="86" spans="1:32" ht="15.75" x14ac:dyDescent="0.2">
      <c r="A86" s="190"/>
      <c r="B86" s="48"/>
      <c r="C86" s="124"/>
      <c r="D86" s="154"/>
      <c r="E86" s="155"/>
      <c r="F86" s="123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127"/>
      <c r="AB86" s="55"/>
      <c r="AC86" s="55"/>
      <c r="AD86" s="55"/>
      <c r="AE86" s="55"/>
      <c r="AF86" s="55"/>
    </row>
    <row r="87" spans="1:32" ht="15.75" x14ac:dyDescent="0.2">
      <c r="A87" s="190"/>
      <c r="B87" s="48"/>
      <c r="C87" s="124"/>
      <c r="D87" s="154"/>
      <c r="E87" s="155"/>
      <c r="F87" s="123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127"/>
      <c r="AB87" s="55"/>
      <c r="AC87" s="55"/>
      <c r="AD87" s="55"/>
      <c r="AE87" s="55"/>
      <c r="AF87" s="55"/>
    </row>
    <row r="88" spans="1:32" ht="15.75" x14ac:dyDescent="0.25">
      <c r="A88" s="190"/>
      <c r="B88" s="48"/>
      <c r="C88" s="128"/>
      <c r="D88" s="154"/>
      <c r="E88" s="155"/>
      <c r="F88" s="123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127"/>
      <c r="AB88" s="55"/>
      <c r="AC88" s="55"/>
      <c r="AD88" s="55"/>
      <c r="AE88" s="55"/>
      <c r="AF88" s="55"/>
    </row>
    <row r="89" spans="1:32" ht="15.75" x14ac:dyDescent="0.25">
      <c r="A89" s="190"/>
      <c r="B89" s="48"/>
      <c r="C89" s="128"/>
      <c r="D89" s="154"/>
      <c r="E89" s="155"/>
      <c r="F89" s="123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127"/>
      <c r="AB89" s="55"/>
      <c r="AC89" s="55"/>
      <c r="AD89" s="55"/>
      <c r="AE89" s="55"/>
      <c r="AF89" s="55"/>
    </row>
    <row r="90" spans="1:32" ht="15.75" x14ac:dyDescent="0.2">
      <c r="A90" s="190"/>
      <c r="B90" s="48"/>
      <c r="C90" s="124"/>
      <c r="D90" s="154"/>
      <c r="E90" s="155"/>
      <c r="F90" s="123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127"/>
      <c r="AB90" s="55"/>
      <c r="AC90" s="55"/>
      <c r="AD90" s="55"/>
      <c r="AE90" s="55"/>
      <c r="AF90" s="55"/>
    </row>
    <row r="91" spans="1:32" ht="15.75" x14ac:dyDescent="0.2">
      <c r="A91" s="190"/>
      <c r="B91" s="48"/>
      <c r="C91" s="124"/>
      <c r="D91" s="154"/>
      <c r="E91" s="155"/>
      <c r="F91" s="123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127"/>
      <c r="AB91" s="55"/>
      <c r="AC91" s="55"/>
      <c r="AD91" s="55"/>
      <c r="AE91" s="55"/>
      <c r="AF91" s="55"/>
    </row>
    <row r="92" spans="1:32" ht="15.75" x14ac:dyDescent="0.2">
      <c r="A92" s="969"/>
      <c r="B92" s="969"/>
      <c r="C92" s="969"/>
      <c r="D92" s="152"/>
      <c r="E92" s="153"/>
      <c r="F92" s="126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127"/>
      <c r="AB92" s="55"/>
      <c r="AC92" s="55"/>
      <c r="AD92" s="55"/>
      <c r="AE92" s="55"/>
      <c r="AF92" s="55"/>
    </row>
    <row r="93" spans="1:32" ht="15.75" x14ac:dyDescent="0.2">
      <c r="A93" s="969"/>
      <c r="B93" s="969"/>
      <c r="C93" s="969"/>
      <c r="D93" s="152"/>
      <c r="E93" s="152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5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49"/>
    </row>
    <row r="94" spans="1:32" ht="15.75" x14ac:dyDescent="0.2">
      <c r="A94" s="190"/>
      <c r="B94" s="48"/>
      <c r="C94" s="124"/>
      <c r="D94" s="154"/>
      <c r="E94" s="154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49"/>
    </row>
    <row r="95" spans="1:32" ht="15.75" x14ac:dyDescent="0.2">
      <c r="A95" s="190"/>
      <c r="B95" s="48"/>
      <c r="C95" s="124"/>
      <c r="D95" s="154"/>
      <c r="E95" s="154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49"/>
    </row>
    <row r="96" spans="1:32" ht="15.75" x14ac:dyDescent="0.2">
      <c r="A96" s="190"/>
      <c r="B96" s="48"/>
      <c r="C96" s="129"/>
      <c r="D96" s="154"/>
      <c r="E96" s="154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49"/>
    </row>
    <row r="97" spans="1:32" ht="15.75" x14ac:dyDescent="0.2">
      <c r="A97" s="190"/>
      <c r="B97" s="48"/>
      <c r="C97" s="129"/>
      <c r="D97" s="154"/>
      <c r="E97" s="154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5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48"/>
    </row>
    <row r="98" spans="1:32" ht="15.75" x14ac:dyDescent="0.2">
      <c r="A98" s="190"/>
      <c r="B98" s="48"/>
      <c r="C98" s="129"/>
      <c r="D98" s="154"/>
      <c r="E98" s="154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5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48"/>
    </row>
    <row r="99" spans="1:32" ht="15.75" x14ac:dyDescent="0.2">
      <c r="A99" s="190"/>
      <c r="B99" s="48"/>
      <c r="C99" s="129"/>
      <c r="D99" s="154"/>
      <c r="E99" s="154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</row>
    <row r="100" spans="1:32" ht="15.75" x14ac:dyDescent="0.2">
      <c r="A100" s="969"/>
      <c r="B100" s="969"/>
      <c r="C100" s="969"/>
      <c r="D100" s="152"/>
      <c r="E100" s="152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</row>
    <row r="101" spans="1:32" x14ac:dyDescent="0.2">
      <c r="A101" s="56"/>
      <c r="B101" s="130"/>
      <c r="C101" s="131"/>
      <c r="D101" s="131"/>
      <c r="E101" s="131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</row>
    <row r="102" spans="1:32" x14ac:dyDescent="0.2">
      <c r="A102" s="56"/>
      <c r="B102" s="130"/>
      <c r="C102" s="131"/>
      <c r="D102" s="131"/>
      <c r="E102" s="131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</row>
  </sheetData>
  <mergeCells count="23">
    <mergeCell ref="F8:AI8"/>
    <mergeCell ref="A2:B2"/>
    <mergeCell ref="K2:T2"/>
    <mergeCell ref="D84:F84"/>
    <mergeCell ref="A85:C85"/>
    <mergeCell ref="AG3:AR3"/>
    <mergeCell ref="AO8:AO9"/>
    <mergeCell ref="A93:C93"/>
    <mergeCell ref="A100:C100"/>
    <mergeCell ref="J4:U4"/>
    <mergeCell ref="A11:C11"/>
    <mergeCell ref="A81:AF81"/>
    <mergeCell ref="A82:A83"/>
    <mergeCell ref="B82:B83"/>
    <mergeCell ref="C82:C83"/>
    <mergeCell ref="E82:F83"/>
    <mergeCell ref="G82:P82"/>
    <mergeCell ref="A7:AO7"/>
    <mergeCell ref="A8:A9"/>
    <mergeCell ref="B8:B9"/>
    <mergeCell ref="C8:C9"/>
    <mergeCell ref="E8:E9"/>
    <mergeCell ref="A92:C9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40"/>
  <sheetViews>
    <sheetView showGridLines="0" topLeftCell="A22" zoomScale="70" zoomScaleNormal="70" workbookViewId="0">
      <selection activeCell="C41" sqref="C41"/>
    </sheetView>
  </sheetViews>
  <sheetFormatPr defaultRowHeight="12.75" x14ac:dyDescent="0.2"/>
  <cols>
    <col min="1" max="1" width="8.85546875"/>
    <col min="2" max="2" width="16.28515625" customWidth="1"/>
    <col min="3" max="3" width="54.42578125" customWidth="1"/>
    <col min="4" max="4" width="7.5703125" customWidth="1"/>
    <col min="5" max="5" width="5.140625" customWidth="1"/>
    <col min="6" max="6" width="4.5703125" customWidth="1"/>
    <col min="7" max="7" width="5.42578125" customWidth="1"/>
    <col min="8" max="8" width="4.28515625" customWidth="1"/>
    <col min="9" max="9" width="4.85546875" customWidth="1"/>
    <col min="10" max="10" width="5.140625" customWidth="1"/>
    <col min="11" max="11" width="4.85546875" customWidth="1"/>
    <col min="12" max="12" width="3.7109375" customWidth="1"/>
    <col min="13" max="13" width="4.5703125" customWidth="1"/>
    <col min="14" max="14" width="4.42578125" customWidth="1"/>
    <col min="15" max="15" width="7.140625" customWidth="1"/>
    <col min="16" max="16" width="6.140625" customWidth="1"/>
    <col min="17" max="18" width="6" customWidth="1"/>
    <col min="19" max="19" width="7.42578125" customWidth="1"/>
    <col min="20" max="20" width="5" customWidth="1"/>
    <col min="21" max="21" width="3.7109375" customWidth="1"/>
    <col min="22" max="23" width="3.5703125" customWidth="1"/>
    <col min="24" max="24" width="3" customWidth="1"/>
    <col min="25" max="25" width="4.42578125" customWidth="1"/>
    <col min="26" max="26" width="3.5703125" customWidth="1"/>
    <col min="27" max="27" width="3.7109375" customWidth="1"/>
    <col min="28" max="28" width="3" customWidth="1"/>
    <col min="29" max="29" width="3.7109375" customWidth="1"/>
    <col min="30" max="30" width="3.42578125" customWidth="1"/>
    <col min="31" max="31" width="4.28515625" customWidth="1"/>
    <col min="32" max="33" width="4" customWidth="1"/>
    <col min="34" max="34" width="3.5703125" customWidth="1"/>
    <col min="35" max="35" width="4.140625" customWidth="1"/>
    <col min="36" max="36" width="4.28515625" customWidth="1"/>
    <col min="37" max="37" width="3.7109375" customWidth="1"/>
    <col min="38" max="38" width="4" customWidth="1"/>
    <col min="39" max="39" width="3.5703125" customWidth="1"/>
    <col min="40" max="40" width="16.42578125" bestFit="1" customWidth="1"/>
    <col min="257" max="257" width="14.42578125" bestFit="1" customWidth="1"/>
    <col min="258" max="258" width="54.42578125" customWidth="1"/>
    <col min="259" max="259" width="7.28515625" customWidth="1"/>
    <col min="260" max="260" width="7.5703125" customWidth="1"/>
    <col min="261" max="261" width="5.140625" customWidth="1"/>
    <col min="262" max="262" width="4.5703125" customWidth="1"/>
    <col min="263" max="263" width="5.42578125" customWidth="1"/>
    <col min="264" max="264" width="4.28515625" customWidth="1"/>
    <col min="265" max="265" width="4.85546875" customWidth="1"/>
    <col min="266" max="266" width="5.140625" customWidth="1"/>
    <col min="267" max="267" width="4.85546875" customWidth="1"/>
    <col min="268" max="268" width="3.7109375" customWidth="1"/>
    <col min="269" max="269" width="4.5703125" customWidth="1"/>
    <col min="270" max="270" width="4.42578125" customWidth="1"/>
    <col min="271" max="271" width="7.140625" customWidth="1"/>
    <col min="272" max="272" width="6.140625" customWidth="1"/>
    <col min="273" max="274" width="6" customWidth="1"/>
    <col min="275" max="275" width="7.42578125" customWidth="1"/>
    <col min="276" max="276" width="5" customWidth="1"/>
    <col min="277" max="277" width="3.7109375" customWidth="1"/>
    <col min="278" max="279" width="3.5703125" customWidth="1"/>
    <col min="280" max="280" width="3" customWidth="1"/>
    <col min="281" max="281" width="4.42578125" customWidth="1"/>
    <col min="282" max="282" width="3.5703125" customWidth="1"/>
    <col min="283" max="283" width="3.7109375" customWidth="1"/>
    <col min="284" max="284" width="3" customWidth="1"/>
    <col min="285" max="285" width="3.7109375" customWidth="1"/>
    <col min="286" max="286" width="3.42578125" customWidth="1"/>
    <col min="287" max="287" width="4.28515625" customWidth="1"/>
    <col min="288" max="289" width="4" customWidth="1"/>
    <col min="290" max="290" width="3.5703125" customWidth="1"/>
    <col min="291" max="291" width="4.140625" customWidth="1"/>
    <col min="292" max="292" width="4.28515625" customWidth="1"/>
    <col min="293" max="293" width="3.7109375" customWidth="1"/>
    <col min="294" max="294" width="4" customWidth="1"/>
    <col min="295" max="295" width="3.5703125" customWidth="1"/>
    <col min="296" max="296" width="16.42578125" bestFit="1" customWidth="1"/>
    <col min="513" max="513" width="14.42578125" bestFit="1" customWidth="1"/>
    <col min="514" max="514" width="54.42578125" customWidth="1"/>
    <col min="515" max="515" width="7.28515625" customWidth="1"/>
    <col min="516" max="516" width="7.5703125" customWidth="1"/>
    <col min="517" max="517" width="5.140625" customWidth="1"/>
    <col min="518" max="518" width="4.5703125" customWidth="1"/>
    <col min="519" max="519" width="5.42578125" customWidth="1"/>
    <col min="520" max="520" width="4.28515625" customWidth="1"/>
    <col min="521" max="521" width="4.85546875" customWidth="1"/>
    <col min="522" max="522" width="5.140625" customWidth="1"/>
    <col min="523" max="523" width="4.85546875" customWidth="1"/>
    <col min="524" max="524" width="3.7109375" customWidth="1"/>
    <col min="525" max="525" width="4.5703125" customWidth="1"/>
    <col min="526" max="526" width="4.42578125" customWidth="1"/>
    <col min="527" max="527" width="7.140625" customWidth="1"/>
    <col min="528" max="528" width="6.140625" customWidth="1"/>
    <col min="529" max="530" width="6" customWidth="1"/>
    <col min="531" max="531" width="7.42578125" customWidth="1"/>
    <col min="532" max="532" width="5" customWidth="1"/>
    <col min="533" max="533" width="3.7109375" customWidth="1"/>
    <col min="534" max="535" width="3.5703125" customWidth="1"/>
    <col min="536" max="536" width="3" customWidth="1"/>
    <col min="537" max="537" width="4.42578125" customWidth="1"/>
    <col min="538" max="538" width="3.5703125" customWidth="1"/>
    <col min="539" max="539" width="3.7109375" customWidth="1"/>
    <col min="540" max="540" width="3" customWidth="1"/>
    <col min="541" max="541" width="3.7109375" customWidth="1"/>
    <col min="542" max="542" width="3.42578125" customWidth="1"/>
    <col min="543" max="543" width="4.28515625" customWidth="1"/>
    <col min="544" max="545" width="4" customWidth="1"/>
    <col min="546" max="546" width="3.5703125" customWidth="1"/>
    <col min="547" max="547" width="4.140625" customWidth="1"/>
    <col min="548" max="548" width="4.28515625" customWidth="1"/>
    <col min="549" max="549" width="3.7109375" customWidth="1"/>
    <col min="550" max="550" width="4" customWidth="1"/>
    <col min="551" max="551" width="3.5703125" customWidth="1"/>
    <col min="552" max="552" width="16.42578125" bestFit="1" customWidth="1"/>
    <col min="769" max="769" width="14.42578125" bestFit="1" customWidth="1"/>
    <col min="770" max="770" width="54.42578125" customWidth="1"/>
    <col min="771" max="771" width="7.28515625" customWidth="1"/>
    <col min="772" max="772" width="7.5703125" customWidth="1"/>
    <col min="773" max="773" width="5.140625" customWidth="1"/>
    <col min="774" max="774" width="4.5703125" customWidth="1"/>
    <col min="775" max="775" width="5.42578125" customWidth="1"/>
    <col min="776" max="776" width="4.28515625" customWidth="1"/>
    <col min="777" max="777" width="4.85546875" customWidth="1"/>
    <col min="778" max="778" width="5.140625" customWidth="1"/>
    <col min="779" max="779" width="4.85546875" customWidth="1"/>
    <col min="780" max="780" width="3.7109375" customWidth="1"/>
    <col min="781" max="781" width="4.5703125" customWidth="1"/>
    <col min="782" max="782" width="4.42578125" customWidth="1"/>
    <col min="783" max="783" width="7.140625" customWidth="1"/>
    <col min="784" max="784" width="6.140625" customWidth="1"/>
    <col min="785" max="786" width="6" customWidth="1"/>
    <col min="787" max="787" width="7.42578125" customWidth="1"/>
    <col min="788" max="788" width="5" customWidth="1"/>
    <col min="789" max="789" width="3.7109375" customWidth="1"/>
    <col min="790" max="791" width="3.5703125" customWidth="1"/>
    <col min="792" max="792" width="3" customWidth="1"/>
    <col min="793" max="793" width="4.42578125" customWidth="1"/>
    <col min="794" max="794" width="3.5703125" customWidth="1"/>
    <col min="795" max="795" width="3.7109375" customWidth="1"/>
    <col min="796" max="796" width="3" customWidth="1"/>
    <col min="797" max="797" width="3.7109375" customWidth="1"/>
    <col min="798" max="798" width="3.42578125" customWidth="1"/>
    <col min="799" max="799" width="4.28515625" customWidth="1"/>
    <col min="800" max="801" width="4" customWidth="1"/>
    <col min="802" max="802" width="3.5703125" customWidth="1"/>
    <col min="803" max="803" width="4.140625" customWidth="1"/>
    <col min="804" max="804" width="4.28515625" customWidth="1"/>
    <col min="805" max="805" width="3.7109375" customWidth="1"/>
    <col min="806" max="806" width="4" customWidth="1"/>
    <col min="807" max="807" width="3.5703125" customWidth="1"/>
    <col min="808" max="808" width="16.42578125" bestFit="1" customWidth="1"/>
    <col min="1025" max="1025" width="14.42578125" bestFit="1" customWidth="1"/>
    <col min="1026" max="1026" width="54.42578125" customWidth="1"/>
    <col min="1027" max="1027" width="7.28515625" customWidth="1"/>
    <col min="1028" max="1028" width="7.5703125" customWidth="1"/>
    <col min="1029" max="1029" width="5.140625" customWidth="1"/>
    <col min="1030" max="1030" width="4.5703125" customWidth="1"/>
    <col min="1031" max="1031" width="5.42578125" customWidth="1"/>
    <col min="1032" max="1032" width="4.28515625" customWidth="1"/>
    <col min="1033" max="1033" width="4.85546875" customWidth="1"/>
    <col min="1034" max="1034" width="5.140625" customWidth="1"/>
    <col min="1035" max="1035" width="4.85546875" customWidth="1"/>
    <col min="1036" max="1036" width="3.7109375" customWidth="1"/>
    <col min="1037" max="1037" width="4.5703125" customWidth="1"/>
    <col min="1038" max="1038" width="4.42578125" customWidth="1"/>
    <col min="1039" max="1039" width="7.140625" customWidth="1"/>
    <col min="1040" max="1040" width="6.140625" customWidth="1"/>
    <col min="1041" max="1042" width="6" customWidth="1"/>
    <col min="1043" max="1043" width="7.42578125" customWidth="1"/>
    <col min="1044" max="1044" width="5" customWidth="1"/>
    <col min="1045" max="1045" width="3.7109375" customWidth="1"/>
    <col min="1046" max="1047" width="3.5703125" customWidth="1"/>
    <col min="1048" max="1048" width="3" customWidth="1"/>
    <col min="1049" max="1049" width="4.42578125" customWidth="1"/>
    <col min="1050" max="1050" width="3.5703125" customWidth="1"/>
    <col min="1051" max="1051" width="3.7109375" customWidth="1"/>
    <col min="1052" max="1052" width="3" customWidth="1"/>
    <col min="1053" max="1053" width="3.7109375" customWidth="1"/>
    <col min="1054" max="1054" width="3.42578125" customWidth="1"/>
    <col min="1055" max="1055" width="4.28515625" customWidth="1"/>
    <col min="1056" max="1057" width="4" customWidth="1"/>
    <col min="1058" max="1058" width="3.5703125" customWidth="1"/>
    <col min="1059" max="1059" width="4.140625" customWidth="1"/>
    <col min="1060" max="1060" width="4.28515625" customWidth="1"/>
    <col min="1061" max="1061" width="3.7109375" customWidth="1"/>
    <col min="1062" max="1062" width="4" customWidth="1"/>
    <col min="1063" max="1063" width="3.5703125" customWidth="1"/>
    <col min="1064" max="1064" width="16.42578125" bestFit="1" customWidth="1"/>
    <col min="1281" max="1281" width="14.42578125" bestFit="1" customWidth="1"/>
    <col min="1282" max="1282" width="54.42578125" customWidth="1"/>
    <col min="1283" max="1283" width="7.28515625" customWidth="1"/>
    <col min="1284" max="1284" width="7.5703125" customWidth="1"/>
    <col min="1285" max="1285" width="5.140625" customWidth="1"/>
    <col min="1286" max="1286" width="4.5703125" customWidth="1"/>
    <col min="1287" max="1287" width="5.42578125" customWidth="1"/>
    <col min="1288" max="1288" width="4.28515625" customWidth="1"/>
    <col min="1289" max="1289" width="4.85546875" customWidth="1"/>
    <col min="1290" max="1290" width="5.140625" customWidth="1"/>
    <col min="1291" max="1291" width="4.85546875" customWidth="1"/>
    <col min="1292" max="1292" width="3.7109375" customWidth="1"/>
    <col min="1293" max="1293" width="4.5703125" customWidth="1"/>
    <col min="1294" max="1294" width="4.42578125" customWidth="1"/>
    <col min="1295" max="1295" width="7.140625" customWidth="1"/>
    <col min="1296" max="1296" width="6.140625" customWidth="1"/>
    <col min="1297" max="1298" width="6" customWidth="1"/>
    <col min="1299" max="1299" width="7.42578125" customWidth="1"/>
    <col min="1300" max="1300" width="5" customWidth="1"/>
    <col min="1301" max="1301" width="3.7109375" customWidth="1"/>
    <col min="1302" max="1303" width="3.5703125" customWidth="1"/>
    <col min="1304" max="1304" width="3" customWidth="1"/>
    <col min="1305" max="1305" width="4.42578125" customWidth="1"/>
    <col min="1306" max="1306" width="3.5703125" customWidth="1"/>
    <col min="1307" max="1307" width="3.7109375" customWidth="1"/>
    <col min="1308" max="1308" width="3" customWidth="1"/>
    <col min="1309" max="1309" width="3.7109375" customWidth="1"/>
    <col min="1310" max="1310" width="3.42578125" customWidth="1"/>
    <col min="1311" max="1311" width="4.28515625" customWidth="1"/>
    <col min="1312" max="1313" width="4" customWidth="1"/>
    <col min="1314" max="1314" width="3.5703125" customWidth="1"/>
    <col min="1315" max="1315" width="4.140625" customWidth="1"/>
    <col min="1316" max="1316" width="4.28515625" customWidth="1"/>
    <col min="1317" max="1317" width="3.7109375" customWidth="1"/>
    <col min="1318" max="1318" width="4" customWidth="1"/>
    <col min="1319" max="1319" width="3.5703125" customWidth="1"/>
    <col min="1320" max="1320" width="16.42578125" bestFit="1" customWidth="1"/>
    <col min="1537" max="1537" width="14.42578125" bestFit="1" customWidth="1"/>
    <col min="1538" max="1538" width="54.42578125" customWidth="1"/>
    <col min="1539" max="1539" width="7.28515625" customWidth="1"/>
    <col min="1540" max="1540" width="7.5703125" customWidth="1"/>
    <col min="1541" max="1541" width="5.140625" customWidth="1"/>
    <col min="1542" max="1542" width="4.5703125" customWidth="1"/>
    <col min="1543" max="1543" width="5.42578125" customWidth="1"/>
    <col min="1544" max="1544" width="4.28515625" customWidth="1"/>
    <col min="1545" max="1545" width="4.85546875" customWidth="1"/>
    <col min="1546" max="1546" width="5.140625" customWidth="1"/>
    <col min="1547" max="1547" width="4.85546875" customWidth="1"/>
    <col min="1548" max="1548" width="3.7109375" customWidth="1"/>
    <col min="1549" max="1549" width="4.5703125" customWidth="1"/>
    <col min="1550" max="1550" width="4.42578125" customWidth="1"/>
    <col min="1551" max="1551" width="7.140625" customWidth="1"/>
    <col min="1552" max="1552" width="6.140625" customWidth="1"/>
    <col min="1553" max="1554" width="6" customWidth="1"/>
    <col min="1555" max="1555" width="7.42578125" customWidth="1"/>
    <col min="1556" max="1556" width="5" customWidth="1"/>
    <col min="1557" max="1557" width="3.7109375" customWidth="1"/>
    <col min="1558" max="1559" width="3.5703125" customWidth="1"/>
    <col min="1560" max="1560" width="3" customWidth="1"/>
    <col min="1561" max="1561" width="4.42578125" customWidth="1"/>
    <col min="1562" max="1562" width="3.5703125" customWidth="1"/>
    <col min="1563" max="1563" width="3.7109375" customWidth="1"/>
    <col min="1564" max="1564" width="3" customWidth="1"/>
    <col min="1565" max="1565" width="3.7109375" customWidth="1"/>
    <col min="1566" max="1566" width="3.42578125" customWidth="1"/>
    <col min="1567" max="1567" width="4.28515625" customWidth="1"/>
    <col min="1568" max="1569" width="4" customWidth="1"/>
    <col min="1570" max="1570" width="3.5703125" customWidth="1"/>
    <col min="1571" max="1571" width="4.140625" customWidth="1"/>
    <col min="1572" max="1572" width="4.28515625" customWidth="1"/>
    <col min="1573" max="1573" width="3.7109375" customWidth="1"/>
    <col min="1574" max="1574" width="4" customWidth="1"/>
    <col min="1575" max="1575" width="3.5703125" customWidth="1"/>
    <col min="1576" max="1576" width="16.42578125" bestFit="1" customWidth="1"/>
    <col min="1793" max="1793" width="14.42578125" bestFit="1" customWidth="1"/>
    <col min="1794" max="1794" width="54.42578125" customWidth="1"/>
    <col min="1795" max="1795" width="7.28515625" customWidth="1"/>
    <col min="1796" max="1796" width="7.5703125" customWidth="1"/>
    <col min="1797" max="1797" width="5.140625" customWidth="1"/>
    <col min="1798" max="1798" width="4.5703125" customWidth="1"/>
    <col min="1799" max="1799" width="5.42578125" customWidth="1"/>
    <col min="1800" max="1800" width="4.28515625" customWidth="1"/>
    <col min="1801" max="1801" width="4.85546875" customWidth="1"/>
    <col min="1802" max="1802" width="5.140625" customWidth="1"/>
    <col min="1803" max="1803" width="4.85546875" customWidth="1"/>
    <col min="1804" max="1804" width="3.7109375" customWidth="1"/>
    <col min="1805" max="1805" width="4.5703125" customWidth="1"/>
    <col min="1806" max="1806" width="4.42578125" customWidth="1"/>
    <col min="1807" max="1807" width="7.140625" customWidth="1"/>
    <col min="1808" max="1808" width="6.140625" customWidth="1"/>
    <col min="1809" max="1810" width="6" customWidth="1"/>
    <col min="1811" max="1811" width="7.42578125" customWidth="1"/>
    <col min="1812" max="1812" width="5" customWidth="1"/>
    <col min="1813" max="1813" width="3.7109375" customWidth="1"/>
    <col min="1814" max="1815" width="3.5703125" customWidth="1"/>
    <col min="1816" max="1816" width="3" customWidth="1"/>
    <col min="1817" max="1817" width="4.42578125" customWidth="1"/>
    <col min="1818" max="1818" width="3.5703125" customWidth="1"/>
    <col min="1819" max="1819" width="3.7109375" customWidth="1"/>
    <col min="1820" max="1820" width="3" customWidth="1"/>
    <col min="1821" max="1821" width="3.7109375" customWidth="1"/>
    <col min="1822" max="1822" width="3.42578125" customWidth="1"/>
    <col min="1823" max="1823" width="4.28515625" customWidth="1"/>
    <col min="1824" max="1825" width="4" customWidth="1"/>
    <col min="1826" max="1826" width="3.5703125" customWidth="1"/>
    <col min="1827" max="1827" width="4.140625" customWidth="1"/>
    <col min="1828" max="1828" width="4.28515625" customWidth="1"/>
    <col min="1829" max="1829" width="3.7109375" customWidth="1"/>
    <col min="1830" max="1830" width="4" customWidth="1"/>
    <col min="1831" max="1831" width="3.5703125" customWidth="1"/>
    <col min="1832" max="1832" width="16.42578125" bestFit="1" customWidth="1"/>
    <col min="2049" max="2049" width="14.42578125" bestFit="1" customWidth="1"/>
    <col min="2050" max="2050" width="54.42578125" customWidth="1"/>
    <col min="2051" max="2051" width="7.28515625" customWidth="1"/>
    <col min="2052" max="2052" width="7.5703125" customWidth="1"/>
    <col min="2053" max="2053" width="5.140625" customWidth="1"/>
    <col min="2054" max="2054" width="4.5703125" customWidth="1"/>
    <col min="2055" max="2055" width="5.42578125" customWidth="1"/>
    <col min="2056" max="2056" width="4.28515625" customWidth="1"/>
    <col min="2057" max="2057" width="4.85546875" customWidth="1"/>
    <col min="2058" max="2058" width="5.140625" customWidth="1"/>
    <col min="2059" max="2059" width="4.85546875" customWidth="1"/>
    <col min="2060" max="2060" width="3.7109375" customWidth="1"/>
    <col min="2061" max="2061" width="4.5703125" customWidth="1"/>
    <col min="2062" max="2062" width="4.42578125" customWidth="1"/>
    <col min="2063" max="2063" width="7.140625" customWidth="1"/>
    <col min="2064" max="2064" width="6.140625" customWidth="1"/>
    <col min="2065" max="2066" width="6" customWidth="1"/>
    <col min="2067" max="2067" width="7.42578125" customWidth="1"/>
    <col min="2068" max="2068" width="5" customWidth="1"/>
    <col min="2069" max="2069" width="3.7109375" customWidth="1"/>
    <col min="2070" max="2071" width="3.5703125" customWidth="1"/>
    <col min="2072" max="2072" width="3" customWidth="1"/>
    <col min="2073" max="2073" width="4.42578125" customWidth="1"/>
    <col min="2074" max="2074" width="3.5703125" customWidth="1"/>
    <col min="2075" max="2075" width="3.7109375" customWidth="1"/>
    <col min="2076" max="2076" width="3" customWidth="1"/>
    <col min="2077" max="2077" width="3.7109375" customWidth="1"/>
    <col min="2078" max="2078" width="3.42578125" customWidth="1"/>
    <col min="2079" max="2079" width="4.28515625" customWidth="1"/>
    <col min="2080" max="2081" width="4" customWidth="1"/>
    <col min="2082" max="2082" width="3.5703125" customWidth="1"/>
    <col min="2083" max="2083" width="4.140625" customWidth="1"/>
    <col min="2084" max="2084" width="4.28515625" customWidth="1"/>
    <col min="2085" max="2085" width="3.7109375" customWidth="1"/>
    <col min="2086" max="2086" width="4" customWidth="1"/>
    <col min="2087" max="2087" width="3.5703125" customWidth="1"/>
    <col min="2088" max="2088" width="16.42578125" bestFit="1" customWidth="1"/>
    <col min="2305" max="2305" width="14.42578125" bestFit="1" customWidth="1"/>
    <col min="2306" max="2306" width="54.42578125" customWidth="1"/>
    <col min="2307" max="2307" width="7.28515625" customWidth="1"/>
    <col min="2308" max="2308" width="7.5703125" customWidth="1"/>
    <col min="2309" max="2309" width="5.140625" customWidth="1"/>
    <col min="2310" max="2310" width="4.5703125" customWidth="1"/>
    <col min="2311" max="2311" width="5.42578125" customWidth="1"/>
    <col min="2312" max="2312" width="4.28515625" customWidth="1"/>
    <col min="2313" max="2313" width="4.85546875" customWidth="1"/>
    <col min="2314" max="2314" width="5.140625" customWidth="1"/>
    <col min="2315" max="2315" width="4.85546875" customWidth="1"/>
    <col min="2316" max="2316" width="3.7109375" customWidth="1"/>
    <col min="2317" max="2317" width="4.5703125" customWidth="1"/>
    <col min="2318" max="2318" width="4.42578125" customWidth="1"/>
    <col min="2319" max="2319" width="7.140625" customWidth="1"/>
    <col min="2320" max="2320" width="6.140625" customWidth="1"/>
    <col min="2321" max="2322" width="6" customWidth="1"/>
    <col min="2323" max="2323" width="7.42578125" customWidth="1"/>
    <col min="2324" max="2324" width="5" customWidth="1"/>
    <col min="2325" max="2325" width="3.7109375" customWidth="1"/>
    <col min="2326" max="2327" width="3.5703125" customWidth="1"/>
    <col min="2328" max="2328" width="3" customWidth="1"/>
    <col min="2329" max="2329" width="4.42578125" customWidth="1"/>
    <col min="2330" max="2330" width="3.5703125" customWidth="1"/>
    <col min="2331" max="2331" width="3.7109375" customWidth="1"/>
    <col min="2332" max="2332" width="3" customWidth="1"/>
    <col min="2333" max="2333" width="3.7109375" customWidth="1"/>
    <col min="2334" max="2334" width="3.42578125" customWidth="1"/>
    <col min="2335" max="2335" width="4.28515625" customWidth="1"/>
    <col min="2336" max="2337" width="4" customWidth="1"/>
    <col min="2338" max="2338" width="3.5703125" customWidth="1"/>
    <col min="2339" max="2339" width="4.140625" customWidth="1"/>
    <col min="2340" max="2340" width="4.28515625" customWidth="1"/>
    <col min="2341" max="2341" width="3.7109375" customWidth="1"/>
    <col min="2342" max="2342" width="4" customWidth="1"/>
    <col min="2343" max="2343" width="3.5703125" customWidth="1"/>
    <col min="2344" max="2344" width="16.42578125" bestFit="1" customWidth="1"/>
    <col min="2561" max="2561" width="14.42578125" bestFit="1" customWidth="1"/>
    <col min="2562" max="2562" width="54.42578125" customWidth="1"/>
    <col min="2563" max="2563" width="7.28515625" customWidth="1"/>
    <col min="2564" max="2564" width="7.5703125" customWidth="1"/>
    <col min="2565" max="2565" width="5.140625" customWidth="1"/>
    <col min="2566" max="2566" width="4.5703125" customWidth="1"/>
    <col min="2567" max="2567" width="5.42578125" customWidth="1"/>
    <col min="2568" max="2568" width="4.28515625" customWidth="1"/>
    <col min="2569" max="2569" width="4.85546875" customWidth="1"/>
    <col min="2570" max="2570" width="5.140625" customWidth="1"/>
    <col min="2571" max="2571" width="4.85546875" customWidth="1"/>
    <col min="2572" max="2572" width="3.7109375" customWidth="1"/>
    <col min="2573" max="2573" width="4.5703125" customWidth="1"/>
    <col min="2574" max="2574" width="4.42578125" customWidth="1"/>
    <col min="2575" max="2575" width="7.140625" customWidth="1"/>
    <col min="2576" max="2576" width="6.140625" customWidth="1"/>
    <col min="2577" max="2578" width="6" customWidth="1"/>
    <col min="2579" max="2579" width="7.42578125" customWidth="1"/>
    <col min="2580" max="2580" width="5" customWidth="1"/>
    <col min="2581" max="2581" width="3.7109375" customWidth="1"/>
    <col min="2582" max="2583" width="3.5703125" customWidth="1"/>
    <col min="2584" max="2584" width="3" customWidth="1"/>
    <col min="2585" max="2585" width="4.42578125" customWidth="1"/>
    <col min="2586" max="2586" width="3.5703125" customWidth="1"/>
    <col min="2587" max="2587" width="3.7109375" customWidth="1"/>
    <col min="2588" max="2588" width="3" customWidth="1"/>
    <col min="2589" max="2589" width="3.7109375" customWidth="1"/>
    <col min="2590" max="2590" width="3.42578125" customWidth="1"/>
    <col min="2591" max="2591" width="4.28515625" customWidth="1"/>
    <col min="2592" max="2593" width="4" customWidth="1"/>
    <col min="2594" max="2594" width="3.5703125" customWidth="1"/>
    <col min="2595" max="2595" width="4.140625" customWidth="1"/>
    <col min="2596" max="2596" width="4.28515625" customWidth="1"/>
    <col min="2597" max="2597" width="3.7109375" customWidth="1"/>
    <col min="2598" max="2598" width="4" customWidth="1"/>
    <col min="2599" max="2599" width="3.5703125" customWidth="1"/>
    <col min="2600" max="2600" width="16.42578125" bestFit="1" customWidth="1"/>
    <col min="2817" max="2817" width="14.42578125" bestFit="1" customWidth="1"/>
    <col min="2818" max="2818" width="54.42578125" customWidth="1"/>
    <col min="2819" max="2819" width="7.28515625" customWidth="1"/>
    <col min="2820" max="2820" width="7.5703125" customWidth="1"/>
    <col min="2821" max="2821" width="5.140625" customWidth="1"/>
    <col min="2822" max="2822" width="4.5703125" customWidth="1"/>
    <col min="2823" max="2823" width="5.42578125" customWidth="1"/>
    <col min="2824" max="2824" width="4.28515625" customWidth="1"/>
    <col min="2825" max="2825" width="4.85546875" customWidth="1"/>
    <col min="2826" max="2826" width="5.140625" customWidth="1"/>
    <col min="2827" max="2827" width="4.85546875" customWidth="1"/>
    <col min="2828" max="2828" width="3.7109375" customWidth="1"/>
    <col min="2829" max="2829" width="4.5703125" customWidth="1"/>
    <col min="2830" max="2830" width="4.42578125" customWidth="1"/>
    <col min="2831" max="2831" width="7.140625" customWidth="1"/>
    <col min="2832" max="2832" width="6.140625" customWidth="1"/>
    <col min="2833" max="2834" width="6" customWidth="1"/>
    <col min="2835" max="2835" width="7.42578125" customWidth="1"/>
    <col min="2836" max="2836" width="5" customWidth="1"/>
    <col min="2837" max="2837" width="3.7109375" customWidth="1"/>
    <col min="2838" max="2839" width="3.5703125" customWidth="1"/>
    <col min="2840" max="2840" width="3" customWidth="1"/>
    <col min="2841" max="2841" width="4.42578125" customWidth="1"/>
    <col min="2842" max="2842" width="3.5703125" customWidth="1"/>
    <col min="2843" max="2843" width="3.7109375" customWidth="1"/>
    <col min="2844" max="2844" width="3" customWidth="1"/>
    <col min="2845" max="2845" width="3.7109375" customWidth="1"/>
    <col min="2846" max="2846" width="3.42578125" customWidth="1"/>
    <col min="2847" max="2847" width="4.28515625" customWidth="1"/>
    <col min="2848" max="2849" width="4" customWidth="1"/>
    <col min="2850" max="2850" width="3.5703125" customWidth="1"/>
    <col min="2851" max="2851" width="4.140625" customWidth="1"/>
    <col min="2852" max="2852" width="4.28515625" customWidth="1"/>
    <col min="2853" max="2853" width="3.7109375" customWidth="1"/>
    <col min="2854" max="2854" width="4" customWidth="1"/>
    <col min="2855" max="2855" width="3.5703125" customWidth="1"/>
    <col min="2856" max="2856" width="16.42578125" bestFit="1" customWidth="1"/>
    <col min="3073" max="3073" width="14.42578125" bestFit="1" customWidth="1"/>
    <col min="3074" max="3074" width="54.42578125" customWidth="1"/>
    <col min="3075" max="3075" width="7.28515625" customWidth="1"/>
    <col min="3076" max="3076" width="7.5703125" customWidth="1"/>
    <col min="3077" max="3077" width="5.140625" customWidth="1"/>
    <col min="3078" max="3078" width="4.5703125" customWidth="1"/>
    <col min="3079" max="3079" width="5.42578125" customWidth="1"/>
    <col min="3080" max="3080" width="4.28515625" customWidth="1"/>
    <col min="3081" max="3081" width="4.85546875" customWidth="1"/>
    <col min="3082" max="3082" width="5.140625" customWidth="1"/>
    <col min="3083" max="3083" width="4.85546875" customWidth="1"/>
    <col min="3084" max="3084" width="3.7109375" customWidth="1"/>
    <col min="3085" max="3085" width="4.5703125" customWidth="1"/>
    <col min="3086" max="3086" width="4.42578125" customWidth="1"/>
    <col min="3087" max="3087" width="7.140625" customWidth="1"/>
    <col min="3088" max="3088" width="6.140625" customWidth="1"/>
    <col min="3089" max="3090" width="6" customWidth="1"/>
    <col min="3091" max="3091" width="7.42578125" customWidth="1"/>
    <col min="3092" max="3092" width="5" customWidth="1"/>
    <col min="3093" max="3093" width="3.7109375" customWidth="1"/>
    <col min="3094" max="3095" width="3.5703125" customWidth="1"/>
    <col min="3096" max="3096" width="3" customWidth="1"/>
    <col min="3097" max="3097" width="4.42578125" customWidth="1"/>
    <col min="3098" max="3098" width="3.5703125" customWidth="1"/>
    <col min="3099" max="3099" width="3.7109375" customWidth="1"/>
    <col min="3100" max="3100" width="3" customWidth="1"/>
    <col min="3101" max="3101" width="3.7109375" customWidth="1"/>
    <col min="3102" max="3102" width="3.42578125" customWidth="1"/>
    <col min="3103" max="3103" width="4.28515625" customWidth="1"/>
    <col min="3104" max="3105" width="4" customWidth="1"/>
    <col min="3106" max="3106" width="3.5703125" customWidth="1"/>
    <col min="3107" max="3107" width="4.140625" customWidth="1"/>
    <col min="3108" max="3108" width="4.28515625" customWidth="1"/>
    <col min="3109" max="3109" width="3.7109375" customWidth="1"/>
    <col min="3110" max="3110" width="4" customWidth="1"/>
    <col min="3111" max="3111" width="3.5703125" customWidth="1"/>
    <col min="3112" max="3112" width="16.42578125" bestFit="1" customWidth="1"/>
    <col min="3329" max="3329" width="14.42578125" bestFit="1" customWidth="1"/>
    <col min="3330" max="3330" width="54.42578125" customWidth="1"/>
    <col min="3331" max="3331" width="7.28515625" customWidth="1"/>
    <col min="3332" max="3332" width="7.5703125" customWidth="1"/>
    <col min="3333" max="3333" width="5.140625" customWidth="1"/>
    <col min="3334" max="3334" width="4.5703125" customWidth="1"/>
    <col min="3335" max="3335" width="5.42578125" customWidth="1"/>
    <col min="3336" max="3336" width="4.28515625" customWidth="1"/>
    <col min="3337" max="3337" width="4.85546875" customWidth="1"/>
    <col min="3338" max="3338" width="5.140625" customWidth="1"/>
    <col min="3339" max="3339" width="4.85546875" customWidth="1"/>
    <col min="3340" max="3340" width="3.7109375" customWidth="1"/>
    <col min="3341" max="3341" width="4.5703125" customWidth="1"/>
    <col min="3342" max="3342" width="4.42578125" customWidth="1"/>
    <col min="3343" max="3343" width="7.140625" customWidth="1"/>
    <col min="3344" max="3344" width="6.140625" customWidth="1"/>
    <col min="3345" max="3346" width="6" customWidth="1"/>
    <col min="3347" max="3347" width="7.42578125" customWidth="1"/>
    <col min="3348" max="3348" width="5" customWidth="1"/>
    <col min="3349" max="3349" width="3.7109375" customWidth="1"/>
    <col min="3350" max="3351" width="3.5703125" customWidth="1"/>
    <col min="3352" max="3352" width="3" customWidth="1"/>
    <col min="3353" max="3353" width="4.42578125" customWidth="1"/>
    <col min="3354" max="3354" width="3.5703125" customWidth="1"/>
    <col min="3355" max="3355" width="3.7109375" customWidth="1"/>
    <col min="3356" max="3356" width="3" customWidth="1"/>
    <col min="3357" max="3357" width="3.7109375" customWidth="1"/>
    <col min="3358" max="3358" width="3.42578125" customWidth="1"/>
    <col min="3359" max="3359" width="4.28515625" customWidth="1"/>
    <col min="3360" max="3361" width="4" customWidth="1"/>
    <col min="3362" max="3362" width="3.5703125" customWidth="1"/>
    <col min="3363" max="3363" width="4.140625" customWidth="1"/>
    <col min="3364" max="3364" width="4.28515625" customWidth="1"/>
    <col min="3365" max="3365" width="3.7109375" customWidth="1"/>
    <col min="3366" max="3366" width="4" customWidth="1"/>
    <col min="3367" max="3367" width="3.5703125" customWidth="1"/>
    <col min="3368" max="3368" width="16.42578125" bestFit="1" customWidth="1"/>
    <col min="3585" max="3585" width="14.42578125" bestFit="1" customWidth="1"/>
    <col min="3586" max="3586" width="54.42578125" customWidth="1"/>
    <col min="3587" max="3587" width="7.28515625" customWidth="1"/>
    <col min="3588" max="3588" width="7.5703125" customWidth="1"/>
    <col min="3589" max="3589" width="5.140625" customWidth="1"/>
    <col min="3590" max="3590" width="4.5703125" customWidth="1"/>
    <col min="3591" max="3591" width="5.42578125" customWidth="1"/>
    <col min="3592" max="3592" width="4.28515625" customWidth="1"/>
    <col min="3593" max="3593" width="4.85546875" customWidth="1"/>
    <col min="3594" max="3594" width="5.140625" customWidth="1"/>
    <col min="3595" max="3595" width="4.85546875" customWidth="1"/>
    <col min="3596" max="3596" width="3.7109375" customWidth="1"/>
    <col min="3597" max="3597" width="4.5703125" customWidth="1"/>
    <col min="3598" max="3598" width="4.42578125" customWidth="1"/>
    <col min="3599" max="3599" width="7.140625" customWidth="1"/>
    <col min="3600" max="3600" width="6.140625" customWidth="1"/>
    <col min="3601" max="3602" width="6" customWidth="1"/>
    <col min="3603" max="3603" width="7.42578125" customWidth="1"/>
    <col min="3604" max="3604" width="5" customWidth="1"/>
    <col min="3605" max="3605" width="3.7109375" customWidth="1"/>
    <col min="3606" max="3607" width="3.5703125" customWidth="1"/>
    <col min="3608" max="3608" width="3" customWidth="1"/>
    <col min="3609" max="3609" width="4.42578125" customWidth="1"/>
    <col min="3610" max="3610" width="3.5703125" customWidth="1"/>
    <col min="3611" max="3611" width="3.7109375" customWidth="1"/>
    <col min="3612" max="3612" width="3" customWidth="1"/>
    <col min="3613" max="3613" width="3.7109375" customWidth="1"/>
    <col min="3614" max="3614" width="3.42578125" customWidth="1"/>
    <col min="3615" max="3615" width="4.28515625" customWidth="1"/>
    <col min="3616" max="3617" width="4" customWidth="1"/>
    <col min="3618" max="3618" width="3.5703125" customWidth="1"/>
    <col min="3619" max="3619" width="4.140625" customWidth="1"/>
    <col min="3620" max="3620" width="4.28515625" customWidth="1"/>
    <col min="3621" max="3621" width="3.7109375" customWidth="1"/>
    <col min="3622" max="3622" width="4" customWidth="1"/>
    <col min="3623" max="3623" width="3.5703125" customWidth="1"/>
    <col min="3624" max="3624" width="16.42578125" bestFit="1" customWidth="1"/>
    <col min="3841" max="3841" width="14.42578125" bestFit="1" customWidth="1"/>
    <col min="3842" max="3842" width="54.42578125" customWidth="1"/>
    <col min="3843" max="3843" width="7.28515625" customWidth="1"/>
    <col min="3844" max="3844" width="7.5703125" customWidth="1"/>
    <col min="3845" max="3845" width="5.140625" customWidth="1"/>
    <col min="3846" max="3846" width="4.5703125" customWidth="1"/>
    <col min="3847" max="3847" width="5.42578125" customWidth="1"/>
    <col min="3848" max="3848" width="4.28515625" customWidth="1"/>
    <col min="3849" max="3849" width="4.85546875" customWidth="1"/>
    <col min="3850" max="3850" width="5.140625" customWidth="1"/>
    <col min="3851" max="3851" width="4.85546875" customWidth="1"/>
    <col min="3852" max="3852" width="3.7109375" customWidth="1"/>
    <col min="3853" max="3853" width="4.5703125" customWidth="1"/>
    <col min="3854" max="3854" width="4.42578125" customWidth="1"/>
    <col min="3855" max="3855" width="7.140625" customWidth="1"/>
    <col min="3856" max="3856" width="6.140625" customWidth="1"/>
    <col min="3857" max="3858" width="6" customWidth="1"/>
    <col min="3859" max="3859" width="7.42578125" customWidth="1"/>
    <col min="3860" max="3860" width="5" customWidth="1"/>
    <col min="3861" max="3861" width="3.7109375" customWidth="1"/>
    <col min="3862" max="3863" width="3.5703125" customWidth="1"/>
    <col min="3864" max="3864" width="3" customWidth="1"/>
    <col min="3865" max="3865" width="4.42578125" customWidth="1"/>
    <col min="3866" max="3866" width="3.5703125" customWidth="1"/>
    <col min="3867" max="3867" width="3.7109375" customWidth="1"/>
    <col min="3868" max="3868" width="3" customWidth="1"/>
    <col min="3869" max="3869" width="3.7109375" customWidth="1"/>
    <col min="3870" max="3870" width="3.42578125" customWidth="1"/>
    <col min="3871" max="3871" width="4.28515625" customWidth="1"/>
    <col min="3872" max="3873" width="4" customWidth="1"/>
    <col min="3874" max="3874" width="3.5703125" customWidth="1"/>
    <col min="3875" max="3875" width="4.140625" customWidth="1"/>
    <col min="3876" max="3876" width="4.28515625" customWidth="1"/>
    <col min="3877" max="3877" width="3.7109375" customWidth="1"/>
    <col min="3878" max="3878" width="4" customWidth="1"/>
    <col min="3879" max="3879" width="3.5703125" customWidth="1"/>
    <col min="3880" max="3880" width="16.42578125" bestFit="1" customWidth="1"/>
    <col min="4097" max="4097" width="14.42578125" bestFit="1" customWidth="1"/>
    <col min="4098" max="4098" width="54.42578125" customWidth="1"/>
    <col min="4099" max="4099" width="7.28515625" customWidth="1"/>
    <col min="4100" max="4100" width="7.5703125" customWidth="1"/>
    <col min="4101" max="4101" width="5.140625" customWidth="1"/>
    <col min="4102" max="4102" width="4.5703125" customWidth="1"/>
    <col min="4103" max="4103" width="5.42578125" customWidth="1"/>
    <col min="4104" max="4104" width="4.28515625" customWidth="1"/>
    <col min="4105" max="4105" width="4.85546875" customWidth="1"/>
    <col min="4106" max="4106" width="5.140625" customWidth="1"/>
    <col min="4107" max="4107" width="4.85546875" customWidth="1"/>
    <col min="4108" max="4108" width="3.7109375" customWidth="1"/>
    <col min="4109" max="4109" width="4.5703125" customWidth="1"/>
    <col min="4110" max="4110" width="4.42578125" customWidth="1"/>
    <col min="4111" max="4111" width="7.140625" customWidth="1"/>
    <col min="4112" max="4112" width="6.140625" customWidth="1"/>
    <col min="4113" max="4114" width="6" customWidth="1"/>
    <col min="4115" max="4115" width="7.42578125" customWidth="1"/>
    <col min="4116" max="4116" width="5" customWidth="1"/>
    <col min="4117" max="4117" width="3.7109375" customWidth="1"/>
    <col min="4118" max="4119" width="3.5703125" customWidth="1"/>
    <col min="4120" max="4120" width="3" customWidth="1"/>
    <col min="4121" max="4121" width="4.42578125" customWidth="1"/>
    <col min="4122" max="4122" width="3.5703125" customWidth="1"/>
    <col min="4123" max="4123" width="3.7109375" customWidth="1"/>
    <col min="4124" max="4124" width="3" customWidth="1"/>
    <col min="4125" max="4125" width="3.7109375" customWidth="1"/>
    <col min="4126" max="4126" width="3.42578125" customWidth="1"/>
    <col min="4127" max="4127" width="4.28515625" customWidth="1"/>
    <col min="4128" max="4129" width="4" customWidth="1"/>
    <col min="4130" max="4130" width="3.5703125" customWidth="1"/>
    <col min="4131" max="4131" width="4.140625" customWidth="1"/>
    <col min="4132" max="4132" width="4.28515625" customWidth="1"/>
    <col min="4133" max="4133" width="3.7109375" customWidth="1"/>
    <col min="4134" max="4134" width="4" customWidth="1"/>
    <col min="4135" max="4135" width="3.5703125" customWidth="1"/>
    <col min="4136" max="4136" width="16.42578125" bestFit="1" customWidth="1"/>
    <col min="4353" max="4353" width="14.42578125" bestFit="1" customWidth="1"/>
    <col min="4354" max="4354" width="54.42578125" customWidth="1"/>
    <col min="4355" max="4355" width="7.28515625" customWidth="1"/>
    <col min="4356" max="4356" width="7.5703125" customWidth="1"/>
    <col min="4357" max="4357" width="5.140625" customWidth="1"/>
    <col min="4358" max="4358" width="4.5703125" customWidth="1"/>
    <col min="4359" max="4359" width="5.42578125" customWidth="1"/>
    <col min="4360" max="4360" width="4.28515625" customWidth="1"/>
    <col min="4361" max="4361" width="4.85546875" customWidth="1"/>
    <col min="4362" max="4362" width="5.140625" customWidth="1"/>
    <col min="4363" max="4363" width="4.85546875" customWidth="1"/>
    <col min="4364" max="4364" width="3.7109375" customWidth="1"/>
    <col min="4365" max="4365" width="4.5703125" customWidth="1"/>
    <col min="4366" max="4366" width="4.42578125" customWidth="1"/>
    <col min="4367" max="4367" width="7.140625" customWidth="1"/>
    <col min="4368" max="4368" width="6.140625" customWidth="1"/>
    <col min="4369" max="4370" width="6" customWidth="1"/>
    <col min="4371" max="4371" width="7.42578125" customWidth="1"/>
    <col min="4372" max="4372" width="5" customWidth="1"/>
    <col min="4373" max="4373" width="3.7109375" customWidth="1"/>
    <col min="4374" max="4375" width="3.5703125" customWidth="1"/>
    <col min="4376" max="4376" width="3" customWidth="1"/>
    <col min="4377" max="4377" width="4.42578125" customWidth="1"/>
    <col min="4378" max="4378" width="3.5703125" customWidth="1"/>
    <col min="4379" max="4379" width="3.7109375" customWidth="1"/>
    <col min="4380" max="4380" width="3" customWidth="1"/>
    <col min="4381" max="4381" width="3.7109375" customWidth="1"/>
    <col min="4382" max="4382" width="3.42578125" customWidth="1"/>
    <col min="4383" max="4383" width="4.28515625" customWidth="1"/>
    <col min="4384" max="4385" width="4" customWidth="1"/>
    <col min="4386" max="4386" width="3.5703125" customWidth="1"/>
    <col min="4387" max="4387" width="4.140625" customWidth="1"/>
    <col min="4388" max="4388" width="4.28515625" customWidth="1"/>
    <col min="4389" max="4389" width="3.7109375" customWidth="1"/>
    <col min="4390" max="4390" width="4" customWidth="1"/>
    <col min="4391" max="4391" width="3.5703125" customWidth="1"/>
    <col min="4392" max="4392" width="16.42578125" bestFit="1" customWidth="1"/>
    <col min="4609" max="4609" width="14.42578125" bestFit="1" customWidth="1"/>
    <col min="4610" max="4610" width="54.42578125" customWidth="1"/>
    <col min="4611" max="4611" width="7.28515625" customWidth="1"/>
    <col min="4612" max="4612" width="7.5703125" customWidth="1"/>
    <col min="4613" max="4613" width="5.140625" customWidth="1"/>
    <col min="4614" max="4614" width="4.5703125" customWidth="1"/>
    <col min="4615" max="4615" width="5.42578125" customWidth="1"/>
    <col min="4616" max="4616" width="4.28515625" customWidth="1"/>
    <col min="4617" max="4617" width="4.85546875" customWidth="1"/>
    <col min="4618" max="4618" width="5.140625" customWidth="1"/>
    <col min="4619" max="4619" width="4.85546875" customWidth="1"/>
    <col min="4620" max="4620" width="3.7109375" customWidth="1"/>
    <col min="4621" max="4621" width="4.5703125" customWidth="1"/>
    <col min="4622" max="4622" width="4.42578125" customWidth="1"/>
    <col min="4623" max="4623" width="7.140625" customWidth="1"/>
    <col min="4624" max="4624" width="6.140625" customWidth="1"/>
    <col min="4625" max="4626" width="6" customWidth="1"/>
    <col min="4627" max="4627" width="7.42578125" customWidth="1"/>
    <col min="4628" max="4628" width="5" customWidth="1"/>
    <col min="4629" max="4629" width="3.7109375" customWidth="1"/>
    <col min="4630" max="4631" width="3.5703125" customWidth="1"/>
    <col min="4632" max="4632" width="3" customWidth="1"/>
    <col min="4633" max="4633" width="4.42578125" customWidth="1"/>
    <col min="4634" max="4634" width="3.5703125" customWidth="1"/>
    <col min="4635" max="4635" width="3.7109375" customWidth="1"/>
    <col min="4636" max="4636" width="3" customWidth="1"/>
    <col min="4637" max="4637" width="3.7109375" customWidth="1"/>
    <col min="4638" max="4638" width="3.42578125" customWidth="1"/>
    <col min="4639" max="4639" width="4.28515625" customWidth="1"/>
    <col min="4640" max="4641" width="4" customWidth="1"/>
    <col min="4642" max="4642" width="3.5703125" customWidth="1"/>
    <col min="4643" max="4643" width="4.140625" customWidth="1"/>
    <col min="4644" max="4644" width="4.28515625" customWidth="1"/>
    <col min="4645" max="4645" width="3.7109375" customWidth="1"/>
    <col min="4646" max="4646" width="4" customWidth="1"/>
    <col min="4647" max="4647" width="3.5703125" customWidth="1"/>
    <col min="4648" max="4648" width="16.42578125" bestFit="1" customWidth="1"/>
    <col min="4865" max="4865" width="14.42578125" bestFit="1" customWidth="1"/>
    <col min="4866" max="4866" width="54.42578125" customWidth="1"/>
    <col min="4867" max="4867" width="7.28515625" customWidth="1"/>
    <col min="4868" max="4868" width="7.5703125" customWidth="1"/>
    <col min="4869" max="4869" width="5.140625" customWidth="1"/>
    <col min="4870" max="4870" width="4.5703125" customWidth="1"/>
    <col min="4871" max="4871" width="5.42578125" customWidth="1"/>
    <col min="4872" max="4872" width="4.28515625" customWidth="1"/>
    <col min="4873" max="4873" width="4.85546875" customWidth="1"/>
    <col min="4874" max="4874" width="5.140625" customWidth="1"/>
    <col min="4875" max="4875" width="4.85546875" customWidth="1"/>
    <col min="4876" max="4876" width="3.7109375" customWidth="1"/>
    <col min="4877" max="4877" width="4.5703125" customWidth="1"/>
    <col min="4878" max="4878" width="4.42578125" customWidth="1"/>
    <col min="4879" max="4879" width="7.140625" customWidth="1"/>
    <col min="4880" max="4880" width="6.140625" customWidth="1"/>
    <col min="4881" max="4882" width="6" customWidth="1"/>
    <col min="4883" max="4883" width="7.42578125" customWidth="1"/>
    <col min="4884" max="4884" width="5" customWidth="1"/>
    <col min="4885" max="4885" width="3.7109375" customWidth="1"/>
    <col min="4886" max="4887" width="3.5703125" customWidth="1"/>
    <col min="4888" max="4888" width="3" customWidth="1"/>
    <col min="4889" max="4889" width="4.42578125" customWidth="1"/>
    <col min="4890" max="4890" width="3.5703125" customWidth="1"/>
    <col min="4891" max="4891" width="3.7109375" customWidth="1"/>
    <col min="4892" max="4892" width="3" customWidth="1"/>
    <col min="4893" max="4893" width="3.7109375" customWidth="1"/>
    <col min="4894" max="4894" width="3.42578125" customWidth="1"/>
    <col min="4895" max="4895" width="4.28515625" customWidth="1"/>
    <col min="4896" max="4897" width="4" customWidth="1"/>
    <col min="4898" max="4898" width="3.5703125" customWidth="1"/>
    <col min="4899" max="4899" width="4.140625" customWidth="1"/>
    <col min="4900" max="4900" width="4.28515625" customWidth="1"/>
    <col min="4901" max="4901" width="3.7109375" customWidth="1"/>
    <col min="4902" max="4902" width="4" customWidth="1"/>
    <col min="4903" max="4903" width="3.5703125" customWidth="1"/>
    <col min="4904" max="4904" width="16.42578125" bestFit="1" customWidth="1"/>
    <col min="5121" max="5121" width="14.42578125" bestFit="1" customWidth="1"/>
    <col min="5122" max="5122" width="54.42578125" customWidth="1"/>
    <col min="5123" max="5123" width="7.28515625" customWidth="1"/>
    <col min="5124" max="5124" width="7.5703125" customWidth="1"/>
    <col min="5125" max="5125" width="5.140625" customWidth="1"/>
    <col min="5126" max="5126" width="4.5703125" customWidth="1"/>
    <col min="5127" max="5127" width="5.42578125" customWidth="1"/>
    <col min="5128" max="5128" width="4.28515625" customWidth="1"/>
    <col min="5129" max="5129" width="4.85546875" customWidth="1"/>
    <col min="5130" max="5130" width="5.140625" customWidth="1"/>
    <col min="5131" max="5131" width="4.85546875" customWidth="1"/>
    <col min="5132" max="5132" width="3.7109375" customWidth="1"/>
    <col min="5133" max="5133" width="4.5703125" customWidth="1"/>
    <col min="5134" max="5134" width="4.42578125" customWidth="1"/>
    <col min="5135" max="5135" width="7.140625" customWidth="1"/>
    <col min="5136" max="5136" width="6.140625" customWidth="1"/>
    <col min="5137" max="5138" width="6" customWidth="1"/>
    <col min="5139" max="5139" width="7.42578125" customWidth="1"/>
    <col min="5140" max="5140" width="5" customWidth="1"/>
    <col min="5141" max="5141" width="3.7109375" customWidth="1"/>
    <col min="5142" max="5143" width="3.5703125" customWidth="1"/>
    <col min="5144" max="5144" width="3" customWidth="1"/>
    <col min="5145" max="5145" width="4.42578125" customWidth="1"/>
    <col min="5146" max="5146" width="3.5703125" customWidth="1"/>
    <col min="5147" max="5147" width="3.7109375" customWidth="1"/>
    <col min="5148" max="5148" width="3" customWidth="1"/>
    <col min="5149" max="5149" width="3.7109375" customWidth="1"/>
    <col min="5150" max="5150" width="3.42578125" customWidth="1"/>
    <col min="5151" max="5151" width="4.28515625" customWidth="1"/>
    <col min="5152" max="5153" width="4" customWidth="1"/>
    <col min="5154" max="5154" width="3.5703125" customWidth="1"/>
    <col min="5155" max="5155" width="4.140625" customWidth="1"/>
    <col min="5156" max="5156" width="4.28515625" customWidth="1"/>
    <col min="5157" max="5157" width="3.7109375" customWidth="1"/>
    <col min="5158" max="5158" width="4" customWidth="1"/>
    <col min="5159" max="5159" width="3.5703125" customWidth="1"/>
    <col min="5160" max="5160" width="16.42578125" bestFit="1" customWidth="1"/>
    <col min="5377" max="5377" width="14.42578125" bestFit="1" customWidth="1"/>
    <col min="5378" max="5378" width="54.42578125" customWidth="1"/>
    <col min="5379" max="5379" width="7.28515625" customWidth="1"/>
    <col min="5380" max="5380" width="7.5703125" customWidth="1"/>
    <col min="5381" max="5381" width="5.140625" customWidth="1"/>
    <col min="5382" max="5382" width="4.5703125" customWidth="1"/>
    <col min="5383" max="5383" width="5.42578125" customWidth="1"/>
    <col min="5384" max="5384" width="4.28515625" customWidth="1"/>
    <col min="5385" max="5385" width="4.85546875" customWidth="1"/>
    <col min="5386" max="5386" width="5.140625" customWidth="1"/>
    <col min="5387" max="5387" width="4.85546875" customWidth="1"/>
    <col min="5388" max="5388" width="3.7109375" customWidth="1"/>
    <col min="5389" max="5389" width="4.5703125" customWidth="1"/>
    <col min="5390" max="5390" width="4.42578125" customWidth="1"/>
    <col min="5391" max="5391" width="7.140625" customWidth="1"/>
    <col min="5392" max="5392" width="6.140625" customWidth="1"/>
    <col min="5393" max="5394" width="6" customWidth="1"/>
    <col min="5395" max="5395" width="7.42578125" customWidth="1"/>
    <col min="5396" max="5396" width="5" customWidth="1"/>
    <col min="5397" max="5397" width="3.7109375" customWidth="1"/>
    <col min="5398" max="5399" width="3.5703125" customWidth="1"/>
    <col min="5400" max="5400" width="3" customWidth="1"/>
    <col min="5401" max="5401" width="4.42578125" customWidth="1"/>
    <col min="5402" max="5402" width="3.5703125" customWidth="1"/>
    <col min="5403" max="5403" width="3.7109375" customWidth="1"/>
    <col min="5404" max="5404" width="3" customWidth="1"/>
    <col min="5405" max="5405" width="3.7109375" customWidth="1"/>
    <col min="5406" max="5406" width="3.42578125" customWidth="1"/>
    <col min="5407" max="5407" width="4.28515625" customWidth="1"/>
    <col min="5408" max="5409" width="4" customWidth="1"/>
    <col min="5410" max="5410" width="3.5703125" customWidth="1"/>
    <col min="5411" max="5411" width="4.140625" customWidth="1"/>
    <col min="5412" max="5412" width="4.28515625" customWidth="1"/>
    <col min="5413" max="5413" width="3.7109375" customWidth="1"/>
    <col min="5414" max="5414" width="4" customWidth="1"/>
    <col min="5415" max="5415" width="3.5703125" customWidth="1"/>
    <col min="5416" max="5416" width="16.42578125" bestFit="1" customWidth="1"/>
    <col min="5633" max="5633" width="14.42578125" bestFit="1" customWidth="1"/>
    <col min="5634" max="5634" width="54.42578125" customWidth="1"/>
    <col min="5635" max="5635" width="7.28515625" customWidth="1"/>
    <col min="5636" max="5636" width="7.5703125" customWidth="1"/>
    <col min="5637" max="5637" width="5.140625" customWidth="1"/>
    <col min="5638" max="5638" width="4.5703125" customWidth="1"/>
    <col min="5639" max="5639" width="5.42578125" customWidth="1"/>
    <col min="5640" max="5640" width="4.28515625" customWidth="1"/>
    <col min="5641" max="5641" width="4.85546875" customWidth="1"/>
    <col min="5642" max="5642" width="5.140625" customWidth="1"/>
    <col min="5643" max="5643" width="4.85546875" customWidth="1"/>
    <col min="5644" max="5644" width="3.7109375" customWidth="1"/>
    <col min="5645" max="5645" width="4.5703125" customWidth="1"/>
    <col min="5646" max="5646" width="4.42578125" customWidth="1"/>
    <col min="5647" max="5647" width="7.140625" customWidth="1"/>
    <col min="5648" max="5648" width="6.140625" customWidth="1"/>
    <col min="5649" max="5650" width="6" customWidth="1"/>
    <col min="5651" max="5651" width="7.42578125" customWidth="1"/>
    <col min="5652" max="5652" width="5" customWidth="1"/>
    <col min="5653" max="5653" width="3.7109375" customWidth="1"/>
    <col min="5654" max="5655" width="3.5703125" customWidth="1"/>
    <col min="5656" max="5656" width="3" customWidth="1"/>
    <col min="5657" max="5657" width="4.42578125" customWidth="1"/>
    <col min="5658" max="5658" width="3.5703125" customWidth="1"/>
    <col min="5659" max="5659" width="3.7109375" customWidth="1"/>
    <col min="5660" max="5660" width="3" customWidth="1"/>
    <col min="5661" max="5661" width="3.7109375" customWidth="1"/>
    <col min="5662" max="5662" width="3.42578125" customWidth="1"/>
    <col min="5663" max="5663" width="4.28515625" customWidth="1"/>
    <col min="5664" max="5665" width="4" customWidth="1"/>
    <col min="5666" max="5666" width="3.5703125" customWidth="1"/>
    <col min="5667" max="5667" width="4.140625" customWidth="1"/>
    <col min="5668" max="5668" width="4.28515625" customWidth="1"/>
    <col min="5669" max="5669" width="3.7109375" customWidth="1"/>
    <col min="5670" max="5670" width="4" customWidth="1"/>
    <col min="5671" max="5671" width="3.5703125" customWidth="1"/>
    <col min="5672" max="5672" width="16.42578125" bestFit="1" customWidth="1"/>
    <col min="5889" max="5889" width="14.42578125" bestFit="1" customWidth="1"/>
    <col min="5890" max="5890" width="54.42578125" customWidth="1"/>
    <col min="5891" max="5891" width="7.28515625" customWidth="1"/>
    <col min="5892" max="5892" width="7.5703125" customWidth="1"/>
    <col min="5893" max="5893" width="5.140625" customWidth="1"/>
    <col min="5894" max="5894" width="4.5703125" customWidth="1"/>
    <col min="5895" max="5895" width="5.42578125" customWidth="1"/>
    <col min="5896" max="5896" width="4.28515625" customWidth="1"/>
    <col min="5897" max="5897" width="4.85546875" customWidth="1"/>
    <col min="5898" max="5898" width="5.140625" customWidth="1"/>
    <col min="5899" max="5899" width="4.85546875" customWidth="1"/>
    <col min="5900" max="5900" width="3.7109375" customWidth="1"/>
    <col min="5901" max="5901" width="4.5703125" customWidth="1"/>
    <col min="5902" max="5902" width="4.42578125" customWidth="1"/>
    <col min="5903" max="5903" width="7.140625" customWidth="1"/>
    <col min="5904" max="5904" width="6.140625" customWidth="1"/>
    <col min="5905" max="5906" width="6" customWidth="1"/>
    <col min="5907" max="5907" width="7.42578125" customWidth="1"/>
    <col min="5908" max="5908" width="5" customWidth="1"/>
    <col min="5909" max="5909" width="3.7109375" customWidth="1"/>
    <col min="5910" max="5911" width="3.5703125" customWidth="1"/>
    <col min="5912" max="5912" width="3" customWidth="1"/>
    <col min="5913" max="5913" width="4.42578125" customWidth="1"/>
    <col min="5914" max="5914" width="3.5703125" customWidth="1"/>
    <col min="5915" max="5915" width="3.7109375" customWidth="1"/>
    <col min="5916" max="5916" width="3" customWidth="1"/>
    <col min="5917" max="5917" width="3.7109375" customWidth="1"/>
    <col min="5918" max="5918" width="3.42578125" customWidth="1"/>
    <col min="5919" max="5919" width="4.28515625" customWidth="1"/>
    <col min="5920" max="5921" width="4" customWidth="1"/>
    <col min="5922" max="5922" width="3.5703125" customWidth="1"/>
    <col min="5923" max="5923" width="4.140625" customWidth="1"/>
    <col min="5924" max="5924" width="4.28515625" customWidth="1"/>
    <col min="5925" max="5925" width="3.7109375" customWidth="1"/>
    <col min="5926" max="5926" width="4" customWidth="1"/>
    <col min="5927" max="5927" width="3.5703125" customWidth="1"/>
    <col min="5928" max="5928" width="16.42578125" bestFit="1" customWidth="1"/>
    <col min="6145" max="6145" width="14.42578125" bestFit="1" customWidth="1"/>
    <col min="6146" max="6146" width="54.42578125" customWidth="1"/>
    <col min="6147" max="6147" width="7.28515625" customWidth="1"/>
    <col min="6148" max="6148" width="7.5703125" customWidth="1"/>
    <col min="6149" max="6149" width="5.140625" customWidth="1"/>
    <col min="6150" max="6150" width="4.5703125" customWidth="1"/>
    <col min="6151" max="6151" width="5.42578125" customWidth="1"/>
    <col min="6152" max="6152" width="4.28515625" customWidth="1"/>
    <col min="6153" max="6153" width="4.85546875" customWidth="1"/>
    <col min="6154" max="6154" width="5.140625" customWidth="1"/>
    <col min="6155" max="6155" width="4.85546875" customWidth="1"/>
    <col min="6156" max="6156" width="3.7109375" customWidth="1"/>
    <col min="6157" max="6157" width="4.5703125" customWidth="1"/>
    <col min="6158" max="6158" width="4.42578125" customWidth="1"/>
    <col min="6159" max="6159" width="7.140625" customWidth="1"/>
    <col min="6160" max="6160" width="6.140625" customWidth="1"/>
    <col min="6161" max="6162" width="6" customWidth="1"/>
    <col min="6163" max="6163" width="7.42578125" customWidth="1"/>
    <col min="6164" max="6164" width="5" customWidth="1"/>
    <col min="6165" max="6165" width="3.7109375" customWidth="1"/>
    <col min="6166" max="6167" width="3.5703125" customWidth="1"/>
    <col min="6168" max="6168" width="3" customWidth="1"/>
    <col min="6169" max="6169" width="4.42578125" customWidth="1"/>
    <col min="6170" max="6170" width="3.5703125" customWidth="1"/>
    <col min="6171" max="6171" width="3.7109375" customWidth="1"/>
    <col min="6172" max="6172" width="3" customWidth="1"/>
    <col min="6173" max="6173" width="3.7109375" customWidth="1"/>
    <col min="6174" max="6174" width="3.42578125" customWidth="1"/>
    <col min="6175" max="6175" width="4.28515625" customWidth="1"/>
    <col min="6176" max="6177" width="4" customWidth="1"/>
    <col min="6178" max="6178" width="3.5703125" customWidth="1"/>
    <col min="6179" max="6179" width="4.140625" customWidth="1"/>
    <col min="6180" max="6180" width="4.28515625" customWidth="1"/>
    <col min="6181" max="6181" width="3.7109375" customWidth="1"/>
    <col min="6182" max="6182" width="4" customWidth="1"/>
    <col min="6183" max="6183" width="3.5703125" customWidth="1"/>
    <col min="6184" max="6184" width="16.42578125" bestFit="1" customWidth="1"/>
    <col min="6401" max="6401" width="14.42578125" bestFit="1" customWidth="1"/>
    <col min="6402" max="6402" width="54.42578125" customWidth="1"/>
    <col min="6403" max="6403" width="7.28515625" customWidth="1"/>
    <col min="6404" max="6404" width="7.5703125" customWidth="1"/>
    <col min="6405" max="6405" width="5.140625" customWidth="1"/>
    <col min="6406" max="6406" width="4.5703125" customWidth="1"/>
    <col min="6407" max="6407" width="5.42578125" customWidth="1"/>
    <col min="6408" max="6408" width="4.28515625" customWidth="1"/>
    <col min="6409" max="6409" width="4.85546875" customWidth="1"/>
    <col min="6410" max="6410" width="5.140625" customWidth="1"/>
    <col min="6411" max="6411" width="4.85546875" customWidth="1"/>
    <col min="6412" max="6412" width="3.7109375" customWidth="1"/>
    <col min="6413" max="6413" width="4.5703125" customWidth="1"/>
    <col min="6414" max="6414" width="4.42578125" customWidth="1"/>
    <col min="6415" max="6415" width="7.140625" customWidth="1"/>
    <col min="6416" max="6416" width="6.140625" customWidth="1"/>
    <col min="6417" max="6418" width="6" customWidth="1"/>
    <col min="6419" max="6419" width="7.42578125" customWidth="1"/>
    <col min="6420" max="6420" width="5" customWidth="1"/>
    <col min="6421" max="6421" width="3.7109375" customWidth="1"/>
    <col min="6422" max="6423" width="3.5703125" customWidth="1"/>
    <col min="6424" max="6424" width="3" customWidth="1"/>
    <col min="6425" max="6425" width="4.42578125" customWidth="1"/>
    <col min="6426" max="6426" width="3.5703125" customWidth="1"/>
    <col min="6427" max="6427" width="3.7109375" customWidth="1"/>
    <col min="6428" max="6428" width="3" customWidth="1"/>
    <col min="6429" max="6429" width="3.7109375" customWidth="1"/>
    <col min="6430" max="6430" width="3.42578125" customWidth="1"/>
    <col min="6431" max="6431" width="4.28515625" customWidth="1"/>
    <col min="6432" max="6433" width="4" customWidth="1"/>
    <col min="6434" max="6434" width="3.5703125" customWidth="1"/>
    <col min="6435" max="6435" width="4.140625" customWidth="1"/>
    <col min="6436" max="6436" width="4.28515625" customWidth="1"/>
    <col min="6437" max="6437" width="3.7109375" customWidth="1"/>
    <col min="6438" max="6438" width="4" customWidth="1"/>
    <col min="6439" max="6439" width="3.5703125" customWidth="1"/>
    <col min="6440" max="6440" width="16.42578125" bestFit="1" customWidth="1"/>
    <col min="6657" max="6657" width="14.42578125" bestFit="1" customWidth="1"/>
    <col min="6658" max="6658" width="54.42578125" customWidth="1"/>
    <col min="6659" max="6659" width="7.28515625" customWidth="1"/>
    <col min="6660" max="6660" width="7.5703125" customWidth="1"/>
    <col min="6661" max="6661" width="5.140625" customWidth="1"/>
    <col min="6662" max="6662" width="4.5703125" customWidth="1"/>
    <col min="6663" max="6663" width="5.42578125" customWidth="1"/>
    <col min="6664" max="6664" width="4.28515625" customWidth="1"/>
    <col min="6665" max="6665" width="4.85546875" customWidth="1"/>
    <col min="6666" max="6666" width="5.140625" customWidth="1"/>
    <col min="6667" max="6667" width="4.85546875" customWidth="1"/>
    <col min="6668" max="6668" width="3.7109375" customWidth="1"/>
    <col min="6669" max="6669" width="4.5703125" customWidth="1"/>
    <col min="6670" max="6670" width="4.42578125" customWidth="1"/>
    <col min="6671" max="6671" width="7.140625" customWidth="1"/>
    <col min="6672" max="6672" width="6.140625" customWidth="1"/>
    <col min="6673" max="6674" width="6" customWidth="1"/>
    <col min="6675" max="6675" width="7.42578125" customWidth="1"/>
    <col min="6676" max="6676" width="5" customWidth="1"/>
    <col min="6677" max="6677" width="3.7109375" customWidth="1"/>
    <col min="6678" max="6679" width="3.5703125" customWidth="1"/>
    <col min="6680" max="6680" width="3" customWidth="1"/>
    <col min="6681" max="6681" width="4.42578125" customWidth="1"/>
    <col min="6682" max="6682" width="3.5703125" customWidth="1"/>
    <col min="6683" max="6683" width="3.7109375" customWidth="1"/>
    <col min="6684" max="6684" width="3" customWidth="1"/>
    <col min="6685" max="6685" width="3.7109375" customWidth="1"/>
    <col min="6686" max="6686" width="3.42578125" customWidth="1"/>
    <col min="6687" max="6687" width="4.28515625" customWidth="1"/>
    <col min="6688" max="6689" width="4" customWidth="1"/>
    <col min="6690" max="6690" width="3.5703125" customWidth="1"/>
    <col min="6691" max="6691" width="4.140625" customWidth="1"/>
    <col min="6692" max="6692" width="4.28515625" customWidth="1"/>
    <col min="6693" max="6693" width="3.7109375" customWidth="1"/>
    <col min="6694" max="6694" width="4" customWidth="1"/>
    <col min="6695" max="6695" width="3.5703125" customWidth="1"/>
    <col min="6696" max="6696" width="16.42578125" bestFit="1" customWidth="1"/>
    <col min="6913" max="6913" width="14.42578125" bestFit="1" customWidth="1"/>
    <col min="6914" max="6914" width="54.42578125" customWidth="1"/>
    <col min="6915" max="6915" width="7.28515625" customWidth="1"/>
    <col min="6916" max="6916" width="7.5703125" customWidth="1"/>
    <col min="6917" max="6917" width="5.140625" customWidth="1"/>
    <col min="6918" max="6918" width="4.5703125" customWidth="1"/>
    <col min="6919" max="6919" width="5.42578125" customWidth="1"/>
    <col min="6920" max="6920" width="4.28515625" customWidth="1"/>
    <col min="6921" max="6921" width="4.85546875" customWidth="1"/>
    <col min="6922" max="6922" width="5.140625" customWidth="1"/>
    <col min="6923" max="6923" width="4.85546875" customWidth="1"/>
    <col min="6924" max="6924" width="3.7109375" customWidth="1"/>
    <col min="6925" max="6925" width="4.5703125" customWidth="1"/>
    <col min="6926" max="6926" width="4.42578125" customWidth="1"/>
    <col min="6927" max="6927" width="7.140625" customWidth="1"/>
    <col min="6928" max="6928" width="6.140625" customWidth="1"/>
    <col min="6929" max="6930" width="6" customWidth="1"/>
    <col min="6931" max="6931" width="7.42578125" customWidth="1"/>
    <col min="6932" max="6932" width="5" customWidth="1"/>
    <col min="6933" max="6933" width="3.7109375" customWidth="1"/>
    <col min="6934" max="6935" width="3.5703125" customWidth="1"/>
    <col min="6936" max="6936" width="3" customWidth="1"/>
    <col min="6937" max="6937" width="4.42578125" customWidth="1"/>
    <col min="6938" max="6938" width="3.5703125" customWidth="1"/>
    <col min="6939" max="6939" width="3.7109375" customWidth="1"/>
    <col min="6940" max="6940" width="3" customWidth="1"/>
    <col min="6941" max="6941" width="3.7109375" customWidth="1"/>
    <col min="6942" max="6942" width="3.42578125" customWidth="1"/>
    <col min="6943" max="6943" width="4.28515625" customWidth="1"/>
    <col min="6944" max="6945" width="4" customWidth="1"/>
    <col min="6946" max="6946" width="3.5703125" customWidth="1"/>
    <col min="6947" max="6947" width="4.140625" customWidth="1"/>
    <col min="6948" max="6948" width="4.28515625" customWidth="1"/>
    <col min="6949" max="6949" width="3.7109375" customWidth="1"/>
    <col min="6950" max="6950" width="4" customWidth="1"/>
    <col min="6951" max="6951" width="3.5703125" customWidth="1"/>
    <col min="6952" max="6952" width="16.42578125" bestFit="1" customWidth="1"/>
    <col min="7169" max="7169" width="14.42578125" bestFit="1" customWidth="1"/>
    <col min="7170" max="7170" width="54.42578125" customWidth="1"/>
    <col min="7171" max="7171" width="7.28515625" customWidth="1"/>
    <col min="7172" max="7172" width="7.5703125" customWidth="1"/>
    <col min="7173" max="7173" width="5.140625" customWidth="1"/>
    <col min="7174" max="7174" width="4.5703125" customWidth="1"/>
    <col min="7175" max="7175" width="5.42578125" customWidth="1"/>
    <col min="7176" max="7176" width="4.28515625" customWidth="1"/>
    <col min="7177" max="7177" width="4.85546875" customWidth="1"/>
    <col min="7178" max="7178" width="5.140625" customWidth="1"/>
    <col min="7179" max="7179" width="4.85546875" customWidth="1"/>
    <col min="7180" max="7180" width="3.7109375" customWidth="1"/>
    <col min="7181" max="7181" width="4.5703125" customWidth="1"/>
    <col min="7182" max="7182" width="4.42578125" customWidth="1"/>
    <col min="7183" max="7183" width="7.140625" customWidth="1"/>
    <col min="7184" max="7184" width="6.140625" customWidth="1"/>
    <col min="7185" max="7186" width="6" customWidth="1"/>
    <col min="7187" max="7187" width="7.42578125" customWidth="1"/>
    <col min="7188" max="7188" width="5" customWidth="1"/>
    <col min="7189" max="7189" width="3.7109375" customWidth="1"/>
    <col min="7190" max="7191" width="3.5703125" customWidth="1"/>
    <col min="7192" max="7192" width="3" customWidth="1"/>
    <col min="7193" max="7193" width="4.42578125" customWidth="1"/>
    <col min="7194" max="7194" width="3.5703125" customWidth="1"/>
    <col min="7195" max="7195" width="3.7109375" customWidth="1"/>
    <col min="7196" max="7196" width="3" customWidth="1"/>
    <col min="7197" max="7197" width="3.7109375" customWidth="1"/>
    <col min="7198" max="7198" width="3.42578125" customWidth="1"/>
    <col min="7199" max="7199" width="4.28515625" customWidth="1"/>
    <col min="7200" max="7201" width="4" customWidth="1"/>
    <col min="7202" max="7202" width="3.5703125" customWidth="1"/>
    <col min="7203" max="7203" width="4.140625" customWidth="1"/>
    <col min="7204" max="7204" width="4.28515625" customWidth="1"/>
    <col min="7205" max="7205" width="3.7109375" customWidth="1"/>
    <col min="7206" max="7206" width="4" customWidth="1"/>
    <col min="7207" max="7207" width="3.5703125" customWidth="1"/>
    <col min="7208" max="7208" width="16.42578125" bestFit="1" customWidth="1"/>
    <col min="7425" max="7425" width="14.42578125" bestFit="1" customWidth="1"/>
    <col min="7426" max="7426" width="54.42578125" customWidth="1"/>
    <col min="7427" max="7427" width="7.28515625" customWidth="1"/>
    <col min="7428" max="7428" width="7.5703125" customWidth="1"/>
    <col min="7429" max="7429" width="5.140625" customWidth="1"/>
    <col min="7430" max="7430" width="4.5703125" customWidth="1"/>
    <col min="7431" max="7431" width="5.42578125" customWidth="1"/>
    <col min="7432" max="7432" width="4.28515625" customWidth="1"/>
    <col min="7433" max="7433" width="4.85546875" customWidth="1"/>
    <col min="7434" max="7434" width="5.140625" customWidth="1"/>
    <col min="7435" max="7435" width="4.85546875" customWidth="1"/>
    <col min="7436" max="7436" width="3.7109375" customWidth="1"/>
    <col min="7437" max="7437" width="4.5703125" customWidth="1"/>
    <col min="7438" max="7438" width="4.42578125" customWidth="1"/>
    <col min="7439" max="7439" width="7.140625" customWidth="1"/>
    <col min="7440" max="7440" width="6.140625" customWidth="1"/>
    <col min="7441" max="7442" width="6" customWidth="1"/>
    <col min="7443" max="7443" width="7.42578125" customWidth="1"/>
    <col min="7444" max="7444" width="5" customWidth="1"/>
    <col min="7445" max="7445" width="3.7109375" customWidth="1"/>
    <col min="7446" max="7447" width="3.5703125" customWidth="1"/>
    <col min="7448" max="7448" width="3" customWidth="1"/>
    <col min="7449" max="7449" width="4.42578125" customWidth="1"/>
    <col min="7450" max="7450" width="3.5703125" customWidth="1"/>
    <col min="7451" max="7451" width="3.7109375" customWidth="1"/>
    <col min="7452" max="7452" width="3" customWidth="1"/>
    <col min="7453" max="7453" width="3.7109375" customWidth="1"/>
    <col min="7454" max="7454" width="3.42578125" customWidth="1"/>
    <col min="7455" max="7455" width="4.28515625" customWidth="1"/>
    <col min="7456" max="7457" width="4" customWidth="1"/>
    <col min="7458" max="7458" width="3.5703125" customWidth="1"/>
    <col min="7459" max="7459" width="4.140625" customWidth="1"/>
    <col min="7460" max="7460" width="4.28515625" customWidth="1"/>
    <col min="7461" max="7461" width="3.7109375" customWidth="1"/>
    <col min="7462" max="7462" width="4" customWidth="1"/>
    <col min="7463" max="7463" width="3.5703125" customWidth="1"/>
    <col min="7464" max="7464" width="16.42578125" bestFit="1" customWidth="1"/>
    <col min="7681" max="7681" width="14.42578125" bestFit="1" customWidth="1"/>
    <col min="7682" max="7682" width="54.42578125" customWidth="1"/>
    <col min="7683" max="7683" width="7.28515625" customWidth="1"/>
    <col min="7684" max="7684" width="7.5703125" customWidth="1"/>
    <col min="7685" max="7685" width="5.140625" customWidth="1"/>
    <col min="7686" max="7686" width="4.5703125" customWidth="1"/>
    <col min="7687" max="7687" width="5.42578125" customWidth="1"/>
    <col min="7688" max="7688" width="4.28515625" customWidth="1"/>
    <col min="7689" max="7689" width="4.85546875" customWidth="1"/>
    <col min="7690" max="7690" width="5.140625" customWidth="1"/>
    <col min="7691" max="7691" width="4.85546875" customWidth="1"/>
    <col min="7692" max="7692" width="3.7109375" customWidth="1"/>
    <col min="7693" max="7693" width="4.5703125" customWidth="1"/>
    <col min="7694" max="7694" width="4.42578125" customWidth="1"/>
    <col min="7695" max="7695" width="7.140625" customWidth="1"/>
    <col min="7696" max="7696" width="6.140625" customWidth="1"/>
    <col min="7697" max="7698" width="6" customWidth="1"/>
    <col min="7699" max="7699" width="7.42578125" customWidth="1"/>
    <col min="7700" max="7700" width="5" customWidth="1"/>
    <col min="7701" max="7701" width="3.7109375" customWidth="1"/>
    <col min="7702" max="7703" width="3.5703125" customWidth="1"/>
    <col min="7704" max="7704" width="3" customWidth="1"/>
    <col min="7705" max="7705" width="4.42578125" customWidth="1"/>
    <col min="7706" max="7706" width="3.5703125" customWidth="1"/>
    <col min="7707" max="7707" width="3.7109375" customWidth="1"/>
    <col min="7708" max="7708" width="3" customWidth="1"/>
    <col min="7709" max="7709" width="3.7109375" customWidth="1"/>
    <col min="7710" max="7710" width="3.42578125" customWidth="1"/>
    <col min="7711" max="7711" width="4.28515625" customWidth="1"/>
    <col min="7712" max="7713" width="4" customWidth="1"/>
    <col min="7714" max="7714" width="3.5703125" customWidth="1"/>
    <col min="7715" max="7715" width="4.140625" customWidth="1"/>
    <col min="7716" max="7716" width="4.28515625" customWidth="1"/>
    <col min="7717" max="7717" width="3.7109375" customWidth="1"/>
    <col min="7718" max="7718" width="4" customWidth="1"/>
    <col min="7719" max="7719" width="3.5703125" customWidth="1"/>
    <col min="7720" max="7720" width="16.42578125" bestFit="1" customWidth="1"/>
    <col min="7937" max="7937" width="14.42578125" bestFit="1" customWidth="1"/>
    <col min="7938" max="7938" width="54.42578125" customWidth="1"/>
    <col min="7939" max="7939" width="7.28515625" customWidth="1"/>
    <col min="7940" max="7940" width="7.5703125" customWidth="1"/>
    <col min="7941" max="7941" width="5.140625" customWidth="1"/>
    <col min="7942" max="7942" width="4.5703125" customWidth="1"/>
    <col min="7943" max="7943" width="5.42578125" customWidth="1"/>
    <col min="7944" max="7944" width="4.28515625" customWidth="1"/>
    <col min="7945" max="7945" width="4.85546875" customWidth="1"/>
    <col min="7946" max="7946" width="5.140625" customWidth="1"/>
    <col min="7947" max="7947" width="4.85546875" customWidth="1"/>
    <col min="7948" max="7948" width="3.7109375" customWidth="1"/>
    <col min="7949" max="7949" width="4.5703125" customWidth="1"/>
    <col min="7950" max="7950" width="4.42578125" customWidth="1"/>
    <col min="7951" max="7951" width="7.140625" customWidth="1"/>
    <col min="7952" max="7952" width="6.140625" customWidth="1"/>
    <col min="7953" max="7954" width="6" customWidth="1"/>
    <col min="7955" max="7955" width="7.42578125" customWidth="1"/>
    <col min="7956" max="7956" width="5" customWidth="1"/>
    <col min="7957" max="7957" width="3.7109375" customWidth="1"/>
    <col min="7958" max="7959" width="3.5703125" customWidth="1"/>
    <col min="7960" max="7960" width="3" customWidth="1"/>
    <col min="7961" max="7961" width="4.42578125" customWidth="1"/>
    <col min="7962" max="7962" width="3.5703125" customWidth="1"/>
    <col min="7963" max="7963" width="3.7109375" customWidth="1"/>
    <col min="7964" max="7964" width="3" customWidth="1"/>
    <col min="7965" max="7965" width="3.7109375" customWidth="1"/>
    <col min="7966" max="7966" width="3.42578125" customWidth="1"/>
    <col min="7967" max="7967" width="4.28515625" customWidth="1"/>
    <col min="7968" max="7969" width="4" customWidth="1"/>
    <col min="7970" max="7970" width="3.5703125" customWidth="1"/>
    <col min="7971" max="7971" width="4.140625" customWidth="1"/>
    <col min="7972" max="7972" width="4.28515625" customWidth="1"/>
    <col min="7973" max="7973" width="3.7109375" customWidth="1"/>
    <col min="7974" max="7974" width="4" customWidth="1"/>
    <col min="7975" max="7975" width="3.5703125" customWidth="1"/>
    <col min="7976" max="7976" width="16.42578125" bestFit="1" customWidth="1"/>
    <col min="8193" max="8193" width="14.42578125" bestFit="1" customWidth="1"/>
    <col min="8194" max="8194" width="54.42578125" customWidth="1"/>
    <col min="8195" max="8195" width="7.28515625" customWidth="1"/>
    <col min="8196" max="8196" width="7.5703125" customWidth="1"/>
    <col min="8197" max="8197" width="5.140625" customWidth="1"/>
    <col min="8198" max="8198" width="4.5703125" customWidth="1"/>
    <col min="8199" max="8199" width="5.42578125" customWidth="1"/>
    <col min="8200" max="8200" width="4.28515625" customWidth="1"/>
    <col min="8201" max="8201" width="4.85546875" customWidth="1"/>
    <col min="8202" max="8202" width="5.140625" customWidth="1"/>
    <col min="8203" max="8203" width="4.85546875" customWidth="1"/>
    <col min="8204" max="8204" width="3.7109375" customWidth="1"/>
    <col min="8205" max="8205" width="4.5703125" customWidth="1"/>
    <col min="8206" max="8206" width="4.42578125" customWidth="1"/>
    <col min="8207" max="8207" width="7.140625" customWidth="1"/>
    <col min="8208" max="8208" width="6.140625" customWidth="1"/>
    <col min="8209" max="8210" width="6" customWidth="1"/>
    <col min="8211" max="8211" width="7.42578125" customWidth="1"/>
    <col min="8212" max="8212" width="5" customWidth="1"/>
    <col min="8213" max="8213" width="3.7109375" customWidth="1"/>
    <col min="8214" max="8215" width="3.5703125" customWidth="1"/>
    <col min="8216" max="8216" width="3" customWidth="1"/>
    <col min="8217" max="8217" width="4.42578125" customWidth="1"/>
    <col min="8218" max="8218" width="3.5703125" customWidth="1"/>
    <col min="8219" max="8219" width="3.7109375" customWidth="1"/>
    <col min="8220" max="8220" width="3" customWidth="1"/>
    <col min="8221" max="8221" width="3.7109375" customWidth="1"/>
    <col min="8222" max="8222" width="3.42578125" customWidth="1"/>
    <col min="8223" max="8223" width="4.28515625" customWidth="1"/>
    <col min="8224" max="8225" width="4" customWidth="1"/>
    <col min="8226" max="8226" width="3.5703125" customWidth="1"/>
    <col min="8227" max="8227" width="4.140625" customWidth="1"/>
    <col min="8228" max="8228" width="4.28515625" customWidth="1"/>
    <col min="8229" max="8229" width="3.7109375" customWidth="1"/>
    <col min="8230" max="8230" width="4" customWidth="1"/>
    <col min="8231" max="8231" width="3.5703125" customWidth="1"/>
    <col min="8232" max="8232" width="16.42578125" bestFit="1" customWidth="1"/>
    <col min="8449" max="8449" width="14.42578125" bestFit="1" customWidth="1"/>
    <col min="8450" max="8450" width="54.42578125" customWidth="1"/>
    <col min="8451" max="8451" width="7.28515625" customWidth="1"/>
    <col min="8452" max="8452" width="7.5703125" customWidth="1"/>
    <col min="8453" max="8453" width="5.140625" customWidth="1"/>
    <col min="8454" max="8454" width="4.5703125" customWidth="1"/>
    <col min="8455" max="8455" width="5.42578125" customWidth="1"/>
    <col min="8456" max="8456" width="4.28515625" customWidth="1"/>
    <col min="8457" max="8457" width="4.85546875" customWidth="1"/>
    <col min="8458" max="8458" width="5.140625" customWidth="1"/>
    <col min="8459" max="8459" width="4.85546875" customWidth="1"/>
    <col min="8460" max="8460" width="3.7109375" customWidth="1"/>
    <col min="8461" max="8461" width="4.5703125" customWidth="1"/>
    <col min="8462" max="8462" width="4.42578125" customWidth="1"/>
    <col min="8463" max="8463" width="7.140625" customWidth="1"/>
    <col min="8464" max="8464" width="6.140625" customWidth="1"/>
    <col min="8465" max="8466" width="6" customWidth="1"/>
    <col min="8467" max="8467" width="7.42578125" customWidth="1"/>
    <col min="8468" max="8468" width="5" customWidth="1"/>
    <col min="8469" max="8469" width="3.7109375" customWidth="1"/>
    <col min="8470" max="8471" width="3.5703125" customWidth="1"/>
    <col min="8472" max="8472" width="3" customWidth="1"/>
    <col min="8473" max="8473" width="4.42578125" customWidth="1"/>
    <col min="8474" max="8474" width="3.5703125" customWidth="1"/>
    <col min="8475" max="8475" width="3.7109375" customWidth="1"/>
    <col min="8476" max="8476" width="3" customWidth="1"/>
    <col min="8477" max="8477" width="3.7109375" customWidth="1"/>
    <col min="8478" max="8478" width="3.42578125" customWidth="1"/>
    <col min="8479" max="8479" width="4.28515625" customWidth="1"/>
    <col min="8480" max="8481" width="4" customWidth="1"/>
    <col min="8482" max="8482" width="3.5703125" customWidth="1"/>
    <col min="8483" max="8483" width="4.140625" customWidth="1"/>
    <col min="8484" max="8484" width="4.28515625" customWidth="1"/>
    <col min="8485" max="8485" width="3.7109375" customWidth="1"/>
    <col min="8486" max="8486" width="4" customWidth="1"/>
    <col min="8487" max="8487" width="3.5703125" customWidth="1"/>
    <col min="8488" max="8488" width="16.42578125" bestFit="1" customWidth="1"/>
    <col min="8705" max="8705" width="14.42578125" bestFit="1" customWidth="1"/>
    <col min="8706" max="8706" width="54.42578125" customWidth="1"/>
    <col min="8707" max="8707" width="7.28515625" customWidth="1"/>
    <col min="8708" max="8708" width="7.5703125" customWidth="1"/>
    <col min="8709" max="8709" width="5.140625" customWidth="1"/>
    <col min="8710" max="8710" width="4.5703125" customWidth="1"/>
    <col min="8711" max="8711" width="5.42578125" customWidth="1"/>
    <col min="8712" max="8712" width="4.28515625" customWidth="1"/>
    <col min="8713" max="8713" width="4.85546875" customWidth="1"/>
    <col min="8714" max="8714" width="5.140625" customWidth="1"/>
    <col min="8715" max="8715" width="4.85546875" customWidth="1"/>
    <col min="8716" max="8716" width="3.7109375" customWidth="1"/>
    <col min="8717" max="8717" width="4.5703125" customWidth="1"/>
    <col min="8718" max="8718" width="4.42578125" customWidth="1"/>
    <col min="8719" max="8719" width="7.140625" customWidth="1"/>
    <col min="8720" max="8720" width="6.140625" customWidth="1"/>
    <col min="8721" max="8722" width="6" customWidth="1"/>
    <col min="8723" max="8723" width="7.42578125" customWidth="1"/>
    <col min="8724" max="8724" width="5" customWidth="1"/>
    <col min="8725" max="8725" width="3.7109375" customWidth="1"/>
    <col min="8726" max="8727" width="3.5703125" customWidth="1"/>
    <col min="8728" max="8728" width="3" customWidth="1"/>
    <col min="8729" max="8729" width="4.42578125" customWidth="1"/>
    <col min="8730" max="8730" width="3.5703125" customWidth="1"/>
    <col min="8731" max="8731" width="3.7109375" customWidth="1"/>
    <col min="8732" max="8732" width="3" customWidth="1"/>
    <col min="8733" max="8733" width="3.7109375" customWidth="1"/>
    <col min="8734" max="8734" width="3.42578125" customWidth="1"/>
    <col min="8735" max="8735" width="4.28515625" customWidth="1"/>
    <col min="8736" max="8737" width="4" customWidth="1"/>
    <col min="8738" max="8738" width="3.5703125" customWidth="1"/>
    <col min="8739" max="8739" width="4.140625" customWidth="1"/>
    <col min="8740" max="8740" width="4.28515625" customWidth="1"/>
    <col min="8741" max="8741" width="3.7109375" customWidth="1"/>
    <col min="8742" max="8742" width="4" customWidth="1"/>
    <col min="8743" max="8743" width="3.5703125" customWidth="1"/>
    <col min="8744" max="8744" width="16.42578125" bestFit="1" customWidth="1"/>
    <col min="8961" max="8961" width="14.42578125" bestFit="1" customWidth="1"/>
    <col min="8962" max="8962" width="54.42578125" customWidth="1"/>
    <col min="8963" max="8963" width="7.28515625" customWidth="1"/>
    <col min="8964" max="8964" width="7.5703125" customWidth="1"/>
    <col min="8965" max="8965" width="5.140625" customWidth="1"/>
    <col min="8966" max="8966" width="4.5703125" customWidth="1"/>
    <col min="8967" max="8967" width="5.42578125" customWidth="1"/>
    <col min="8968" max="8968" width="4.28515625" customWidth="1"/>
    <col min="8969" max="8969" width="4.85546875" customWidth="1"/>
    <col min="8970" max="8970" width="5.140625" customWidth="1"/>
    <col min="8971" max="8971" width="4.85546875" customWidth="1"/>
    <col min="8972" max="8972" width="3.7109375" customWidth="1"/>
    <col min="8973" max="8973" width="4.5703125" customWidth="1"/>
    <col min="8974" max="8974" width="4.42578125" customWidth="1"/>
    <col min="8975" max="8975" width="7.140625" customWidth="1"/>
    <col min="8976" max="8976" width="6.140625" customWidth="1"/>
    <col min="8977" max="8978" width="6" customWidth="1"/>
    <col min="8979" max="8979" width="7.42578125" customWidth="1"/>
    <col min="8980" max="8980" width="5" customWidth="1"/>
    <col min="8981" max="8981" width="3.7109375" customWidth="1"/>
    <col min="8982" max="8983" width="3.5703125" customWidth="1"/>
    <col min="8984" max="8984" width="3" customWidth="1"/>
    <col min="8985" max="8985" width="4.42578125" customWidth="1"/>
    <col min="8986" max="8986" width="3.5703125" customWidth="1"/>
    <col min="8987" max="8987" width="3.7109375" customWidth="1"/>
    <col min="8988" max="8988" width="3" customWidth="1"/>
    <col min="8989" max="8989" width="3.7109375" customWidth="1"/>
    <col min="8990" max="8990" width="3.42578125" customWidth="1"/>
    <col min="8991" max="8991" width="4.28515625" customWidth="1"/>
    <col min="8992" max="8993" width="4" customWidth="1"/>
    <col min="8994" max="8994" width="3.5703125" customWidth="1"/>
    <col min="8995" max="8995" width="4.140625" customWidth="1"/>
    <col min="8996" max="8996" width="4.28515625" customWidth="1"/>
    <col min="8997" max="8997" width="3.7109375" customWidth="1"/>
    <col min="8998" max="8998" width="4" customWidth="1"/>
    <col min="8999" max="8999" width="3.5703125" customWidth="1"/>
    <col min="9000" max="9000" width="16.42578125" bestFit="1" customWidth="1"/>
    <col min="9217" max="9217" width="14.42578125" bestFit="1" customWidth="1"/>
    <col min="9218" max="9218" width="54.42578125" customWidth="1"/>
    <col min="9219" max="9219" width="7.28515625" customWidth="1"/>
    <col min="9220" max="9220" width="7.5703125" customWidth="1"/>
    <col min="9221" max="9221" width="5.140625" customWidth="1"/>
    <col min="9222" max="9222" width="4.5703125" customWidth="1"/>
    <col min="9223" max="9223" width="5.42578125" customWidth="1"/>
    <col min="9224" max="9224" width="4.28515625" customWidth="1"/>
    <col min="9225" max="9225" width="4.85546875" customWidth="1"/>
    <col min="9226" max="9226" width="5.140625" customWidth="1"/>
    <col min="9227" max="9227" width="4.85546875" customWidth="1"/>
    <col min="9228" max="9228" width="3.7109375" customWidth="1"/>
    <col min="9229" max="9229" width="4.5703125" customWidth="1"/>
    <col min="9230" max="9230" width="4.42578125" customWidth="1"/>
    <col min="9231" max="9231" width="7.140625" customWidth="1"/>
    <col min="9232" max="9232" width="6.140625" customWidth="1"/>
    <col min="9233" max="9234" width="6" customWidth="1"/>
    <col min="9235" max="9235" width="7.42578125" customWidth="1"/>
    <col min="9236" max="9236" width="5" customWidth="1"/>
    <col min="9237" max="9237" width="3.7109375" customWidth="1"/>
    <col min="9238" max="9239" width="3.5703125" customWidth="1"/>
    <col min="9240" max="9240" width="3" customWidth="1"/>
    <col min="9241" max="9241" width="4.42578125" customWidth="1"/>
    <col min="9242" max="9242" width="3.5703125" customWidth="1"/>
    <col min="9243" max="9243" width="3.7109375" customWidth="1"/>
    <col min="9244" max="9244" width="3" customWidth="1"/>
    <col min="9245" max="9245" width="3.7109375" customWidth="1"/>
    <col min="9246" max="9246" width="3.42578125" customWidth="1"/>
    <col min="9247" max="9247" width="4.28515625" customWidth="1"/>
    <col min="9248" max="9249" width="4" customWidth="1"/>
    <col min="9250" max="9250" width="3.5703125" customWidth="1"/>
    <col min="9251" max="9251" width="4.140625" customWidth="1"/>
    <col min="9252" max="9252" width="4.28515625" customWidth="1"/>
    <col min="9253" max="9253" width="3.7109375" customWidth="1"/>
    <col min="9254" max="9254" width="4" customWidth="1"/>
    <col min="9255" max="9255" width="3.5703125" customWidth="1"/>
    <col min="9256" max="9256" width="16.42578125" bestFit="1" customWidth="1"/>
    <col min="9473" max="9473" width="14.42578125" bestFit="1" customWidth="1"/>
    <col min="9474" max="9474" width="54.42578125" customWidth="1"/>
    <col min="9475" max="9475" width="7.28515625" customWidth="1"/>
    <col min="9476" max="9476" width="7.5703125" customWidth="1"/>
    <col min="9477" max="9477" width="5.140625" customWidth="1"/>
    <col min="9478" max="9478" width="4.5703125" customWidth="1"/>
    <col min="9479" max="9479" width="5.42578125" customWidth="1"/>
    <col min="9480" max="9480" width="4.28515625" customWidth="1"/>
    <col min="9481" max="9481" width="4.85546875" customWidth="1"/>
    <col min="9482" max="9482" width="5.140625" customWidth="1"/>
    <col min="9483" max="9483" width="4.85546875" customWidth="1"/>
    <col min="9484" max="9484" width="3.7109375" customWidth="1"/>
    <col min="9485" max="9485" width="4.5703125" customWidth="1"/>
    <col min="9486" max="9486" width="4.42578125" customWidth="1"/>
    <col min="9487" max="9487" width="7.140625" customWidth="1"/>
    <col min="9488" max="9488" width="6.140625" customWidth="1"/>
    <col min="9489" max="9490" width="6" customWidth="1"/>
    <col min="9491" max="9491" width="7.42578125" customWidth="1"/>
    <col min="9492" max="9492" width="5" customWidth="1"/>
    <col min="9493" max="9493" width="3.7109375" customWidth="1"/>
    <col min="9494" max="9495" width="3.5703125" customWidth="1"/>
    <col min="9496" max="9496" width="3" customWidth="1"/>
    <col min="9497" max="9497" width="4.42578125" customWidth="1"/>
    <col min="9498" max="9498" width="3.5703125" customWidth="1"/>
    <col min="9499" max="9499" width="3.7109375" customWidth="1"/>
    <col min="9500" max="9500" width="3" customWidth="1"/>
    <col min="9501" max="9501" width="3.7109375" customWidth="1"/>
    <col min="9502" max="9502" width="3.42578125" customWidth="1"/>
    <col min="9503" max="9503" width="4.28515625" customWidth="1"/>
    <col min="9504" max="9505" width="4" customWidth="1"/>
    <col min="9506" max="9506" width="3.5703125" customWidth="1"/>
    <col min="9507" max="9507" width="4.140625" customWidth="1"/>
    <col min="9508" max="9508" width="4.28515625" customWidth="1"/>
    <col min="9509" max="9509" width="3.7109375" customWidth="1"/>
    <col min="9510" max="9510" width="4" customWidth="1"/>
    <col min="9511" max="9511" width="3.5703125" customWidth="1"/>
    <col min="9512" max="9512" width="16.42578125" bestFit="1" customWidth="1"/>
    <col min="9729" max="9729" width="14.42578125" bestFit="1" customWidth="1"/>
    <col min="9730" max="9730" width="54.42578125" customWidth="1"/>
    <col min="9731" max="9731" width="7.28515625" customWidth="1"/>
    <col min="9732" max="9732" width="7.5703125" customWidth="1"/>
    <col min="9733" max="9733" width="5.140625" customWidth="1"/>
    <col min="9734" max="9734" width="4.5703125" customWidth="1"/>
    <col min="9735" max="9735" width="5.42578125" customWidth="1"/>
    <col min="9736" max="9736" width="4.28515625" customWidth="1"/>
    <col min="9737" max="9737" width="4.85546875" customWidth="1"/>
    <col min="9738" max="9738" width="5.140625" customWidth="1"/>
    <col min="9739" max="9739" width="4.85546875" customWidth="1"/>
    <col min="9740" max="9740" width="3.7109375" customWidth="1"/>
    <col min="9741" max="9741" width="4.5703125" customWidth="1"/>
    <col min="9742" max="9742" width="4.42578125" customWidth="1"/>
    <col min="9743" max="9743" width="7.140625" customWidth="1"/>
    <col min="9744" max="9744" width="6.140625" customWidth="1"/>
    <col min="9745" max="9746" width="6" customWidth="1"/>
    <col min="9747" max="9747" width="7.42578125" customWidth="1"/>
    <col min="9748" max="9748" width="5" customWidth="1"/>
    <col min="9749" max="9749" width="3.7109375" customWidth="1"/>
    <col min="9750" max="9751" width="3.5703125" customWidth="1"/>
    <col min="9752" max="9752" width="3" customWidth="1"/>
    <col min="9753" max="9753" width="4.42578125" customWidth="1"/>
    <col min="9754" max="9754" width="3.5703125" customWidth="1"/>
    <col min="9755" max="9755" width="3.7109375" customWidth="1"/>
    <col min="9756" max="9756" width="3" customWidth="1"/>
    <col min="9757" max="9757" width="3.7109375" customWidth="1"/>
    <col min="9758" max="9758" width="3.42578125" customWidth="1"/>
    <col min="9759" max="9759" width="4.28515625" customWidth="1"/>
    <col min="9760" max="9761" width="4" customWidth="1"/>
    <col min="9762" max="9762" width="3.5703125" customWidth="1"/>
    <col min="9763" max="9763" width="4.140625" customWidth="1"/>
    <col min="9764" max="9764" width="4.28515625" customWidth="1"/>
    <col min="9765" max="9765" width="3.7109375" customWidth="1"/>
    <col min="9766" max="9766" width="4" customWidth="1"/>
    <col min="9767" max="9767" width="3.5703125" customWidth="1"/>
    <col min="9768" max="9768" width="16.42578125" bestFit="1" customWidth="1"/>
    <col min="9985" max="9985" width="14.42578125" bestFit="1" customWidth="1"/>
    <col min="9986" max="9986" width="54.42578125" customWidth="1"/>
    <col min="9987" max="9987" width="7.28515625" customWidth="1"/>
    <col min="9988" max="9988" width="7.5703125" customWidth="1"/>
    <col min="9989" max="9989" width="5.140625" customWidth="1"/>
    <col min="9990" max="9990" width="4.5703125" customWidth="1"/>
    <col min="9991" max="9991" width="5.42578125" customWidth="1"/>
    <col min="9992" max="9992" width="4.28515625" customWidth="1"/>
    <col min="9993" max="9993" width="4.85546875" customWidth="1"/>
    <col min="9994" max="9994" width="5.140625" customWidth="1"/>
    <col min="9995" max="9995" width="4.85546875" customWidth="1"/>
    <col min="9996" max="9996" width="3.7109375" customWidth="1"/>
    <col min="9997" max="9997" width="4.5703125" customWidth="1"/>
    <col min="9998" max="9998" width="4.42578125" customWidth="1"/>
    <col min="9999" max="9999" width="7.140625" customWidth="1"/>
    <col min="10000" max="10000" width="6.140625" customWidth="1"/>
    <col min="10001" max="10002" width="6" customWidth="1"/>
    <col min="10003" max="10003" width="7.42578125" customWidth="1"/>
    <col min="10004" max="10004" width="5" customWidth="1"/>
    <col min="10005" max="10005" width="3.7109375" customWidth="1"/>
    <col min="10006" max="10007" width="3.5703125" customWidth="1"/>
    <col min="10008" max="10008" width="3" customWidth="1"/>
    <col min="10009" max="10009" width="4.42578125" customWidth="1"/>
    <col min="10010" max="10010" width="3.5703125" customWidth="1"/>
    <col min="10011" max="10011" width="3.7109375" customWidth="1"/>
    <col min="10012" max="10012" width="3" customWidth="1"/>
    <col min="10013" max="10013" width="3.7109375" customWidth="1"/>
    <col min="10014" max="10014" width="3.42578125" customWidth="1"/>
    <col min="10015" max="10015" width="4.28515625" customWidth="1"/>
    <col min="10016" max="10017" width="4" customWidth="1"/>
    <col min="10018" max="10018" width="3.5703125" customWidth="1"/>
    <col min="10019" max="10019" width="4.140625" customWidth="1"/>
    <col min="10020" max="10020" width="4.28515625" customWidth="1"/>
    <col min="10021" max="10021" width="3.7109375" customWidth="1"/>
    <col min="10022" max="10022" width="4" customWidth="1"/>
    <col min="10023" max="10023" width="3.5703125" customWidth="1"/>
    <col min="10024" max="10024" width="16.42578125" bestFit="1" customWidth="1"/>
    <col min="10241" max="10241" width="14.42578125" bestFit="1" customWidth="1"/>
    <col min="10242" max="10242" width="54.42578125" customWidth="1"/>
    <col min="10243" max="10243" width="7.28515625" customWidth="1"/>
    <col min="10244" max="10244" width="7.5703125" customWidth="1"/>
    <col min="10245" max="10245" width="5.140625" customWidth="1"/>
    <col min="10246" max="10246" width="4.5703125" customWidth="1"/>
    <col min="10247" max="10247" width="5.42578125" customWidth="1"/>
    <col min="10248" max="10248" width="4.28515625" customWidth="1"/>
    <col min="10249" max="10249" width="4.85546875" customWidth="1"/>
    <col min="10250" max="10250" width="5.140625" customWidth="1"/>
    <col min="10251" max="10251" width="4.85546875" customWidth="1"/>
    <col min="10252" max="10252" width="3.7109375" customWidth="1"/>
    <col min="10253" max="10253" width="4.5703125" customWidth="1"/>
    <col min="10254" max="10254" width="4.42578125" customWidth="1"/>
    <col min="10255" max="10255" width="7.140625" customWidth="1"/>
    <col min="10256" max="10256" width="6.140625" customWidth="1"/>
    <col min="10257" max="10258" width="6" customWidth="1"/>
    <col min="10259" max="10259" width="7.42578125" customWidth="1"/>
    <col min="10260" max="10260" width="5" customWidth="1"/>
    <col min="10261" max="10261" width="3.7109375" customWidth="1"/>
    <col min="10262" max="10263" width="3.5703125" customWidth="1"/>
    <col min="10264" max="10264" width="3" customWidth="1"/>
    <col min="10265" max="10265" width="4.42578125" customWidth="1"/>
    <col min="10266" max="10266" width="3.5703125" customWidth="1"/>
    <col min="10267" max="10267" width="3.7109375" customWidth="1"/>
    <col min="10268" max="10268" width="3" customWidth="1"/>
    <col min="10269" max="10269" width="3.7109375" customWidth="1"/>
    <col min="10270" max="10270" width="3.42578125" customWidth="1"/>
    <col min="10271" max="10271" width="4.28515625" customWidth="1"/>
    <col min="10272" max="10273" width="4" customWidth="1"/>
    <col min="10274" max="10274" width="3.5703125" customWidth="1"/>
    <col min="10275" max="10275" width="4.140625" customWidth="1"/>
    <col min="10276" max="10276" width="4.28515625" customWidth="1"/>
    <col min="10277" max="10277" width="3.7109375" customWidth="1"/>
    <col min="10278" max="10278" width="4" customWidth="1"/>
    <col min="10279" max="10279" width="3.5703125" customWidth="1"/>
    <col min="10280" max="10280" width="16.42578125" bestFit="1" customWidth="1"/>
    <col min="10497" max="10497" width="14.42578125" bestFit="1" customWidth="1"/>
    <col min="10498" max="10498" width="54.42578125" customWidth="1"/>
    <col min="10499" max="10499" width="7.28515625" customWidth="1"/>
    <col min="10500" max="10500" width="7.5703125" customWidth="1"/>
    <col min="10501" max="10501" width="5.140625" customWidth="1"/>
    <col min="10502" max="10502" width="4.5703125" customWidth="1"/>
    <col min="10503" max="10503" width="5.42578125" customWidth="1"/>
    <col min="10504" max="10504" width="4.28515625" customWidth="1"/>
    <col min="10505" max="10505" width="4.85546875" customWidth="1"/>
    <col min="10506" max="10506" width="5.140625" customWidth="1"/>
    <col min="10507" max="10507" width="4.85546875" customWidth="1"/>
    <col min="10508" max="10508" width="3.7109375" customWidth="1"/>
    <col min="10509" max="10509" width="4.5703125" customWidth="1"/>
    <col min="10510" max="10510" width="4.42578125" customWidth="1"/>
    <col min="10511" max="10511" width="7.140625" customWidth="1"/>
    <col min="10512" max="10512" width="6.140625" customWidth="1"/>
    <col min="10513" max="10514" width="6" customWidth="1"/>
    <col min="10515" max="10515" width="7.42578125" customWidth="1"/>
    <col min="10516" max="10516" width="5" customWidth="1"/>
    <col min="10517" max="10517" width="3.7109375" customWidth="1"/>
    <col min="10518" max="10519" width="3.5703125" customWidth="1"/>
    <col min="10520" max="10520" width="3" customWidth="1"/>
    <col min="10521" max="10521" width="4.42578125" customWidth="1"/>
    <col min="10522" max="10522" width="3.5703125" customWidth="1"/>
    <col min="10523" max="10523" width="3.7109375" customWidth="1"/>
    <col min="10524" max="10524" width="3" customWidth="1"/>
    <col min="10525" max="10525" width="3.7109375" customWidth="1"/>
    <col min="10526" max="10526" width="3.42578125" customWidth="1"/>
    <col min="10527" max="10527" width="4.28515625" customWidth="1"/>
    <col min="10528" max="10529" width="4" customWidth="1"/>
    <col min="10530" max="10530" width="3.5703125" customWidth="1"/>
    <col min="10531" max="10531" width="4.140625" customWidth="1"/>
    <col min="10532" max="10532" width="4.28515625" customWidth="1"/>
    <col min="10533" max="10533" width="3.7109375" customWidth="1"/>
    <col min="10534" max="10534" width="4" customWidth="1"/>
    <col min="10535" max="10535" width="3.5703125" customWidth="1"/>
    <col min="10536" max="10536" width="16.42578125" bestFit="1" customWidth="1"/>
    <col min="10753" max="10753" width="14.42578125" bestFit="1" customWidth="1"/>
    <col min="10754" max="10754" width="54.42578125" customWidth="1"/>
    <col min="10755" max="10755" width="7.28515625" customWidth="1"/>
    <col min="10756" max="10756" width="7.5703125" customWidth="1"/>
    <col min="10757" max="10757" width="5.140625" customWidth="1"/>
    <col min="10758" max="10758" width="4.5703125" customWidth="1"/>
    <col min="10759" max="10759" width="5.42578125" customWidth="1"/>
    <col min="10760" max="10760" width="4.28515625" customWidth="1"/>
    <col min="10761" max="10761" width="4.85546875" customWidth="1"/>
    <col min="10762" max="10762" width="5.140625" customWidth="1"/>
    <col min="10763" max="10763" width="4.85546875" customWidth="1"/>
    <col min="10764" max="10764" width="3.7109375" customWidth="1"/>
    <col min="10765" max="10765" width="4.5703125" customWidth="1"/>
    <col min="10766" max="10766" width="4.42578125" customWidth="1"/>
    <col min="10767" max="10767" width="7.140625" customWidth="1"/>
    <col min="10768" max="10768" width="6.140625" customWidth="1"/>
    <col min="10769" max="10770" width="6" customWidth="1"/>
    <col min="10771" max="10771" width="7.42578125" customWidth="1"/>
    <col min="10772" max="10772" width="5" customWidth="1"/>
    <col min="10773" max="10773" width="3.7109375" customWidth="1"/>
    <col min="10774" max="10775" width="3.5703125" customWidth="1"/>
    <col min="10776" max="10776" width="3" customWidth="1"/>
    <col min="10777" max="10777" width="4.42578125" customWidth="1"/>
    <col min="10778" max="10778" width="3.5703125" customWidth="1"/>
    <col min="10779" max="10779" width="3.7109375" customWidth="1"/>
    <col min="10780" max="10780" width="3" customWidth="1"/>
    <col min="10781" max="10781" width="3.7109375" customWidth="1"/>
    <col min="10782" max="10782" width="3.42578125" customWidth="1"/>
    <col min="10783" max="10783" width="4.28515625" customWidth="1"/>
    <col min="10784" max="10785" width="4" customWidth="1"/>
    <col min="10786" max="10786" width="3.5703125" customWidth="1"/>
    <col min="10787" max="10787" width="4.140625" customWidth="1"/>
    <col min="10788" max="10788" width="4.28515625" customWidth="1"/>
    <col min="10789" max="10789" width="3.7109375" customWidth="1"/>
    <col min="10790" max="10790" width="4" customWidth="1"/>
    <col min="10791" max="10791" width="3.5703125" customWidth="1"/>
    <col min="10792" max="10792" width="16.42578125" bestFit="1" customWidth="1"/>
    <col min="11009" max="11009" width="14.42578125" bestFit="1" customWidth="1"/>
    <col min="11010" max="11010" width="54.42578125" customWidth="1"/>
    <col min="11011" max="11011" width="7.28515625" customWidth="1"/>
    <col min="11012" max="11012" width="7.5703125" customWidth="1"/>
    <col min="11013" max="11013" width="5.140625" customWidth="1"/>
    <col min="11014" max="11014" width="4.5703125" customWidth="1"/>
    <col min="11015" max="11015" width="5.42578125" customWidth="1"/>
    <col min="11016" max="11016" width="4.28515625" customWidth="1"/>
    <col min="11017" max="11017" width="4.85546875" customWidth="1"/>
    <col min="11018" max="11018" width="5.140625" customWidth="1"/>
    <col min="11019" max="11019" width="4.85546875" customWidth="1"/>
    <col min="11020" max="11020" width="3.7109375" customWidth="1"/>
    <col min="11021" max="11021" width="4.5703125" customWidth="1"/>
    <col min="11022" max="11022" width="4.42578125" customWidth="1"/>
    <col min="11023" max="11023" width="7.140625" customWidth="1"/>
    <col min="11024" max="11024" width="6.140625" customWidth="1"/>
    <col min="11025" max="11026" width="6" customWidth="1"/>
    <col min="11027" max="11027" width="7.42578125" customWidth="1"/>
    <col min="11028" max="11028" width="5" customWidth="1"/>
    <col min="11029" max="11029" width="3.7109375" customWidth="1"/>
    <col min="11030" max="11031" width="3.5703125" customWidth="1"/>
    <col min="11032" max="11032" width="3" customWidth="1"/>
    <col min="11033" max="11033" width="4.42578125" customWidth="1"/>
    <col min="11034" max="11034" width="3.5703125" customWidth="1"/>
    <col min="11035" max="11035" width="3.7109375" customWidth="1"/>
    <col min="11036" max="11036" width="3" customWidth="1"/>
    <col min="11037" max="11037" width="3.7109375" customWidth="1"/>
    <col min="11038" max="11038" width="3.42578125" customWidth="1"/>
    <col min="11039" max="11039" width="4.28515625" customWidth="1"/>
    <col min="11040" max="11041" width="4" customWidth="1"/>
    <col min="11042" max="11042" width="3.5703125" customWidth="1"/>
    <col min="11043" max="11043" width="4.140625" customWidth="1"/>
    <col min="11044" max="11044" width="4.28515625" customWidth="1"/>
    <col min="11045" max="11045" width="3.7109375" customWidth="1"/>
    <col min="11046" max="11046" width="4" customWidth="1"/>
    <col min="11047" max="11047" width="3.5703125" customWidth="1"/>
    <col min="11048" max="11048" width="16.42578125" bestFit="1" customWidth="1"/>
    <col min="11265" max="11265" width="14.42578125" bestFit="1" customWidth="1"/>
    <col min="11266" max="11266" width="54.42578125" customWidth="1"/>
    <col min="11267" max="11267" width="7.28515625" customWidth="1"/>
    <col min="11268" max="11268" width="7.5703125" customWidth="1"/>
    <col min="11269" max="11269" width="5.140625" customWidth="1"/>
    <col min="11270" max="11270" width="4.5703125" customWidth="1"/>
    <col min="11271" max="11271" width="5.42578125" customWidth="1"/>
    <col min="11272" max="11272" width="4.28515625" customWidth="1"/>
    <col min="11273" max="11273" width="4.85546875" customWidth="1"/>
    <col min="11274" max="11274" width="5.140625" customWidth="1"/>
    <col min="11275" max="11275" width="4.85546875" customWidth="1"/>
    <col min="11276" max="11276" width="3.7109375" customWidth="1"/>
    <col min="11277" max="11277" width="4.5703125" customWidth="1"/>
    <col min="11278" max="11278" width="4.42578125" customWidth="1"/>
    <col min="11279" max="11279" width="7.140625" customWidth="1"/>
    <col min="11280" max="11280" width="6.140625" customWidth="1"/>
    <col min="11281" max="11282" width="6" customWidth="1"/>
    <col min="11283" max="11283" width="7.42578125" customWidth="1"/>
    <col min="11284" max="11284" width="5" customWidth="1"/>
    <col min="11285" max="11285" width="3.7109375" customWidth="1"/>
    <col min="11286" max="11287" width="3.5703125" customWidth="1"/>
    <col min="11288" max="11288" width="3" customWidth="1"/>
    <col min="11289" max="11289" width="4.42578125" customWidth="1"/>
    <col min="11290" max="11290" width="3.5703125" customWidth="1"/>
    <col min="11291" max="11291" width="3.7109375" customWidth="1"/>
    <col min="11292" max="11292" width="3" customWidth="1"/>
    <col min="11293" max="11293" width="3.7109375" customWidth="1"/>
    <col min="11294" max="11294" width="3.42578125" customWidth="1"/>
    <col min="11295" max="11295" width="4.28515625" customWidth="1"/>
    <col min="11296" max="11297" width="4" customWidth="1"/>
    <col min="11298" max="11298" width="3.5703125" customWidth="1"/>
    <col min="11299" max="11299" width="4.140625" customWidth="1"/>
    <col min="11300" max="11300" width="4.28515625" customWidth="1"/>
    <col min="11301" max="11301" width="3.7109375" customWidth="1"/>
    <col min="11302" max="11302" width="4" customWidth="1"/>
    <col min="11303" max="11303" width="3.5703125" customWidth="1"/>
    <col min="11304" max="11304" width="16.42578125" bestFit="1" customWidth="1"/>
    <col min="11521" max="11521" width="14.42578125" bestFit="1" customWidth="1"/>
    <col min="11522" max="11522" width="54.42578125" customWidth="1"/>
    <col min="11523" max="11523" width="7.28515625" customWidth="1"/>
    <col min="11524" max="11524" width="7.5703125" customWidth="1"/>
    <col min="11525" max="11525" width="5.140625" customWidth="1"/>
    <col min="11526" max="11526" width="4.5703125" customWidth="1"/>
    <col min="11527" max="11527" width="5.42578125" customWidth="1"/>
    <col min="11528" max="11528" width="4.28515625" customWidth="1"/>
    <col min="11529" max="11529" width="4.85546875" customWidth="1"/>
    <col min="11530" max="11530" width="5.140625" customWidth="1"/>
    <col min="11531" max="11531" width="4.85546875" customWidth="1"/>
    <col min="11532" max="11532" width="3.7109375" customWidth="1"/>
    <col min="11533" max="11533" width="4.5703125" customWidth="1"/>
    <col min="11534" max="11534" width="4.42578125" customWidth="1"/>
    <col min="11535" max="11535" width="7.140625" customWidth="1"/>
    <col min="11536" max="11536" width="6.140625" customWidth="1"/>
    <col min="11537" max="11538" width="6" customWidth="1"/>
    <col min="11539" max="11539" width="7.42578125" customWidth="1"/>
    <col min="11540" max="11540" width="5" customWidth="1"/>
    <col min="11541" max="11541" width="3.7109375" customWidth="1"/>
    <col min="11542" max="11543" width="3.5703125" customWidth="1"/>
    <col min="11544" max="11544" width="3" customWidth="1"/>
    <col min="11545" max="11545" width="4.42578125" customWidth="1"/>
    <col min="11546" max="11546" width="3.5703125" customWidth="1"/>
    <col min="11547" max="11547" width="3.7109375" customWidth="1"/>
    <col min="11548" max="11548" width="3" customWidth="1"/>
    <col min="11549" max="11549" width="3.7109375" customWidth="1"/>
    <col min="11550" max="11550" width="3.42578125" customWidth="1"/>
    <col min="11551" max="11551" width="4.28515625" customWidth="1"/>
    <col min="11552" max="11553" width="4" customWidth="1"/>
    <col min="11554" max="11554" width="3.5703125" customWidth="1"/>
    <col min="11555" max="11555" width="4.140625" customWidth="1"/>
    <col min="11556" max="11556" width="4.28515625" customWidth="1"/>
    <col min="11557" max="11557" width="3.7109375" customWidth="1"/>
    <col min="11558" max="11558" width="4" customWidth="1"/>
    <col min="11559" max="11559" width="3.5703125" customWidth="1"/>
    <col min="11560" max="11560" width="16.42578125" bestFit="1" customWidth="1"/>
    <col min="11777" max="11777" width="14.42578125" bestFit="1" customWidth="1"/>
    <col min="11778" max="11778" width="54.42578125" customWidth="1"/>
    <col min="11779" max="11779" width="7.28515625" customWidth="1"/>
    <col min="11780" max="11780" width="7.5703125" customWidth="1"/>
    <col min="11781" max="11781" width="5.140625" customWidth="1"/>
    <col min="11782" max="11782" width="4.5703125" customWidth="1"/>
    <col min="11783" max="11783" width="5.42578125" customWidth="1"/>
    <col min="11784" max="11784" width="4.28515625" customWidth="1"/>
    <col min="11785" max="11785" width="4.85546875" customWidth="1"/>
    <col min="11786" max="11786" width="5.140625" customWidth="1"/>
    <col min="11787" max="11787" width="4.85546875" customWidth="1"/>
    <col min="11788" max="11788" width="3.7109375" customWidth="1"/>
    <col min="11789" max="11789" width="4.5703125" customWidth="1"/>
    <col min="11790" max="11790" width="4.42578125" customWidth="1"/>
    <col min="11791" max="11791" width="7.140625" customWidth="1"/>
    <col min="11792" max="11792" width="6.140625" customWidth="1"/>
    <col min="11793" max="11794" width="6" customWidth="1"/>
    <col min="11795" max="11795" width="7.42578125" customWidth="1"/>
    <col min="11796" max="11796" width="5" customWidth="1"/>
    <col min="11797" max="11797" width="3.7109375" customWidth="1"/>
    <col min="11798" max="11799" width="3.5703125" customWidth="1"/>
    <col min="11800" max="11800" width="3" customWidth="1"/>
    <col min="11801" max="11801" width="4.42578125" customWidth="1"/>
    <col min="11802" max="11802" width="3.5703125" customWidth="1"/>
    <col min="11803" max="11803" width="3.7109375" customWidth="1"/>
    <col min="11804" max="11804" width="3" customWidth="1"/>
    <col min="11805" max="11805" width="3.7109375" customWidth="1"/>
    <col min="11806" max="11806" width="3.42578125" customWidth="1"/>
    <col min="11807" max="11807" width="4.28515625" customWidth="1"/>
    <col min="11808" max="11809" width="4" customWidth="1"/>
    <col min="11810" max="11810" width="3.5703125" customWidth="1"/>
    <col min="11811" max="11811" width="4.140625" customWidth="1"/>
    <col min="11812" max="11812" width="4.28515625" customWidth="1"/>
    <col min="11813" max="11813" width="3.7109375" customWidth="1"/>
    <col min="11814" max="11814" width="4" customWidth="1"/>
    <col min="11815" max="11815" width="3.5703125" customWidth="1"/>
    <col min="11816" max="11816" width="16.42578125" bestFit="1" customWidth="1"/>
    <col min="12033" max="12033" width="14.42578125" bestFit="1" customWidth="1"/>
    <col min="12034" max="12034" width="54.42578125" customWidth="1"/>
    <col min="12035" max="12035" width="7.28515625" customWidth="1"/>
    <col min="12036" max="12036" width="7.5703125" customWidth="1"/>
    <col min="12037" max="12037" width="5.140625" customWidth="1"/>
    <col min="12038" max="12038" width="4.5703125" customWidth="1"/>
    <col min="12039" max="12039" width="5.42578125" customWidth="1"/>
    <col min="12040" max="12040" width="4.28515625" customWidth="1"/>
    <col min="12041" max="12041" width="4.85546875" customWidth="1"/>
    <col min="12042" max="12042" width="5.140625" customWidth="1"/>
    <col min="12043" max="12043" width="4.85546875" customWidth="1"/>
    <col min="12044" max="12044" width="3.7109375" customWidth="1"/>
    <col min="12045" max="12045" width="4.5703125" customWidth="1"/>
    <col min="12046" max="12046" width="4.42578125" customWidth="1"/>
    <col min="12047" max="12047" width="7.140625" customWidth="1"/>
    <col min="12048" max="12048" width="6.140625" customWidth="1"/>
    <col min="12049" max="12050" width="6" customWidth="1"/>
    <col min="12051" max="12051" width="7.42578125" customWidth="1"/>
    <col min="12052" max="12052" width="5" customWidth="1"/>
    <col min="12053" max="12053" width="3.7109375" customWidth="1"/>
    <col min="12054" max="12055" width="3.5703125" customWidth="1"/>
    <col min="12056" max="12056" width="3" customWidth="1"/>
    <col min="12057" max="12057" width="4.42578125" customWidth="1"/>
    <col min="12058" max="12058" width="3.5703125" customWidth="1"/>
    <col min="12059" max="12059" width="3.7109375" customWidth="1"/>
    <col min="12060" max="12060" width="3" customWidth="1"/>
    <col min="12061" max="12061" width="3.7109375" customWidth="1"/>
    <col min="12062" max="12062" width="3.42578125" customWidth="1"/>
    <col min="12063" max="12063" width="4.28515625" customWidth="1"/>
    <col min="12064" max="12065" width="4" customWidth="1"/>
    <col min="12066" max="12066" width="3.5703125" customWidth="1"/>
    <col min="12067" max="12067" width="4.140625" customWidth="1"/>
    <col min="12068" max="12068" width="4.28515625" customWidth="1"/>
    <col min="12069" max="12069" width="3.7109375" customWidth="1"/>
    <col min="12070" max="12070" width="4" customWidth="1"/>
    <col min="12071" max="12071" width="3.5703125" customWidth="1"/>
    <col min="12072" max="12072" width="16.42578125" bestFit="1" customWidth="1"/>
    <col min="12289" max="12289" width="14.42578125" bestFit="1" customWidth="1"/>
    <col min="12290" max="12290" width="54.42578125" customWidth="1"/>
    <col min="12291" max="12291" width="7.28515625" customWidth="1"/>
    <col min="12292" max="12292" width="7.5703125" customWidth="1"/>
    <col min="12293" max="12293" width="5.140625" customWidth="1"/>
    <col min="12294" max="12294" width="4.5703125" customWidth="1"/>
    <col min="12295" max="12295" width="5.42578125" customWidth="1"/>
    <col min="12296" max="12296" width="4.28515625" customWidth="1"/>
    <col min="12297" max="12297" width="4.85546875" customWidth="1"/>
    <col min="12298" max="12298" width="5.140625" customWidth="1"/>
    <col min="12299" max="12299" width="4.85546875" customWidth="1"/>
    <col min="12300" max="12300" width="3.7109375" customWidth="1"/>
    <col min="12301" max="12301" width="4.5703125" customWidth="1"/>
    <col min="12302" max="12302" width="4.42578125" customWidth="1"/>
    <col min="12303" max="12303" width="7.140625" customWidth="1"/>
    <col min="12304" max="12304" width="6.140625" customWidth="1"/>
    <col min="12305" max="12306" width="6" customWidth="1"/>
    <col min="12307" max="12307" width="7.42578125" customWidth="1"/>
    <col min="12308" max="12308" width="5" customWidth="1"/>
    <col min="12309" max="12309" width="3.7109375" customWidth="1"/>
    <col min="12310" max="12311" width="3.5703125" customWidth="1"/>
    <col min="12312" max="12312" width="3" customWidth="1"/>
    <col min="12313" max="12313" width="4.42578125" customWidth="1"/>
    <col min="12314" max="12314" width="3.5703125" customWidth="1"/>
    <col min="12315" max="12315" width="3.7109375" customWidth="1"/>
    <col min="12316" max="12316" width="3" customWidth="1"/>
    <col min="12317" max="12317" width="3.7109375" customWidth="1"/>
    <col min="12318" max="12318" width="3.42578125" customWidth="1"/>
    <col min="12319" max="12319" width="4.28515625" customWidth="1"/>
    <col min="12320" max="12321" width="4" customWidth="1"/>
    <col min="12322" max="12322" width="3.5703125" customWidth="1"/>
    <col min="12323" max="12323" width="4.140625" customWidth="1"/>
    <col min="12324" max="12324" width="4.28515625" customWidth="1"/>
    <col min="12325" max="12325" width="3.7109375" customWidth="1"/>
    <col min="12326" max="12326" width="4" customWidth="1"/>
    <col min="12327" max="12327" width="3.5703125" customWidth="1"/>
    <col min="12328" max="12328" width="16.42578125" bestFit="1" customWidth="1"/>
    <col min="12545" max="12545" width="14.42578125" bestFit="1" customWidth="1"/>
    <col min="12546" max="12546" width="54.42578125" customWidth="1"/>
    <col min="12547" max="12547" width="7.28515625" customWidth="1"/>
    <col min="12548" max="12548" width="7.5703125" customWidth="1"/>
    <col min="12549" max="12549" width="5.140625" customWidth="1"/>
    <col min="12550" max="12550" width="4.5703125" customWidth="1"/>
    <col min="12551" max="12551" width="5.42578125" customWidth="1"/>
    <col min="12552" max="12552" width="4.28515625" customWidth="1"/>
    <col min="12553" max="12553" width="4.85546875" customWidth="1"/>
    <col min="12554" max="12554" width="5.140625" customWidth="1"/>
    <col min="12555" max="12555" width="4.85546875" customWidth="1"/>
    <col min="12556" max="12556" width="3.7109375" customWidth="1"/>
    <col min="12557" max="12557" width="4.5703125" customWidth="1"/>
    <col min="12558" max="12558" width="4.42578125" customWidth="1"/>
    <col min="12559" max="12559" width="7.140625" customWidth="1"/>
    <col min="12560" max="12560" width="6.140625" customWidth="1"/>
    <col min="12561" max="12562" width="6" customWidth="1"/>
    <col min="12563" max="12563" width="7.42578125" customWidth="1"/>
    <col min="12564" max="12564" width="5" customWidth="1"/>
    <col min="12565" max="12565" width="3.7109375" customWidth="1"/>
    <col min="12566" max="12567" width="3.5703125" customWidth="1"/>
    <col min="12568" max="12568" width="3" customWidth="1"/>
    <col min="12569" max="12569" width="4.42578125" customWidth="1"/>
    <col min="12570" max="12570" width="3.5703125" customWidth="1"/>
    <col min="12571" max="12571" width="3.7109375" customWidth="1"/>
    <col min="12572" max="12572" width="3" customWidth="1"/>
    <col min="12573" max="12573" width="3.7109375" customWidth="1"/>
    <col min="12574" max="12574" width="3.42578125" customWidth="1"/>
    <col min="12575" max="12575" width="4.28515625" customWidth="1"/>
    <col min="12576" max="12577" width="4" customWidth="1"/>
    <col min="12578" max="12578" width="3.5703125" customWidth="1"/>
    <col min="12579" max="12579" width="4.140625" customWidth="1"/>
    <col min="12580" max="12580" width="4.28515625" customWidth="1"/>
    <col min="12581" max="12581" width="3.7109375" customWidth="1"/>
    <col min="12582" max="12582" width="4" customWidth="1"/>
    <col min="12583" max="12583" width="3.5703125" customWidth="1"/>
    <col min="12584" max="12584" width="16.42578125" bestFit="1" customWidth="1"/>
    <col min="12801" max="12801" width="14.42578125" bestFit="1" customWidth="1"/>
    <col min="12802" max="12802" width="54.42578125" customWidth="1"/>
    <col min="12803" max="12803" width="7.28515625" customWidth="1"/>
    <col min="12804" max="12804" width="7.5703125" customWidth="1"/>
    <col min="12805" max="12805" width="5.140625" customWidth="1"/>
    <col min="12806" max="12806" width="4.5703125" customWidth="1"/>
    <col min="12807" max="12807" width="5.42578125" customWidth="1"/>
    <col min="12808" max="12808" width="4.28515625" customWidth="1"/>
    <col min="12809" max="12809" width="4.85546875" customWidth="1"/>
    <col min="12810" max="12810" width="5.140625" customWidth="1"/>
    <col min="12811" max="12811" width="4.85546875" customWidth="1"/>
    <col min="12812" max="12812" width="3.7109375" customWidth="1"/>
    <col min="12813" max="12813" width="4.5703125" customWidth="1"/>
    <col min="12814" max="12814" width="4.42578125" customWidth="1"/>
    <col min="12815" max="12815" width="7.140625" customWidth="1"/>
    <col min="12816" max="12816" width="6.140625" customWidth="1"/>
    <col min="12817" max="12818" width="6" customWidth="1"/>
    <col min="12819" max="12819" width="7.42578125" customWidth="1"/>
    <col min="12820" max="12820" width="5" customWidth="1"/>
    <col min="12821" max="12821" width="3.7109375" customWidth="1"/>
    <col min="12822" max="12823" width="3.5703125" customWidth="1"/>
    <col min="12824" max="12824" width="3" customWidth="1"/>
    <col min="12825" max="12825" width="4.42578125" customWidth="1"/>
    <col min="12826" max="12826" width="3.5703125" customWidth="1"/>
    <col min="12827" max="12827" width="3.7109375" customWidth="1"/>
    <col min="12828" max="12828" width="3" customWidth="1"/>
    <col min="12829" max="12829" width="3.7109375" customWidth="1"/>
    <col min="12830" max="12830" width="3.42578125" customWidth="1"/>
    <col min="12831" max="12831" width="4.28515625" customWidth="1"/>
    <col min="12832" max="12833" width="4" customWidth="1"/>
    <col min="12834" max="12834" width="3.5703125" customWidth="1"/>
    <col min="12835" max="12835" width="4.140625" customWidth="1"/>
    <col min="12836" max="12836" width="4.28515625" customWidth="1"/>
    <col min="12837" max="12837" width="3.7109375" customWidth="1"/>
    <col min="12838" max="12838" width="4" customWidth="1"/>
    <col min="12839" max="12839" width="3.5703125" customWidth="1"/>
    <col min="12840" max="12840" width="16.42578125" bestFit="1" customWidth="1"/>
    <col min="13057" max="13057" width="14.42578125" bestFit="1" customWidth="1"/>
    <col min="13058" max="13058" width="54.42578125" customWidth="1"/>
    <col min="13059" max="13059" width="7.28515625" customWidth="1"/>
    <col min="13060" max="13060" width="7.5703125" customWidth="1"/>
    <col min="13061" max="13061" width="5.140625" customWidth="1"/>
    <col min="13062" max="13062" width="4.5703125" customWidth="1"/>
    <col min="13063" max="13063" width="5.42578125" customWidth="1"/>
    <col min="13064" max="13064" width="4.28515625" customWidth="1"/>
    <col min="13065" max="13065" width="4.85546875" customWidth="1"/>
    <col min="13066" max="13066" width="5.140625" customWidth="1"/>
    <col min="13067" max="13067" width="4.85546875" customWidth="1"/>
    <col min="13068" max="13068" width="3.7109375" customWidth="1"/>
    <col min="13069" max="13069" width="4.5703125" customWidth="1"/>
    <col min="13070" max="13070" width="4.42578125" customWidth="1"/>
    <col min="13071" max="13071" width="7.140625" customWidth="1"/>
    <col min="13072" max="13072" width="6.140625" customWidth="1"/>
    <col min="13073" max="13074" width="6" customWidth="1"/>
    <col min="13075" max="13075" width="7.42578125" customWidth="1"/>
    <col min="13076" max="13076" width="5" customWidth="1"/>
    <col min="13077" max="13077" width="3.7109375" customWidth="1"/>
    <col min="13078" max="13079" width="3.5703125" customWidth="1"/>
    <col min="13080" max="13080" width="3" customWidth="1"/>
    <col min="13081" max="13081" width="4.42578125" customWidth="1"/>
    <col min="13082" max="13082" width="3.5703125" customWidth="1"/>
    <col min="13083" max="13083" width="3.7109375" customWidth="1"/>
    <col min="13084" max="13084" width="3" customWidth="1"/>
    <col min="13085" max="13085" width="3.7109375" customWidth="1"/>
    <col min="13086" max="13086" width="3.42578125" customWidth="1"/>
    <col min="13087" max="13087" width="4.28515625" customWidth="1"/>
    <col min="13088" max="13089" width="4" customWidth="1"/>
    <col min="13090" max="13090" width="3.5703125" customWidth="1"/>
    <col min="13091" max="13091" width="4.140625" customWidth="1"/>
    <col min="13092" max="13092" width="4.28515625" customWidth="1"/>
    <col min="13093" max="13093" width="3.7109375" customWidth="1"/>
    <col min="13094" max="13094" width="4" customWidth="1"/>
    <col min="13095" max="13095" width="3.5703125" customWidth="1"/>
    <col min="13096" max="13096" width="16.42578125" bestFit="1" customWidth="1"/>
    <col min="13313" max="13313" width="14.42578125" bestFit="1" customWidth="1"/>
    <col min="13314" max="13314" width="54.42578125" customWidth="1"/>
    <col min="13315" max="13315" width="7.28515625" customWidth="1"/>
    <col min="13316" max="13316" width="7.5703125" customWidth="1"/>
    <col min="13317" max="13317" width="5.140625" customWidth="1"/>
    <col min="13318" max="13318" width="4.5703125" customWidth="1"/>
    <col min="13319" max="13319" width="5.42578125" customWidth="1"/>
    <col min="13320" max="13320" width="4.28515625" customWidth="1"/>
    <col min="13321" max="13321" width="4.85546875" customWidth="1"/>
    <col min="13322" max="13322" width="5.140625" customWidth="1"/>
    <col min="13323" max="13323" width="4.85546875" customWidth="1"/>
    <col min="13324" max="13324" width="3.7109375" customWidth="1"/>
    <col min="13325" max="13325" width="4.5703125" customWidth="1"/>
    <col min="13326" max="13326" width="4.42578125" customWidth="1"/>
    <col min="13327" max="13327" width="7.140625" customWidth="1"/>
    <col min="13328" max="13328" width="6.140625" customWidth="1"/>
    <col min="13329" max="13330" width="6" customWidth="1"/>
    <col min="13331" max="13331" width="7.42578125" customWidth="1"/>
    <col min="13332" max="13332" width="5" customWidth="1"/>
    <col min="13333" max="13333" width="3.7109375" customWidth="1"/>
    <col min="13334" max="13335" width="3.5703125" customWidth="1"/>
    <col min="13336" max="13336" width="3" customWidth="1"/>
    <col min="13337" max="13337" width="4.42578125" customWidth="1"/>
    <col min="13338" max="13338" width="3.5703125" customWidth="1"/>
    <col min="13339" max="13339" width="3.7109375" customWidth="1"/>
    <col min="13340" max="13340" width="3" customWidth="1"/>
    <col min="13341" max="13341" width="3.7109375" customWidth="1"/>
    <col min="13342" max="13342" width="3.42578125" customWidth="1"/>
    <col min="13343" max="13343" width="4.28515625" customWidth="1"/>
    <col min="13344" max="13345" width="4" customWidth="1"/>
    <col min="13346" max="13346" width="3.5703125" customWidth="1"/>
    <col min="13347" max="13347" width="4.140625" customWidth="1"/>
    <col min="13348" max="13348" width="4.28515625" customWidth="1"/>
    <col min="13349" max="13349" width="3.7109375" customWidth="1"/>
    <col min="13350" max="13350" width="4" customWidth="1"/>
    <col min="13351" max="13351" width="3.5703125" customWidth="1"/>
    <col min="13352" max="13352" width="16.42578125" bestFit="1" customWidth="1"/>
    <col min="13569" max="13569" width="14.42578125" bestFit="1" customWidth="1"/>
    <col min="13570" max="13570" width="54.42578125" customWidth="1"/>
    <col min="13571" max="13571" width="7.28515625" customWidth="1"/>
    <col min="13572" max="13572" width="7.5703125" customWidth="1"/>
    <col min="13573" max="13573" width="5.140625" customWidth="1"/>
    <col min="13574" max="13574" width="4.5703125" customWidth="1"/>
    <col min="13575" max="13575" width="5.42578125" customWidth="1"/>
    <col min="13576" max="13576" width="4.28515625" customWidth="1"/>
    <col min="13577" max="13577" width="4.85546875" customWidth="1"/>
    <col min="13578" max="13578" width="5.140625" customWidth="1"/>
    <col min="13579" max="13579" width="4.85546875" customWidth="1"/>
    <col min="13580" max="13580" width="3.7109375" customWidth="1"/>
    <col min="13581" max="13581" width="4.5703125" customWidth="1"/>
    <col min="13582" max="13582" width="4.42578125" customWidth="1"/>
    <col min="13583" max="13583" width="7.140625" customWidth="1"/>
    <col min="13584" max="13584" width="6.140625" customWidth="1"/>
    <col min="13585" max="13586" width="6" customWidth="1"/>
    <col min="13587" max="13587" width="7.42578125" customWidth="1"/>
    <col min="13588" max="13588" width="5" customWidth="1"/>
    <col min="13589" max="13589" width="3.7109375" customWidth="1"/>
    <col min="13590" max="13591" width="3.5703125" customWidth="1"/>
    <col min="13592" max="13592" width="3" customWidth="1"/>
    <col min="13593" max="13593" width="4.42578125" customWidth="1"/>
    <col min="13594" max="13594" width="3.5703125" customWidth="1"/>
    <col min="13595" max="13595" width="3.7109375" customWidth="1"/>
    <col min="13596" max="13596" width="3" customWidth="1"/>
    <col min="13597" max="13597" width="3.7109375" customWidth="1"/>
    <col min="13598" max="13598" width="3.42578125" customWidth="1"/>
    <col min="13599" max="13599" width="4.28515625" customWidth="1"/>
    <col min="13600" max="13601" width="4" customWidth="1"/>
    <col min="13602" max="13602" width="3.5703125" customWidth="1"/>
    <col min="13603" max="13603" width="4.140625" customWidth="1"/>
    <col min="13604" max="13604" width="4.28515625" customWidth="1"/>
    <col min="13605" max="13605" width="3.7109375" customWidth="1"/>
    <col min="13606" max="13606" width="4" customWidth="1"/>
    <col min="13607" max="13607" width="3.5703125" customWidth="1"/>
    <col min="13608" max="13608" width="16.42578125" bestFit="1" customWidth="1"/>
    <col min="13825" max="13825" width="14.42578125" bestFit="1" customWidth="1"/>
    <col min="13826" max="13826" width="54.42578125" customWidth="1"/>
    <col min="13827" max="13827" width="7.28515625" customWidth="1"/>
    <col min="13828" max="13828" width="7.5703125" customWidth="1"/>
    <col min="13829" max="13829" width="5.140625" customWidth="1"/>
    <col min="13830" max="13830" width="4.5703125" customWidth="1"/>
    <col min="13831" max="13831" width="5.42578125" customWidth="1"/>
    <col min="13832" max="13832" width="4.28515625" customWidth="1"/>
    <col min="13833" max="13833" width="4.85546875" customWidth="1"/>
    <col min="13834" max="13834" width="5.140625" customWidth="1"/>
    <col min="13835" max="13835" width="4.85546875" customWidth="1"/>
    <col min="13836" max="13836" width="3.7109375" customWidth="1"/>
    <col min="13837" max="13837" width="4.5703125" customWidth="1"/>
    <col min="13838" max="13838" width="4.42578125" customWidth="1"/>
    <col min="13839" max="13839" width="7.140625" customWidth="1"/>
    <col min="13840" max="13840" width="6.140625" customWidth="1"/>
    <col min="13841" max="13842" width="6" customWidth="1"/>
    <col min="13843" max="13843" width="7.42578125" customWidth="1"/>
    <col min="13844" max="13844" width="5" customWidth="1"/>
    <col min="13845" max="13845" width="3.7109375" customWidth="1"/>
    <col min="13846" max="13847" width="3.5703125" customWidth="1"/>
    <col min="13848" max="13848" width="3" customWidth="1"/>
    <col min="13849" max="13849" width="4.42578125" customWidth="1"/>
    <col min="13850" max="13850" width="3.5703125" customWidth="1"/>
    <col min="13851" max="13851" width="3.7109375" customWidth="1"/>
    <col min="13852" max="13852" width="3" customWidth="1"/>
    <col min="13853" max="13853" width="3.7109375" customWidth="1"/>
    <col min="13854" max="13854" width="3.42578125" customWidth="1"/>
    <col min="13855" max="13855" width="4.28515625" customWidth="1"/>
    <col min="13856" max="13857" width="4" customWidth="1"/>
    <col min="13858" max="13858" width="3.5703125" customWidth="1"/>
    <col min="13859" max="13859" width="4.140625" customWidth="1"/>
    <col min="13860" max="13860" width="4.28515625" customWidth="1"/>
    <col min="13861" max="13861" width="3.7109375" customWidth="1"/>
    <col min="13862" max="13862" width="4" customWidth="1"/>
    <col min="13863" max="13863" width="3.5703125" customWidth="1"/>
    <col min="13864" max="13864" width="16.42578125" bestFit="1" customWidth="1"/>
    <col min="14081" max="14081" width="14.42578125" bestFit="1" customWidth="1"/>
    <col min="14082" max="14082" width="54.42578125" customWidth="1"/>
    <col min="14083" max="14083" width="7.28515625" customWidth="1"/>
    <col min="14084" max="14084" width="7.5703125" customWidth="1"/>
    <col min="14085" max="14085" width="5.140625" customWidth="1"/>
    <col min="14086" max="14086" width="4.5703125" customWidth="1"/>
    <col min="14087" max="14087" width="5.42578125" customWidth="1"/>
    <col min="14088" max="14088" width="4.28515625" customWidth="1"/>
    <col min="14089" max="14089" width="4.85546875" customWidth="1"/>
    <col min="14090" max="14090" width="5.140625" customWidth="1"/>
    <col min="14091" max="14091" width="4.85546875" customWidth="1"/>
    <col min="14092" max="14092" width="3.7109375" customWidth="1"/>
    <col min="14093" max="14093" width="4.5703125" customWidth="1"/>
    <col min="14094" max="14094" width="4.42578125" customWidth="1"/>
    <col min="14095" max="14095" width="7.140625" customWidth="1"/>
    <col min="14096" max="14096" width="6.140625" customWidth="1"/>
    <col min="14097" max="14098" width="6" customWidth="1"/>
    <col min="14099" max="14099" width="7.42578125" customWidth="1"/>
    <col min="14100" max="14100" width="5" customWidth="1"/>
    <col min="14101" max="14101" width="3.7109375" customWidth="1"/>
    <col min="14102" max="14103" width="3.5703125" customWidth="1"/>
    <col min="14104" max="14104" width="3" customWidth="1"/>
    <col min="14105" max="14105" width="4.42578125" customWidth="1"/>
    <col min="14106" max="14106" width="3.5703125" customWidth="1"/>
    <col min="14107" max="14107" width="3.7109375" customWidth="1"/>
    <col min="14108" max="14108" width="3" customWidth="1"/>
    <col min="14109" max="14109" width="3.7109375" customWidth="1"/>
    <col min="14110" max="14110" width="3.42578125" customWidth="1"/>
    <col min="14111" max="14111" width="4.28515625" customWidth="1"/>
    <col min="14112" max="14113" width="4" customWidth="1"/>
    <col min="14114" max="14114" width="3.5703125" customWidth="1"/>
    <col min="14115" max="14115" width="4.140625" customWidth="1"/>
    <col min="14116" max="14116" width="4.28515625" customWidth="1"/>
    <col min="14117" max="14117" width="3.7109375" customWidth="1"/>
    <col min="14118" max="14118" width="4" customWidth="1"/>
    <col min="14119" max="14119" width="3.5703125" customWidth="1"/>
    <col min="14120" max="14120" width="16.42578125" bestFit="1" customWidth="1"/>
    <col min="14337" max="14337" width="14.42578125" bestFit="1" customWidth="1"/>
    <col min="14338" max="14338" width="54.42578125" customWidth="1"/>
    <col min="14339" max="14339" width="7.28515625" customWidth="1"/>
    <col min="14340" max="14340" width="7.5703125" customWidth="1"/>
    <col min="14341" max="14341" width="5.140625" customWidth="1"/>
    <col min="14342" max="14342" width="4.5703125" customWidth="1"/>
    <col min="14343" max="14343" width="5.42578125" customWidth="1"/>
    <col min="14344" max="14344" width="4.28515625" customWidth="1"/>
    <col min="14345" max="14345" width="4.85546875" customWidth="1"/>
    <col min="14346" max="14346" width="5.140625" customWidth="1"/>
    <col min="14347" max="14347" width="4.85546875" customWidth="1"/>
    <col min="14348" max="14348" width="3.7109375" customWidth="1"/>
    <col min="14349" max="14349" width="4.5703125" customWidth="1"/>
    <col min="14350" max="14350" width="4.42578125" customWidth="1"/>
    <col min="14351" max="14351" width="7.140625" customWidth="1"/>
    <col min="14352" max="14352" width="6.140625" customWidth="1"/>
    <col min="14353" max="14354" width="6" customWidth="1"/>
    <col min="14355" max="14355" width="7.42578125" customWidth="1"/>
    <col min="14356" max="14356" width="5" customWidth="1"/>
    <col min="14357" max="14357" width="3.7109375" customWidth="1"/>
    <col min="14358" max="14359" width="3.5703125" customWidth="1"/>
    <col min="14360" max="14360" width="3" customWidth="1"/>
    <col min="14361" max="14361" width="4.42578125" customWidth="1"/>
    <col min="14362" max="14362" width="3.5703125" customWidth="1"/>
    <col min="14363" max="14363" width="3.7109375" customWidth="1"/>
    <col min="14364" max="14364" width="3" customWidth="1"/>
    <col min="14365" max="14365" width="3.7109375" customWidth="1"/>
    <col min="14366" max="14366" width="3.42578125" customWidth="1"/>
    <col min="14367" max="14367" width="4.28515625" customWidth="1"/>
    <col min="14368" max="14369" width="4" customWidth="1"/>
    <col min="14370" max="14370" width="3.5703125" customWidth="1"/>
    <col min="14371" max="14371" width="4.140625" customWidth="1"/>
    <col min="14372" max="14372" width="4.28515625" customWidth="1"/>
    <col min="14373" max="14373" width="3.7109375" customWidth="1"/>
    <col min="14374" max="14374" width="4" customWidth="1"/>
    <col min="14375" max="14375" width="3.5703125" customWidth="1"/>
    <col min="14376" max="14376" width="16.42578125" bestFit="1" customWidth="1"/>
    <col min="14593" max="14593" width="14.42578125" bestFit="1" customWidth="1"/>
    <col min="14594" max="14594" width="54.42578125" customWidth="1"/>
    <col min="14595" max="14595" width="7.28515625" customWidth="1"/>
    <col min="14596" max="14596" width="7.5703125" customWidth="1"/>
    <col min="14597" max="14597" width="5.140625" customWidth="1"/>
    <col min="14598" max="14598" width="4.5703125" customWidth="1"/>
    <col min="14599" max="14599" width="5.42578125" customWidth="1"/>
    <col min="14600" max="14600" width="4.28515625" customWidth="1"/>
    <col min="14601" max="14601" width="4.85546875" customWidth="1"/>
    <col min="14602" max="14602" width="5.140625" customWidth="1"/>
    <col min="14603" max="14603" width="4.85546875" customWidth="1"/>
    <col min="14604" max="14604" width="3.7109375" customWidth="1"/>
    <col min="14605" max="14605" width="4.5703125" customWidth="1"/>
    <col min="14606" max="14606" width="4.42578125" customWidth="1"/>
    <col min="14607" max="14607" width="7.140625" customWidth="1"/>
    <col min="14608" max="14608" width="6.140625" customWidth="1"/>
    <col min="14609" max="14610" width="6" customWidth="1"/>
    <col min="14611" max="14611" width="7.42578125" customWidth="1"/>
    <col min="14612" max="14612" width="5" customWidth="1"/>
    <col min="14613" max="14613" width="3.7109375" customWidth="1"/>
    <col min="14614" max="14615" width="3.5703125" customWidth="1"/>
    <col min="14616" max="14616" width="3" customWidth="1"/>
    <col min="14617" max="14617" width="4.42578125" customWidth="1"/>
    <col min="14618" max="14618" width="3.5703125" customWidth="1"/>
    <col min="14619" max="14619" width="3.7109375" customWidth="1"/>
    <col min="14620" max="14620" width="3" customWidth="1"/>
    <col min="14621" max="14621" width="3.7109375" customWidth="1"/>
    <col min="14622" max="14622" width="3.42578125" customWidth="1"/>
    <col min="14623" max="14623" width="4.28515625" customWidth="1"/>
    <col min="14624" max="14625" width="4" customWidth="1"/>
    <col min="14626" max="14626" width="3.5703125" customWidth="1"/>
    <col min="14627" max="14627" width="4.140625" customWidth="1"/>
    <col min="14628" max="14628" width="4.28515625" customWidth="1"/>
    <col min="14629" max="14629" width="3.7109375" customWidth="1"/>
    <col min="14630" max="14630" width="4" customWidth="1"/>
    <col min="14631" max="14631" width="3.5703125" customWidth="1"/>
    <col min="14632" max="14632" width="16.42578125" bestFit="1" customWidth="1"/>
    <col min="14849" max="14849" width="14.42578125" bestFit="1" customWidth="1"/>
    <col min="14850" max="14850" width="54.42578125" customWidth="1"/>
    <col min="14851" max="14851" width="7.28515625" customWidth="1"/>
    <col min="14852" max="14852" width="7.5703125" customWidth="1"/>
    <col min="14853" max="14853" width="5.140625" customWidth="1"/>
    <col min="14854" max="14854" width="4.5703125" customWidth="1"/>
    <col min="14855" max="14855" width="5.42578125" customWidth="1"/>
    <col min="14856" max="14856" width="4.28515625" customWidth="1"/>
    <col min="14857" max="14857" width="4.85546875" customWidth="1"/>
    <col min="14858" max="14858" width="5.140625" customWidth="1"/>
    <col min="14859" max="14859" width="4.85546875" customWidth="1"/>
    <col min="14860" max="14860" width="3.7109375" customWidth="1"/>
    <col min="14861" max="14861" width="4.5703125" customWidth="1"/>
    <col min="14862" max="14862" width="4.42578125" customWidth="1"/>
    <col min="14863" max="14863" width="7.140625" customWidth="1"/>
    <col min="14864" max="14864" width="6.140625" customWidth="1"/>
    <col min="14865" max="14866" width="6" customWidth="1"/>
    <col min="14867" max="14867" width="7.42578125" customWidth="1"/>
    <col min="14868" max="14868" width="5" customWidth="1"/>
    <col min="14869" max="14869" width="3.7109375" customWidth="1"/>
    <col min="14870" max="14871" width="3.5703125" customWidth="1"/>
    <col min="14872" max="14872" width="3" customWidth="1"/>
    <col min="14873" max="14873" width="4.42578125" customWidth="1"/>
    <col min="14874" max="14874" width="3.5703125" customWidth="1"/>
    <col min="14875" max="14875" width="3.7109375" customWidth="1"/>
    <col min="14876" max="14876" width="3" customWidth="1"/>
    <col min="14877" max="14877" width="3.7109375" customWidth="1"/>
    <col min="14878" max="14878" width="3.42578125" customWidth="1"/>
    <col min="14879" max="14879" width="4.28515625" customWidth="1"/>
    <col min="14880" max="14881" width="4" customWidth="1"/>
    <col min="14882" max="14882" width="3.5703125" customWidth="1"/>
    <col min="14883" max="14883" width="4.140625" customWidth="1"/>
    <col min="14884" max="14884" width="4.28515625" customWidth="1"/>
    <col min="14885" max="14885" width="3.7109375" customWidth="1"/>
    <col min="14886" max="14886" width="4" customWidth="1"/>
    <col min="14887" max="14887" width="3.5703125" customWidth="1"/>
    <col min="14888" max="14888" width="16.42578125" bestFit="1" customWidth="1"/>
    <col min="15105" max="15105" width="14.42578125" bestFit="1" customWidth="1"/>
    <col min="15106" max="15106" width="54.42578125" customWidth="1"/>
    <col min="15107" max="15107" width="7.28515625" customWidth="1"/>
    <col min="15108" max="15108" width="7.5703125" customWidth="1"/>
    <col min="15109" max="15109" width="5.140625" customWidth="1"/>
    <col min="15110" max="15110" width="4.5703125" customWidth="1"/>
    <col min="15111" max="15111" width="5.42578125" customWidth="1"/>
    <col min="15112" max="15112" width="4.28515625" customWidth="1"/>
    <col min="15113" max="15113" width="4.85546875" customWidth="1"/>
    <col min="15114" max="15114" width="5.140625" customWidth="1"/>
    <col min="15115" max="15115" width="4.85546875" customWidth="1"/>
    <col min="15116" max="15116" width="3.7109375" customWidth="1"/>
    <col min="15117" max="15117" width="4.5703125" customWidth="1"/>
    <col min="15118" max="15118" width="4.42578125" customWidth="1"/>
    <col min="15119" max="15119" width="7.140625" customWidth="1"/>
    <col min="15120" max="15120" width="6.140625" customWidth="1"/>
    <col min="15121" max="15122" width="6" customWidth="1"/>
    <col min="15123" max="15123" width="7.42578125" customWidth="1"/>
    <col min="15124" max="15124" width="5" customWidth="1"/>
    <col min="15125" max="15125" width="3.7109375" customWidth="1"/>
    <col min="15126" max="15127" width="3.5703125" customWidth="1"/>
    <col min="15128" max="15128" width="3" customWidth="1"/>
    <col min="15129" max="15129" width="4.42578125" customWidth="1"/>
    <col min="15130" max="15130" width="3.5703125" customWidth="1"/>
    <col min="15131" max="15131" width="3.7109375" customWidth="1"/>
    <col min="15132" max="15132" width="3" customWidth="1"/>
    <col min="15133" max="15133" width="3.7109375" customWidth="1"/>
    <col min="15134" max="15134" width="3.42578125" customWidth="1"/>
    <col min="15135" max="15135" width="4.28515625" customWidth="1"/>
    <col min="15136" max="15137" width="4" customWidth="1"/>
    <col min="15138" max="15138" width="3.5703125" customWidth="1"/>
    <col min="15139" max="15139" width="4.140625" customWidth="1"/>
    <col min="15140" max="15140" width="4.28515625" customWidth="1"/>
    <col min="15141" max="15141" width="3.7109375" customWidth="1"/>
    <col min="15142" max="15142" width="4" customWidth="1"/>
    <col min="15143" max="15143" width="3.5703125" customWidth="1"/>
    <col min="15144" max="15144" width="16.42578125" bestFit="1" customWidth="1"/>
    <col min="15361" max="15361" width="14.42578125" bestFit="1" customWidth="1"/>
    <col min="15362" max="15362" width="54.42578125" customWidth="1"/>
    <col min="15363" max="15363" width="7.28515625" customWidth="1"/>
    <col min="15364" max="15364" width="7.5703125" customWidth="1"/>
    <col min="15365" max="15365" width="5.140625" customWidth="1"/>
    <col min="15366" max="15366" width="4.5703125" customWidth="1"/>
    <col min="15367" max="15367" width="5.42578125" customWidth="1"/>
    <col min="15368" max="15368" width="4.28515625" customWidth="1"/>
    <col min="15369" max="15369" width="4.85546875" customWidth="1"/>
    <col min="15370" max="15370" width="5.140625" customWidth="1"/>
    <col min="15371" max="15371" width="4.85546875" customWidth="1"/>
    <col min="15372" max="15372" width="3.7109375" customWidth="1"/>
    <col min="15373" max="15373" width="4.5703125" customWidth="1"/>
    <col min="15374" max="15374" width="4.42578125" customWidth="1"/>
    <col min="15375" max="15375" width="7.140625" customWidth="1"/>
    <col min="15376" max="15376" width="6.140625" customWidth="1"/>
    <col min="15377" max="15378" width="6" customWidth="1"/>
    <col min="15379" max="15379" width="7.42578125" customWidth="1"/>
    <col min="15380" max="15380" width="5" customWidth="1"/>
    <col min="15381" max="15381" width="3.7109375" customWidth="1"/>
    <col min="15382" max="15383" width="3.5703125" customWidth="1"/>
    <col min="15384" max="15384" width="3" customWidth="1"/>
    <col min="15385" max="15385" width="4.42578125" customWidth="1"/>
    <col min="15386" max="15386" width="3.5703125" customWidth="1"/>
    <col min="15387" max="15387" width="3.7109375" customWidth="1"/>
    <col min="15388" max="15388" width="3" customWidth="1"/>
    <col min="15389" max="15389" width="3.7109375" customWidth="1"/>
    <col min="15390" max="15390" width="3.42578125" customWidth="1"/>
    <col min="15391" max="15391" width="4.28515625" customWidth="1"/>
    <col min="15392" max="15393" width="4" customWidth="1"/>
    <col min="15394" max="15394" width="3.5703125" customWidth="1"/>
    <col min="15395" max="15395" width="4.140625" customWidth="1"/>
    <col min="15396" max="15396" width="4.28515625" customWidth="1"/>
    <col min="15397" max="15397" width="3.7109375" customWidth="1"/>
    <col min="15398" max="15398" width="4" customWidth="1"/>
    <col min="15399" max="15399" width="3.5703125" customWidth="1"/>
    <col min="15400" max="15400" width="16.42578125" bestFit="1" customWidth="1"/>
    <col min="15617" max="15617" width="14.42578125" bestFit="1" customWidth="1"/>
    <col min="15618" max="15618" width="54.42578125" customWidth="1"/>
    <col min="15619" max="15619" width="7.28515625" customWidth="1"/>
    <col min="15620" max="15620" width="7.5703125" customWidth="1"/>
    <col min="15621" max="15621" width="5.140625" customWidth="1"/>
    <col min="15622" max="15622" width="4.5703125" customWidth="1"/>
    <col min="15623" max="15623" width="5.42578125" customWidth="1"/>
    <col min="15624" max="15624" width="4.28515625" customWidth="1"/>
    <col min="15625" max="15625" width="4.85546875" customWidth="1"/>
    <col min="15626" max="15626" width="5.140625" customWidth="1"/>
    <col min="15627" max="15627" width="4.85546875" customWidth="1"/>
    <col min="15628" max="15628" width="3.7109375" customWidth="1"/>
    <col min="15629" max="15629" width="4.5703125" customWidth="1"/>
    <col min="15630" max="15630" width="4.42578125" customWidth="1"/>
    <col min="15631" max="15631" width="7.140625" customWidth="1"/>
    <col min="15632" max="15632" width="6.140625" customWidth="1"/>
    <col min="15633" max="15634" width="6" customWidth="1"/>
    <col min="15635" max="15635" width="7.42578125" customWidth="1"/>
    <col min="15636" max="15636" width="5" customWidth="1"/>
    <col min="15637" max="15637" width="3.7109375" customWidth="1"/>
    <col min="15638" max="15639" width="3.5703125" customWidth="1"/>
    <col min="15640" max="15640" width="3" customWidth="1"/>
    <col min="15641" max="15641" width="4.42578125" customWidth="1"/>
    <col min="15642" max="15642" width="3.5703125" customWidth="1"/>
    <col min="15643" max="15643" width="3.7109375" customWidth="1"/>
    <col min="15644" max="15644" width="3" customWidth="1"/>
    <col min="15645" max="15645" width="3.7109375" customWidth="1"/>
    <col min="15646" max="15646" width="3.42578125" customWidth="1"/>
    <col min="15647" max="15647" width="4.28515625" customWidth="1"/>
    <col min="15648" max="15649" width="4" customWidth="1"/>
    <col min="15650" max="15650" width="3.5703125" customWidth="1"/>
    <col min="15651" max="15651" width="4.140625" customWidth="1"/>
    <col min="15652" max="15652" width="4.28515625" customWidth="1"/>
    <col min="15653" max="15653" width="3.7109375" customWidth="1"/>
    <col min="15654" max="15654" width="4" customWidth="1"/>
    <col min="15655" max="15655" width="3.5703125" customWidth="1"/>
    <col min="15656" max="15656" width="16.42578125" bestFit="1" customWidth="1"/>
    <col min="15873" max="15873" width="14.42578125" bestFit="1" customWidth="1"/>
    <col min="15874" max="15874" width="54.42578125" customWidth="1"/>
    <col min="15875" max="15875" width="7.28515625" customWidth="1"/>
    <col min="15876" max="15876" width="7.5703125" customWidth="1"/>
    <col min="15877" max="15877" width="5.140625" customWidth="1"/>
    <col min="15878" max="15878" width="4.5703125" customWidth="1"/>
    <col min="15879" max="15879" width="5.42578125" customWidth="1"/>
    <col min="15880" max="15880" width="4.28515625" customWidth="1"/>
    <col min="15881" max="15881" width="4.85546875" customWidth="1"/>
    <col min="15882" max="15882" width="5.140625" customWidth="1"/>
    <col min="15883" max="15883" width="4.85546875" customWidth="1"/>
    <col min="15884" max="15884" width="3.7109375" customWidth="1"/>
    <col min="15885" max="15885" width="4.5703125" customWidth="1"/>
    <col min="15886" max="15886" width="4.42578125" customWidth="1"/>
    <col min="15887" max="15887" width="7.140625" customWidth="1"/>
    <col min="15888" max="15888" width="6.140625" customWidth="1"/>
    <col min="15889" max="15890" width="6" customWidth="1"/>
    <col min="15891" max="15891" width="7.42578125" customWidth="1"/>
    <col min="15892" max="15892" width="5" customWidth="1"/>
    <col min="15893" max="15893" width="3.7109375" customWidth="1"/>
    <col min="15894" max="15895" width="3.5703125" customWidth="1"/>
    <col min="15896" max="15896" width="3" customWidth="1"/>
    <col min="15897" max="15897" width="4.42578125" customWidth="1"/>
    <col min="15898" max="15898" width="3.5703125" customWidth="1"/>
    <col min="15899" max="15899" width="3.7109375" customWidth="1"/>
    <col min="15900" max="15900" width="3" customWidth="1"/>
    <col min="15901" max="15901" width="3.7109375" customWidth="1"/>
    <col min="15902" max="15902" width="3.42578125" customWidth="1"/>
    <col min="15903" max="15903" width="4.28515625" customWidth="1"/>
    <col min="15904" max="15905" width="4" customWidth="1"/>
    <col min="15906" max="15906" width="3.5703125" customWidth="1"/>
    <col min="15907" max="15907" width="4.140625" customWidth="1"/>
    <col min="15908" max="15908" width="4.28515625" customWidth="1"/>
    <col min="15909" max="15909" width="3.7109375" customWidth="1"/>
    <col min="15910" max="15910" width="4" customWidth="1"/>
    <col min="15911" max="15911" width="3.5703125" customWidth="1"/>
    <col min="15912" max="15912" width="16.42578125" bestFit="1" customWidth="1"/>
    <col min="16129" max="16129" width="14.42578125" bestFit="1" customWidth="1"/>
    <col min="16130" max="16130" width="54.42578125" customWidth="1"/>
    <col min="16131" max="16131" width="7.28515625" customWidth="1"/>
    <col min="16132" max="16132" width="7.5703125" customWidth="1"/>
    <col min="16133" max="16133" width="5.140625" customWidth="1"/>
    <col min="16134" max="16134" width="4.5703125" customWidth="1"/>
    <col min="16135" max="16135" width="5.42578125" customWidth="1"/>
    <col min="16136" max="16136" width="4.28515625" customWidth="1"/>
    <col min="16137" max="16137" width="4.85546875" customWidth="1"/>
    <col min="16138" max="16138" width="5.140625" customWidth="1"/>
    <col min="16139" max="16139" width="4.85546875" customWidth="1"/>
    <col min="16140" max="16140" width="3.7109375" customWidth="1"/>
    <col min="16141" max="16141" width="4.5703125" customWidth="1"/>
    <col min="16142" max="16142" width="4.42578125" customWidth="1"/>
    <col min="16143" max="16143" width="7.140625" customWidth="1"/>
    <col min="16144" max="16144" width="6.140625" customWidth="1"/>
    <col min="16145" max="16146" width="6" customWidth="1"/>
    <col min="16147" max="16147" width="7.42578125" customWidth="1"/>
    <col min="16148" max="16148" width="5" customWidth="1"/>
    <col min="16149" max="16149" width="3.7109375" customWidth="1"/>
    <col min="16150" max="16151" width="3.5703125" customWidth="1"/>
    <col min="16152" max="16152" width="3" customWidth="1"/>
    <col min="16153" max="16153" width="4.42578125" customWidth="1"/>
    <col min="16154" max="16154" width="3.5703125" customWidth="1"/>
    <col min="16155" max="16155" width="3.7109375" customWidth="1"/>
    <col min="16156" max="16156" width="3" customWidth="1"/>
    <col min="16157" max="16157" width="3.7109375" customWidth="1"/>
    <col min="16158" max="16158" width="3.42578125" customWidth="1"/>
    <col min="16159" max="16159" width="4.28515625" customWidth="1"/>
    <col min="16160" max="16161" width="4" customWidth="1"/>
    <col min="16162" max="16162" width="3.5703125" customWidth="1"/>
    <col min="16163" max="16163" width="4.140625" customWidth="1"/>
    <col min="16164" max="16164" width="4.28515625" customWidth="1"/>
    <col min="16165" max="16165" width="3.7109375" customWidth="1"/>
    <col min="16166" max="16166" width="4" customWidth="1"/>
    <col min="16167" max="16167" width="3.5703125" customWidth="1"/>
    <col min="16168" max="16168" width="16.42578125" bestFit="1" customWidth="1"/>
  </cols>
  <sheetData>
    <row r="1" spans="1:40" ht="18" x14ac:dyDescent="0.2">
      <c r="A1" s="27"/>
      <c r="B1" s="28"/>
      <c r="C1" s="23"/>
      <c r="D1" s="23"/>
      <c r="E1" s="23"/>
      <c r="F1" s="188"/>
      <c r="G1" s="188"/>
      <c r="H1" s="188"/>
      <c r="I1" s="188"/>
      <c r="J1" s="188"/>
      <c r="K1" s="970" t="s">
        <v>211</v>
      </c>
      <c r="L1" s="970"/>
      <c r="M1" s="970"/>
      <c r="N1" s="970"/>
      <c r="O1" s="970"/>
      <c r="P1" s="970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61"/>
    </row>
    <row r="2" spans="1:40" ht="18" x14ac:dyDescent="0.2">
      <c r="A2" s="27"/>
      <c r="B2" s="28"/>
      <c r="C2" s="23"/>
      <c r="D2" s="23"/>
      <c r="E2" s="23"/>
      <c r="F2" s="188"/>
      <c r="G2" s="188"/>
      <c r="H2" s="188"/>
      <c r="I2" s="188"/>
      <c r="J2" s="188"/>
      <c r="K2" s="188"/>
      <c r="L2" s="188"/>
      <c r="M2" s="188"/>
      <c r="N2" s="188" t="s">
        <v>69</v>
      </c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61"/>
      <c r="AC2" s="61"/>
      <c r="AD2" s="61"/>
      <c r="AE2" s="61"/>
      <c r="AF2" s="61"/>
      <c r="AG2" s="23"/>
      <c r="AH2" s="23"/>
      <c r="AI2" s="23"/>
      <c r="AJ2" s="23"/>
      <c r="AK2" s="23"/>
      <c r="AL2" s="23"/>
      <c r="AM2" s="23"/>
      <c r="AN2" s="23"/>
    </row>
    <row r="3" spans="1:40" ht="18" x14ac:dyDescent="0.2">
      <c r="A3" s="27"/>
      <c r="B3" s="28"/>
      <c r="C3" s="23"/>
      <c r="D3" s="23"/>
      <c r="E3" s="23"/>
      <c r="F3" s="188"/>
      <c r="G3" s="188"/>
      <c r="H3" s="188"/>
      <c r="I3" s="188"/>
      <c r="J3" s="188"/>
      <c r="K3" s="188"/>
      <c r="L3" s="188"/>
      <c r="M3" s="188"/>
      <c r="N3" s="188" t="s">
        <v>155</v>
      </c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61"/>
      <c r="AC3" s="61"/>
      <c r="AD3" s="61"/>
      <c r="AE3" s="61"/>
      <c r="AF3" s="61"/>
      <c r="AG3" s="23" t="s">
        <v>152</v>
      </c>
      <c r="AH3" s="23"/>
      <c r="AI3" s="23"/>
      <c r="AJ3" s="23"/>
      <c r="AK3" s="23" t="s">
        <v>318</v>
      </c>
      <c r="AL3" s="23"/>
      <c r="AM3" s="23"/>
      <c r="AN3" s="23"/>
    </row>
    <row r="4" spans="1:40" ht="18" x14ac:dyDescent="0.2">
      <c r="A4" s="4"/>
      <c r="B4" s="5"/>
      <c r="C4" s="3"/>
      <c r="D4" s="3"/>
      <c r="E4" s="3"/>
      <c r="F4" s="3"/>
      <c r="G4" s="3"/>
      <c r="H4" s="3"/>
      <c r="I4" s="3"/>
      <c r="J4" s="3"/>
      <c r="K4" s="188"/>
      <c r="L4" s="188"/>
      <c r="M4" s="188"/>
      <c r="N4" s="188" t="s">
        <v>153</v>
      </c>
      <c r="O4" s="188"/>
      <c r="P4" s="188"/>
      <c r="Q4" s="188"/>
      <c r="R4" s="3"/>
      <c r="S4" s="188"/>
      <c r="T4" s="188"/>
      <c r="U4" s="188"/>
      <c r="V4" s="188"/>
      <c r="W4" s="188"/>
      <c r="X4" s="188"/>
      <c r="Y4" s="188"/>
      <c r="Z4" s="188"/>
      <c r="AA4" s="188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8" x14ac:dyDescent="0.2">
      <c r="A5" s="4"/>
      <c r="B5" s="5"/>
      <c r="C5" s="3"/>
      <c r="D5" s="186"/>
      <c r="E5" s="27"/>
      <c r="F5" s="28"/>
      <c r="G5" s="23"/>
      <c r="H5" s="23"/>
      <c r="I5" s="23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61"/>
      <c r="AG5" s="61"/>
      <c r="AH5" s="61"/>
      <c r="AI5" s="61"/>
      <c r="AJ5" s="61"/>
      <c r="AK5" s="23"/>
      <c r="AL5" s="23"/>
      <c r="AM5" s="23"/>
      <c r="AN5" s="23"/>
    </row>
    <row r="6" spans="1:40" ht="18" x14ac:dyDescent="0.2">
      <c r="A6" s="4"/>
      <c r="B6" s="5"/>
      <c r="C6" s="3"/>
      <c r="D6" s="10"/>
      <c r="E6" s="4"/>
      <c r="F6" s="5"/>
      <c r="G6" s="3"/>
      <c r="H6" s="3"/>
      <c r="I6" s="3"/>
      <c r="J6" s="3"/>
      <c r="K6" s="3"/>
      <c r="L6" s="3"/>
      <c r="M6" s="3"/>
      <c r="N6" s="3"/>
      <c r="O6" s="188"/>
      <c r="P6" s="188"/>
      <c r="Q6" s="188"/>
      <c r="R6" s="188"/>
      <c r="S6" s="188"/>
      <c r="T6" s="188"/>
      <c r="U6" s="188"/>
      <c r="V6" s="3"/>
      <c r="W6" s="188"/>
      <c r="X6" s="188"/>
      <c r="Y6" s="188"/>
      <c r="Z6" s="188"/>
      <c r="AA6" s="188"/>
      <c r="AB6" s="188"/>
      <c r="AC6" s="188"/>
      <c r="AD6" s="188"/>
      <c r="AE6" s="188"/>
      <c r="AF6" s="3"/>
      <c r="AG6" s="3"/>
      <c r="AH6" s="3"/>
      <c r="AI6" s="3"/>
      <c r="AJ6" s="3"/>
      <c r="AK6" s="3"/>
      <c r="AL6" s="3"/>
      <c r="AM6" s="3"/>
      <c r="AN6" s="3"/>
    </row>
    <row r="7" spans="1:40" ht="16.5" thickBot="1" x14ac:dyDescent="0.25">
      <c r="A7" s="987"/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7"/>
      <c r="Q7" s="987"/>
      <c r="R7" s="987"/>
      <c r="S7" s="987"/>
      <c r="T7" s="987"/>
      <c r="U7" s="987"/>
      <c r="V7" s="987"/>
      <c r="W7" s="987"/>
      <c r="X7" s="987"/>
      <c r="Y7" s="987"/>
      <c r="Z7" s="987"/>
      <c r="AA7" s="987"/>
      <c r="AB7" s="987"/>
      <c r="AC7" s="987"/>
      <c r="AD7" s="987"/>
      <c r="AE7" s="987"/>
      <c r="AF7" s="987"/>
      <c r="AG7" s="987"/>
      <c r="AH7" s="987"/>
      <c r="AI7" s="987"/>
      <c r="AJ7" s="987"/>
      <c r="AK7" s="987"/>
      <c r="AL7" s="987"/>
      <c r="AM7" s="987"/>
      <c r="AN7" s="987"/>
    </row>
    <row r="8" spans="1:40" ht="15.75" x14ac:dyDescent="0.2">
      <c r="A8" s="956" t="s">
        <v>23</v>
      </c>
      <c r="B8" s="978" t="s">
        <v>2</v>
      </c>
      <c r="C8" s="13" t="s">
        <v>0</v>
      </c>
      <c r="D8" s="960" t="s">
        <v>68</v>
      </c>
      <c r="E8" s="962" t="s">
        <v>1</v>
      </c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14"/>
      <c r="AJ8" s="14"/>
      <c r="AK8" s="14"/>
      <c r="AL8" s="15"/>
      <c r="AM8" s="16"/>
      <c r="AN8" s="983" t="s">
        <v>29</v>
      </c>
    </row>
    <row r="9" spans="1:40" ht="16.5" thickBot="1" x14ac:dyDescent="0.25">
      <c r="A9" s="957"/>
      <c r="B9" s="979"/>
      <c r="C9" s="17" t="s">
        <v>3</v>
      </c>
      <c r="D9" s="961"/>
      <c r="E9" s="18"/>
      <c r="F9" s="19"/>
      <c r="G9" s="19" t="s">
        <v>4</v>
      </c>
      <c r="H9" s="19"/>
      <c r="I9" s="20"/>
      <c r="J9" s="19"/>
      <c r="K9" s="19"/>
      <c r="L9" s="19" t="s">
        <v>5</v>
      </c>
      <c r="M9" s="19"/>
      <c r="N9" s="20"/>
      <c r="O9" s="19"/>
      <c r="P9" s="19"/>
      <c r="Q9" s="21" t="s">
        <v>6</v>
      </c>
      <c r="R9" s="19"/>
      <c r="S9" s="20"/>
      <c r="T9" s="19"/>
      <c r="U9" s="19"/>
      <c r="V9" s="21" t="s">
        <v>7</v>
      </c>
      <c r="W9" s="19"/>
      <c r="X9" s="20"/>
      <c r="Y9" s="19"/>
      <c r="Z9" s="19"/>
      <c r="AA9" s="21" t="s">
        <v>8</v>
      </c>
      <c r="AB9" s="19"/>
      <c r="AC9" s="20"/>
      <c r="AD9" s="18"/>
      <c r="AE9" s="19"/>
      <c r="AF9" s="19" t="s">
        <v>9</v>
      </c>
      <c r="AG9" s="19"/>
      <c r="AH9" s="22"/>
      <c r="AI9" s="18"/>
      <c r="AJ9" s="19"/>
      <c r="AK9" s="19" t="s">
        <v>22</v>
      </c>
      <c r="AL9" s="19"/>
      <c r="AM9" s="20"/>
      <c r="AN9" s="984"/>
    </row>
    <row r="10" spans="1:40" ht="15.75" x14ac:dyDescent="0.2">
      <c r="A10" s="25"/>
      <c r="B10" s="26"/>
      <c r="C10" s="30"/>
      <c r="D10" s="29"/>
      <c r="E10" s="36" t="s">
        <v>10</v>
      </c>
      <c r="F10" s="37" t="s">
        <v>12</v>
      </c>
      <c r="G10" s="37" t="s">
        <v>11</v>
      </c>
      <c r="H10" s="37" t="s">
        <v>13</v>
      </c>
      <c r="I10" s="38" t="s">
        <v>14</v>
      </c>
      <c r="J10" s="36" t="s">
        <v>10</v>
      </c>
      <c r="K10" s="37" t="s">
        <v>12</v>
      </c>
      <c r="L10" s="37" t="s">
        <v>11</v>
      </c>
      <c r="M10" s="37" t="s">
        <v>13</v>
      </c>
      <c r="N10" s="38" t="s">
        <v>14</v>
      </c>
      <c r="O10" s="36" t="s">
        <v>10</v>
      </c>
      <c r="P10" s="37" t="s">
        <v>12</v>
      </c>
      <c r="Q10" s="37" t="s">
        <v>11</v>
      </c>
      <c r="R10" s="37" t="s">
        <v>13</v>
      </c>
      <c r="S10" s="38" t="s">
        <v>14</v>
      </c>
      <c r="T10" s="36" t="s">
        <v>10</v>
      </c>
      <c r="U10" s="37" t="s">
        <v>12</v>
      </c>
      <c r="V10" s="37" t="s">
        <v>11</v>
      </c>
      <c r="W10" s="37" t="s">
        <v>13</v>
      </c>
      <c r="X10" s="38" t="s">
        <v>14</v>
      </c>
      <c r="Y10" s="36" t="s">
        <v>10</v>
      </c>
      <c r="Z10" s="37" t="s">
        <v>12</v>
      </c>
      <c r="AA10" s="37" t="s">
        <v>11</v>
      </c>
      <c r="AB10" s="37" t="s">
        <v>13</v>
      </c>
      <c r="AC10" s="38" t="s">
        <v>14</v>
      </c>
      <c r="AD10" s="36" t="s">
        <v>10</v>
      </c>
      <c r="AE10" s="37" t="s">
        <v>12</v>
      </c>
      <c r="AF10" s="37" t="s">
        <v>11</v>
      </c>
      <c r="AG10" s="37" t="s">
        <v>13</v>
      </c>
      <c r="AH10" s="38" t="s">
        <v>14</v>
      </c>
      <c r="AI10" s="39" t="s">
        <v>10</v>
      </c>
      <c r="AJ10" s="187" t="s">
        <v>12</v>
      </c>
      <c r="AK10" s="187" t="s">
        <v>11</v>
      </c>
      <c r="AL10" s="187" t="s">
        <v>13</v>
      </c>
      <c r="AM10" s="38" t="s">
        <v>14</v>
      </c>
      <c r="AN10" s="40" t="s">
        <v>23</v>
      </c>
    </row>
    <row r="11" spans="1:40" ht="16.5" thickBot="1" x14ac:dyDescent="0.25">
      <c r="A11" s="985"/>
      <c r="B11" s="986"/>
      <c r="C11" s="31"/>
      <c r="D11" s="32"/>
      <c r="E11" s="31"/>
      <c r="F11" s="33"/>
      <c r="G11" s="33"/>
      <c r="H11" s="33"/>
      <c r="I11" s="32"/>
      <c r="J11" s="31"/>
      <c r="K11" s="33"/>
      <c r="L11" s="33"/>
      <c r="M11" s="33"/>
      <c r="N11" s="32"/>
      <c r="O11" s="132"/>
      <c r="P11" s="33"/>
      <c r="Q11" s="33"/>
      <c r="R11" s="33"/>
      <c r="S11" s="32"/>
      <c r="T11" s="31"/>
      <c r="U11" s="33"/>
      <c r="V11" s="33"/>
      <c r="W11" s="33"/>
      <c r="X11" s="32"/>
      <c r="Y11" s="31"/>
      <c r="Z11" s="33"/>
      <c r="AA11" s="33"/>
      <c r="AB11" s="33"/>
      <c r="AC11" s="32"/>
      <c r="AD11" s="31"/>
      <c r="AE11" s="33"/>
      <c r="AF11" s="33"/>
      <c r="AG11" s="33"/>
      <c r="AH11" s="32"/>
      <c r="AI11" s="31"/>
      <c r="AJ11" s="33"/>
      <c r="AK11" s="33"/>
      <c r="AL11" s="33"/>
      <c r="AM11" s="32"/>
      <c r="AN11" s="35"/>
    </row>
    <row r="12" spans="1:40" s="709" customFormat="1" ht="15.75" x14ac:dyDescent="0.2">
      <c r="A12" s="746" t="s">
        <v>4</v>
      </c>
      <c r="B12" s="747" t="s">
        <v>311</v>
      </c>
      <c r="C12" s="748" t="s">
        <v>133</v>
      </c>
      <c r="D12" s="758">
        <v>2</v>
      </c>
      <c r="E12" s="763"/>
      <c r="F12" s="757"/>
      <c r="G12" s="757"/>
      <c r="H12" s="757"/>
      <c r="I12" s="764"/>
      <c r="J12" s="760"/>
      <c r="K12" s="749"/>
      <c r="L12" s="749"/>
      <c r="M12" s="749"/>
      <c r="N12" s="767"/>
      <c r="O12" s="531">
        <v>2</v>
      </c>
      <c r="P12" s="534">
        <v>0</v>
      </c>
      <c r="Q12" s="534">
        <v>0</v>
      </c>
      <c r="R12" s="534" t="s">
        <v>74</v>
      </c>
      <c r="S12" s="532">
        <v>2</v>
      </c>
      <c r="T12" s="770" t="s">
        <v>77</v>
      </c>
      <c r="U12" s="749"/>
      <c r="V12" s="749"/>
      <c r="W12" s="749"/>
      <c r="X12" s="767"/>
      <c r="Y12" s="531"/>
      <c r="Z12" s="534"/>
      <c r="AA12" s="534"/>
      <c r="AB12" s="534"/>
      <c r="AC12" s="532"/>
      <c r="AD12" s="770"/>
      <c r="AE12" s="750"/>
      <c r="AF12" s="750"/>
      <c r="AG12" s="750"/>
      <c r="AH12" s="772"/>
      <c r="AI12" s="763"/>
      <c r="AJ12" s="757"/>
      <c r="AK12" s="757"/>
      <c r="AL12" s="757"/>
      <c r="AM12" s="764"/>
      <c r="AN12" s="773"/>
    </row>
    <row r="13" spans="1:40" s="709" customFormat="1" ht="15.75" x14ac:dyDescent="0.2">
      <c r="A13" s="389" t="s">
        <v>5</v>
      </c>
      <c r="B13" s="751" t="s">
        <v>273</v>
      </c>
      <c r="C13" s="752" t="s">
        <v>134</v>
      </c>
      <c r="D13" s="759">
        <v>2</v>
      </c>
      <c r="E13" s="763"/>
      <c r="F13" s="757"/>
      <c r="G13" s="757"/>
      <c r="H13" s="757"/>
      <c r="I13" s="764"/>
      <c r="J13" s="761"/>
      <c r="K13" s="753"/>
      <c r="L13" s="753"/>
      <c r="M13" s="753"/>
      <c r="N13" s="768"/>
      <c r="O13" s="531">
        <v>2</v>
      </c>
      <c r="P13" s="534">
        <v>0</v>
      </c>
      <c r="Q13" s="534">
        <v>0</v>
      </c>
      <c r="R13" s="534" t="s">
        <v>74</v>
      </c>
      <c r="S13" s="532">
        <v>2</v>
      </c>
      <c r="T13" s="584" t="s">
        <v>77</v>
      </c>
      <c r="U13" s="753"/>
      <c r="V13" s="753"/>
      <c r="W13" s="753"/>
      <c r="X13" s="768"/>
      <c r="Y13" s="531"/>
      <c r="Z13" s="534"/>
      <c r="AA13" s="534"/>
      <c r="AB13" s="534"/>
      <c r="AC13" s="532"/>
      <c r="AD13" s="584"/>
      <c r="AE13" s="753"/>
      <c r="AF13" s="753"/>
      <c r="AG13" s="753"/>
      <c r="AH13" s="768"/>
      <c r="AI13" s="531"/>
      <c r="AJ13" s="534"/>
      <c r="AK13" s="534"/>
      <c r="AL13" s="534"/>
      <c r="AM13" s="532"/>
      <c r="AN13" s="774"/>
    </row>
    <row r="14" spans="1:40" s="709" customFormat="1" ht="15.75" x14ac:dyDescent="0.2">
      <c r="A14" s="389" t="s">
        <v>6</v>
      </c>
      <c r="B14" s="754" t="s">
        <v>392</v>
      </c>
      <c r="C14" s="752" t="s">
        <v>135</v>
      </c>
      <c r="D14" s="759">
        <v>2</v>
      </c>
      <c r="E14" s="763"/>
      <c r="F14" s="757"/>
      <c r="G14" s="757"/>
      <c r="H14" s="757"/>
      <c r="I14" s="764"/>
      <c r="J14" s="761"/>
      <c r="K14" s="753"/>
      <c r="L14" s="753"/>
      <c r="M14" s="753"/>
      <c r="N14" s="768"/>
      <c r="O14" s="531">
        <v>2</v>
      </c>
      <c r="P14" s="534">
        <v>0</v>
      </c>
      <c r="Q14" s="534">
        <v>0</v>
      </c>
      <c r="R14" s="534" t="s">
        <v>74</v>
      </c>
      <c r="S14" s="532">
        <v>2</v>
      </c>
      <c r="T14" s="584" t="s">
        <v>77</v>
      </c>
      <c r="U14" s="534"/>
      <c r="V14" s="534"/>
      <c r="W14" s="534"/>
      <c r="X14" s="603"/>
      <c r="Y14" s="771"/>
      <c r="Z14" s="534"/>
      <c r="AA14" s="534"/>
      <c r="AB14" s="534"/>
      <c r="AC14" s="532"/>
      <c r="AD14" s="584"/>
      <c r="AE14" s="534"/>
      <c r="AF14" s="534"/>
      <c r="AG14" s="534"/>
      <c r="AH14" s="603"/>
      <c r="AI14" s="763"/>
      <c r="AJ14" s="757"/>
      <c r="AK14" s="757"/>
      <c r="AL14" s="757"/>
      <c r="AM14" s="764"/>
      <c r="AN14" s="774"/>
    </row>
    <row r="15" spans="1:40" s="709" customFormat="1" ht="15.75" x14ac:dyDescent="0.2">
      <c r="A15" s="389" t="s">
        <v>7</v>
      </c>
      <c r="B15" s="751" t="s">
        <v>274</v>
      </c>
      <c r="C15" s="752" t="s">
        <v>136</v>
      </c>
      <c r="D15" s="759">
        <v>2</v>
      </c>
      <c r="E15" s="763"/>
      <c r="F15" s="757"/>
      <c r="G15" s="757"/>
      <c r="H15" s="757"/>
      <c r="I15" s="764"/>
      <c r="J15" s="761"/>
      <c r="K15" s="753"/>
      <c r="L15" s="753"/>
      <c r="M15" s="753"/>
      <c r="N15" s="768"/>
      <c r="O15" s="531">
        <v>2</v>
      </c>
      <c r="P15" s="534">
        <v>0</v>
      </c>
      <c r="Q15" s="534">
        <v>0</v>
      </c>
      <c r="R15" s="534" t="s">
        <v>74</v>
      </c>
      <c r="S15" s="532">
        <v>2</v>
      </c>
      <c r="T15" s="584" t="s">
        <v>77</v>
      </c>
      <c r="U15" s="753"/>
      <c r="V15" s="753"/>
      <c r="W15" s="753"/>
      <c r="X15" s="768"/>
      <c r="Y15" s="763"/>
      <c r="Z15" s="757"/>
      <c r="AA15" s="757"/>
      <c r="AB15" s="757"/>
      <c r="AC15" s="764"/>
      <c r="AD15" s="761"/>
      <c r="AE15" s="753"/>
      <c r="AF15" s="753"/>
      <c r="AG15" s="753"/>
      <c r="AH15" s="768"/>
      <c r="AI15" s="763"/>
      <c r="AJ15" s="757"/>
      <c r="AK15" s="757"/>
      <c r="AL15" s="757"/>
      <c r="AM15" s="764"/>
      <c r="AN15" s="774"/>
    </row>
    <row r="16" spans="1:40" s="709" customFormat="1" ht="42.75" customHeight="1" x14ac:dyDescent="0.2">
      <c r="A16" s="389" t="s">
        <v>8</v>
      </c>
      <c r="B16" s="754" t="s">
        <v>336</v>
      </c>
      <c r="C16" s="752" t="s">
        <v>379</v>
      </c>
      <c r="D16" s="759">
        <v>2</v>
      </c>
      <c r="E16" s="763"/>
      <c r="F16" s="757"/>
      <c r="G16" s="757"/>
      <c r="H16" s="757"/>
      <c r="I16" s="764"/>
      <c r="J16" s="761"/>
      <c r="K16" s="753"/>
      <c r="L16" s="753"/>
      <c r="M16" s="753"/>
      <c r="N16" s="768"/>
      <c r="O16" s="531">
        <v>2</v>
      </c>
      <c r="P16" s="534">
        <v>0</v>
      </c>
      <c r="Q16" s="534">
        <v>0</v>
      </c>
      <c r="R16" s="534" t="s">
        <v>74</v>
      </c>
      <c r="S16" s="532">
        <v>2</v>
      </c>
      <c r="T16" s="584" t="s">
        <v>77</v>
      </c>
      <c r="U16" s="753"/>
      <c r="V16" s="753"/>
      <c r="W16" s="753"/>
      <c r="X16" s="768"/>
      <c r="Y16" s="763"/>
      <c r="Z16" s="757"/>
      <c r="AA16" s="757"/>
      <c r="AB16" s="757"/>
      <c r="AC16" s="764"/>
      <c r="AD16" s="761"/>
      <c r="AE16" s="753"/>
      <c r="AF16" s="753"/>
      <c r="AG16" s="753"/>
      <c r="AH16" s="768"/>
      <c r="AI16" s="763"/>
      <c r="AJ16" s="757"/>
      <c r="AK16" s="757"/>
      <c r="AL16" s="757"/>
      <c r="AM16" s="764"/>
      <c r="AN16" s="774"/>
    </row>
    <row r="17" spans="1:40" s="709" customFormat="1" ht="46.5" customHeight="1" x14ac:dyDescent="0.2">
      <c r="A17" s="389">
        <v>7</v>
      </c>
      <c r="B17" s="754" t="s">
        <v>337</v>
      </c>
      <c r="C17" s="752" t="s">
        <v>380</v>
      </c>
      <c r="D17" s="759">
        <v>2</v>
      </c>
      <c r="E17" s="763"/>
      <c r="F17" s="757"/>
      <c r="G17" s="757"/>
      <c r="H17" s="757"/>
      <c r="I17" s="764"/>
      <c r="J17" s="761"/>
      <c r="K17" s="753"/>
      <c r="L17" s="753"/>
      <c r="M17" s="753"/>
      <c r="N17" s="768"/>
      <c r="O17" s="531">
        <v>2</v>
      </c>
      <c r="P17" s="534">
        <v>0</v>
      </c>
      <c r="Q17" s="534">
        <v>0</v>
      </c>
      <c r="R17" s="534" t="s">
        <v>74</v>
      </c>
      <c r="S17" s="532">
        <v>2</v>
      </c>
      <c r="T17" s="584" t="s">
        <v>77</v>
      </c>
      <c r="U17" s="534"/>
      <c r="V17" s="534"/>
      <c r="W17" s="534"/>
      <c r="X17" s="603"/>
      <c r="Y17" s="763"/>
      <c r="Z17" s="757"/>
      <c r="AA17" s="757"/>
      <c r="AB17" s="757"/>
      <c r="AC17" s="764"/>
      <c r="AD17" s="761"/>
      <c r="AE17" s="753"/>
      <c r="AF17" s="753"/>
      <c r="AG17" s="753"/>
      <c r="AH17" s="768"/>
      <c r="AI17" s="531"/>
      <c r="AJ17" s="534"/>
      <c r="AK17" s="534"/>
      <c r="AL17" s="534"/>
      <c r="AM17" s="532"/>
      <c r="AN17" s="774"/>
    </row>
    <row r="18" spans="1:40" s="709" customFormat="1" ht="28.5" customHeight="1" x14ac:dyDescent="0.2">
      <c r="A18" s="389">
        <v>8</v>
      </c>
      <c r="B18" s="751" t="s">
        <v>275</v>
      </c>
      <c r="C18" s="752" t="s">
        <v>137</v>
      </c>
      <c r="D18" s="759">
        <v>2</v>
      </c>
      <c r="E18" s="763"/>
      <c r="F18" s="757"/>
      <c r="G18" s="757"/>
      <c r="H18" s="757"/>
      <c r="I18" s="764"/>
      <c r="J18" s="761"/>
      <c r="K18" s="753"/>
      <c r="L18" s="753"/>
      <c r="M18" s="753"/>
      <c r="N18" s="768"/>
      <c r="O18" s="531">
        <v>2</v>
      </c>
      <c r="P18" s="534">
        <v>0</v>
      </c>
      <c r="Q18" s="534">
        <v>0</v>
      </c>
      <c r="R18" s="534" t="s">
        <v>74</v>
      </c>
      <c r="S18" s="532">
        <v>2</v>
      </c>
      <c r="T18" s="584" t="s">
        <v>77</v>
      </c>
      <c r="U18" s="753"/>
      <c r="V18" s="753"/>
      <c r="W18" s="753"/>
      <c r="X18" s="768"/>
      <c r="Y18" s="763"/>
      <c r="Z18" s="757"/>
      <c r="AA18" s="757"/>
      <c r="AB18" s="757"/>
      <c r="AC18" s="764"/>
      <c r="AD18" s="761"/>
      <c r="AE18" s="753"/>
      <c r="AF18" s="753"/>
      <c r="AG18" s="753"/>
      <c r="AH18" s="768"/>
      <c r="AI18" s="763"/>
      <c r="AJ18" s="757"/>
      <c r="AK18" s="757"/>
      <c r="AL18" s="757"/>
      <c r="AM18" s="764"/>
      <c r="AN18" s="774"/>
    </row>
    <row r="19" spans="1:40" s="709" customFormat="1" ht="39" customHeight="1" x14ac:dyDescent="0.2">
      <c r="A19" s="389">
        <v>9</v>
      </c>
      <c r="B19" s="754" t="s">
        <v>391</v>
      </c>
      <c r="C19" s="752" t="s">
        <v>138</v>
      </c>
      <c r="D19" s="759">
        <v>2</v>
      </c>
      <c r="E19" s="763"/>
      <c r="F19" s="787"/>
      <c r="G19" s="787"/>
      <c r="H19" s="787"/>
      <c r="I19" s="764"/>
      <c r="J19" s="761"/>
      <c r="K19" s="787"/>
      <c r="L19" s="787"/>
      <c r="M19" s="787"/>
      <c r="N19" s="768"/>
      <c r="O19" s="531">
        <v>2</v>
      </c>
      <c r="P19" s="534">
        <v>0</v>
      </c>
      <c r="Q19" s="534">
        <v>0</v>
      </c>
      <c r="R19" s="534" t="s">
        <v>74</v>
      </c>
      <c r="S19" s="532">
        <v>2</v>
      </c>
      <c r="T19" s="584" t="s">
        <v>77</v>
      </c>
      <c r="U19" s="787"/>
      <c r="V19" s="787"/>
      <c r="W19" s="787"/>
      <c r="X19" s="768"/>
      <c r="Y19" s="763"/>
      <c r="Z19" s="787"/>
      <c r="AA19" s="787"/>
      <c r="AB19" s="787"/>
      <c r="AC19" s="764"/>
      <c r="AD19" s="761"/>
      <c r="AE19" s="787"/>
      <c r="AF19" s="787"/>
      <c r="AG19" s="787"/>
      <c r="AH19" s="768"/>
      <c r="AI19" s="763"/>
      <c r="AJ19" s="787"/>
      <c r="AK19" s="787"/>
      <c r="AL19" s="787"/>
      <c r="AM19" s="764"/>
      <c r="AN19" s="774"/>
    </row>
    <row r="20" spans="1:40" s="709" customFormat="1" ht="15.75" x14ac:dyDescent="0.2">
      <c r="A20" s="389">
        <v>10</v>
      </c>
      <c r="B20" s="751" t="s">
        <v>276</v>
      </c>
      <c r="C20" s="752" t="s">
        <v>210</v>
      </c>
      <c r="D20" s="759">
        <v>2</v>
      </c>
      <c r="E20" s="763"/>
      <c r="F20" s="757"/>
      <c r="G20" s="757"/>
      <c r="H20" s="757"/>
      <c r="I20" s="764"/>
      <c r="J20" s="761"/>
      <c r="K20" s="753"/>
      <c r="L20" s="753"/>
      <c r="M20" s="753"/>
      <c r="N20" s="768"/>
      <c r="O20" s="531">
        <v>2</v>
      </c>
      <c r="P20" s="534">
        <v>0</v>
      </c>
      <c r="Q20" s="534">
        <v>0</v>
      </c>
      <c r="R20" s="534" t="s">
        <v>74</v>
      </c>
      <c r="S20" s="532">
        <v>2</v>
      </c>
      <c r="T20" s="584" t="s">
        <v>77</v>
      </c>
      <c r="U20" s="534"/>
      <c r="V20" s="534"/>
      <c r="W20" s="534"/>
      <c r="X20" s="603"/>
      <c r="Y20" s="763"/>
      <c r="Z20" s="757"/>
      <c r="AA20" s="757"/>
      <c r="AB20" s="757"/>
      <c r="AC20" s="764"/>
      <c r="AD20" s="761"/>
      <c r="AE20" s="753"/>
      <c r="AF20" s="753"/>
      <c r="AG20" s="753"/>
      <c r="AH20" s="768"/>
      <c r="AI20" s="531"/>
      <c r="AJ20" s="534"/>
      <c r="AK20" s="534"/>
      <c r="AL20" s="534"/>
      <c r="AM20" s="532"/>
      <c r="AN20" s="774"/>
    </row>
    <row r="21" spans="1:40" s="709" customFormat="1" ht="15.75" x14ac:dyDescent="0.2">
      <c r="A21" s="389">
        <v>11</v>
      </c>
      <c r="B21" s="754" t="s">
        <v>277</v>
      </c>
      <c r="C21" s="752" t="s">
        <v>139</v>
      </c>
      <c r="D21" s="759">
        <v>2</v>
      </c>
      <c r="E21" s="763"/>
      <c r="F21" s="757"/>
      <c r="G21" s="757"/>
      <c r="H21" s="757"/>
      <c r="I21" s="764"/>
      <c r="J21" s="761"/>
      <c r="K21" s="753"/>
      <c r="L21" s="753"/>
      <c r="M21" s="753"/>
      <c r="N21" s="768"/>
      <c r="O21" s="531">
        <v>2</v>
      </c>
      <c r="P21" s="534">
        <v>0</v>
      </c>
      <c r="Q21" s="534">
        <v>0</v>
      </c>
      <c r="R21" s="534" t="s">
        <v>74</v>
      </c>
      <c r="S21" s="532">
        <v>2</v>
      </c>
      <c r="T21" s="584" t="s">
        <v>77</v>
      </c>
      <c r="U21" s="753"/>
      <c r="V21" s="753"/>
      <c r="W21" s="753"/>
      <c r="X21" s="768"/>
      <c r="Y21" s="763"/>
      <c r="Z21" s="757"/>
      <c r="AA21" s="757"/>
      <c r="AB21" s="757"/>
      <c r="AC21" s="764"/>
      <c r="AD21" s="761"/>
      <c r="AE21" s="753"/>
      <c r="AF21" s="753"/>
      <c r="AG21" s="753"/>
      <c r="AH21" s="768"/>
      <c r="AI21" s="763"/>
      <c r="AJ21" s="757"/>
      <c r="AK21" s="757"/>
      <c r="AL21" s="757"/>
      <c r="AM21" s="764"/>
      <c r="AN21" s="774"/>
    </row>
    <row r="22" spans="1:40" s="709" customFormat="1" ht="15.75" x14ac:dyDescent="0.2">
      <c r="A22" s="389">
        <v>12</v>
      </c>
      <c r="B22" s="754" t="s">
        <v>278</v>
      </c>
      <c r="C22" s="752" t="s">
        <v>140</v>
      </c>
      <c r="D22" s="759">
        <v>2</v>
      </c>
      <c r="E22" s="763"/>
      <c r="F22" s="757"/>
      <c r="G22" s="757"/>
      <c r="H22" s="757"/>
      <c r="I22" s="764"/>
      <c r="J22" s="761"/>
      <c r="K22" s="753"/>
      <c r="L22" s="753"/>
      <c r="M22" s="753"/>
      <c r="N22" s="768"/>
      <c r="O22" s="531">
        <v>2</v>
      </c>
      <c r="P22" s="534">
        <v>0</v>
      </c>
      <c r="Q22" s="534">
        <v>0</v>
      </c>
      <c r="R22" s="534" t="s">
        <v>74</v>
      </c>
      <c r="S22" s="532">
        <v>2</v>
      </c>
      <c r="T22" s="584" t="s">
        <v>77</v>
      </c>
      <c r="U22" s="753"/>
      <c r="V22" s="753"/>
      <c r="W22" s="753"/>
      <c r="X22" s="768"/>
      <c r="Y22" s="763"/>
      <c r="Z22" s="757"/>
      <c r="AA22" s="757"/>
      <c r="AB22" s="757"/>
      <c r="AC22" s="764"/>
      <c r="AD22" s="761"/>
      <c r="AE22" s="753"/>
      <c r="AF22" s="753"/>
      <c r="AG22" s="753"/>
      <c r="AH22" s="768"/>
      <c r="AI22" s="763"/>
      <c r="AJ22" s="757"/>
      <c r="AK22" s="757"/>
      <c r="AL22" s="757"/>
      <c r="AM22" s="764"/>
      <c r="AN22" s="774"/>
    </row>
    <row r="23" spans="1:40" s="709" customFormat="1" ht="43.5" customHeight="1" x14ac:dyDescent="0.2">
      <c r="A23" s="389">
        <v>13</v>
      </c>
      <c r="B23" s="754" t="s">
        <v>338</v>
      </c>
      <c r="C23" s="752" t="s">
        <v>383</v>
      </c>
      <c r="D23" s="759">
        <v>2</v>
      </c>
      <c r="E23" s="763"/>
      <c r="F23" s="757"/>
      <c r="G23" s="757"/>
      <c r="H23" s="757"/>
      <c r="I23" s="764"/>
      <c r="J23" s="761"/>
      <c r="K23" s="753"/>
      <c r="L23" s="753"/>
      <c r="M23" s="753"/>
      <c r="N23" s="768"/>
      <c r="O23" s="531">
        <v>2</v>
      </c>
      <c r="P23" s="534">
        <v>0</v>
      </c>
      <c r="Q23" s="534">
        <v>0</v>
      </c>
      <c r="R23" s="534" t="s">
        <v>74</v>
      </c>
      <c r="S23" s="532">
        <v>2</v>
      </c>
      <c r="T23" s="584" t="s">
        <v>77</v>
      </c>
      <c r="U23" s="753"/>
      <c r="V23" s="753"/>
      <c r="W23" s="753"/>
      <c r="X23" s="768"/>
      <c r="Y23" s="763"/>
      <c r="Z23" s="757"/>
      <c r="AA23" s="757"/>
      <c r="AB23" s="757"/>
      <c r="AC23" s="764"/>
      <c r="AD23" s="761"/>
      <c r="AE23" s="753"/>
      <c r="AF23" s="753"/>
      <c r="AG23" s="753"/>
      <c r="AH23" s="768"/>
      <c r="AI23" s="763"/>
      <c r="AJ23" s="757"/>
      <c r="AK23" s="757"/>
      <c r="AL23" s="757"/>
      <c r="AM23" s="764"/>
      <c r="AN23" s="774"/>
    </row>
    <row r="24" spans="1:40" s="709" customFormat="1" ht="15.75" x14ac:dyDescent="0.2">
      <c r="A24" s="389">
        <v>14</v>
      </c>
      <c r="B24" s="754" t="s">
        <v>279</v>
      </c>
      <c r="C24" s="752" t="s">
        <v>141</v>
      </c>
      <c r="D24" s="759">
        <v>2</v>
      </c>
      <c r="E24" s="763"/>
      <c r="F24" s="757"/>
      <c r="G24" s="757"/>
      <c r="H24" s="757"/>
      <c r="I24" s="764"/>
      <c r="J24" s="761"/>
      <c r="K24" s="753"/>
      <c r="L24" s="753"/>
      <c r="M24" s="753"/>
      <c r="N24" s="768"/>
      <c r="O24" s="531">
        <v>2</v>
      </c>
      <c r="P24" s="534">
        <v>0</v>
      </c>
      <c r="Q24" s="534">
        <v>0</v>
      </c>
      <c r="R24" s="534" t="s">
        <v>74</v>
      </c>
      <c r="S24" s="532">
        <v>2</v>
      </c>
      <c r="T24" s="584" t="s">
        <v>77</v>
      </c>
      <c r="U24" s="534"/>
      <c r="V24" s="534"/>
      <c r="W24" s="534"/>
      <c r="X24" s="603"/>
      <c r="Y24" s="763"/>
      <c r="Z24" s="757"/>
      <c r="AA24" s="757"/>
      <c r="AB24" s="757"/>
      <c r="AC24" s="764"/>
      <c r="AD24" s="761"/>
      <c r="AE24" s="753"/>
      <c r="AF24" s="753"/>
      <c r="AG24" s="753"/>
      <c r="AH24" s="768"/>
      <c r="AI24" s="531"/>
      <c r="AJ24" s="534"/>
      <c r="AK24" s="534"/>
      <c r="AL24" s="534"/>
      <c r="AM24" s="532"/>
      <c r="AN24" s="774"/>
    </row>
    <row r="25" spans="1:40" s="709" customFormat="1" ht="15.75" x14ac:dyDescent="0.2">
      <c r="A25" s="389">
        <v>15</v>
      </c>
      <c r="B25" s="754" t="s">
        <v>280</v>
      </c>
      <c r="C25" s="752" t="s">
        <v>142</v>
      </c>
      <c r="D25" s="759">
        <v>2</v>
      </c>
      <c r="E25" s="763"/>
      <c r="F25" s="757"/>
      <c r="G25" s="757"/>
      <c r="H25" s="757"/>
      <c r="I25" s="764"/>
      <c r="J25" s="761"/>
      <c r="K25" s="753"/>
      <c r="L25" s="753"/>
      <c r="M25" s="753"/>
      <c r="N25" s="768"/>
      <c r="O25" s="531">
        <v>2</v>
      </c>
      <c r="P25" s="534">
        <v>0</v>
      </c>
      <c r="Q25" s="534">
        <v>0</v>
      </c>
      <c r="R25" s="534" t="s">
        <v>74</v>
      </c>
      <c r="S25" s="532">
        <v>2</v>
      </c>
      <c r="T25" s="584" t="s">
        <v>77</v>
      </c>
      <c r="U25" s="753"/>
      <c r="V25" s="753"/>
      <c r="W25" s="753"/>
      <c r="X25" s="768"/>
      <c r="Y25" s="763"/>
      <c r="Z25" s="757"/>
      <c r="AA25" s="757"/>
      <c r="AB25" s="757"/>
      <c r="AC25" s="764"/>
      <c r="AD25" s="761"/>
      <c r="AE25" s="753"/>
      <c r="AF25" s="753"/>
      <c r="AG25" s="753"/>
      <c r="AH25" s="768"/>
      <c r="AI25" s="763"/>
      <c r="AJ25" s="757"/>
      <c r="AK25" s="757"/>
      <c r="AL25" s="757"/>
      <c r="AM25" s="764"/>
      <c r="AN25" s="774"/>
    </row>
    <row r="26" spans="1:40" s="709" customFormat="1" ht="15.75" x14ac:dyDescent="0.2">
      <c r="A26" s="389">
        <v>16</v>
      </c>
      <c r="B26" s="754" t="s">
        <v>281</v>
      </c>
      <c r="C26" s="752" t="s">
        <v>143</v>
      </c>
      <c r="D26" s="759">
        <v>2</v>
      </c>
      <c r="E26" s="763"/>
      <c r="F26" s="757"/>
      <c r="G26" s="757"/>
      <c r="H26" s="757"/>
      <c r="I26" s="764"/>
      <c r="J26" s="761"/>
      <c r="K26" s="753"/>
      <c r="L26" s="753"/>
      <c r="M26" s="753"/>
      <c r="N26" s="768"/>
      <c r="O26" s="531">
        <v>2</v>
      </c>
      <c r="P26" s="534">
        <v>0</v>
      </c>
      <c r="Q26" s="534">
        <v>0</v>
      </c>
      <c r="R26" s="534" t="s">
        <v>74</v>
      </c>
      <c r="S26" s="532">
        <v>2</v>
      </c>
      <c r="T26" s="584" t="s">
        <v>77</v>
      </c>
      <c r="U26" s="753"/>
      <c r="V26" s="753"/>
      <c r="W26" s="753"/>
      <c r="X26" s="768"/>
      <c r="Y26" s="763"/>
      <c r="Z26" s="757"/>
      <c r="AA26" s="757"/>
      <c r="AB26" s="757"/>
      <c r="AC26" s="764"/>
      <c r="AD26" s="761"/>
      <c r="AE26" s="753"/>
      <c r="AF26" s="753"/>
      <c r="AG26" s="753"/>
      <c r="AH26" s="768"/>
      <c r="AI26" s="763"/>
      <c r="AJ26" s="757"/>
      <c r="AK26" s="757"/>
      <c r="AL26" s="757"/>
      <c r="AM26" s="764"/>
      <c r="AN26" s="774"/>
    </row>
    <row r="27" spans="1:40" s="709" customFormat="1" ht="15.75" x14ac:dyDescent="0.2">
      <c r="A27" s="389">
        <v>17</v>
      </c>
      <c r="B27" s="754" t="s">
        <v>282</v>
      </c>
      <c r="C27" s="752" t="s">
        <v>144</v>
      </c>
      <c r="D27" s="759">
        <v>2</v>
      </c>
      <c r="E27" s="763"/>
      <c r="F27" s="757"/>
      <c r="G27" s="757"/>
      <c r="H27" s="757"/>
      <c r="I27" s="764"/>
      <c r="J27" s="761"/>
      <c r="K27" s="753"/>
      <c r="L27" s="753"/>
      <c r="M27" s="753"/>
      <c r="N27" s="768"/>
      <c r="O27" s="531">
        <v>2</v>
      </c>
      <c r="P27" s="534">
        <v>0</v>
      </c>
      <c r="Q27" s="534">
        <v>0</v>
      </c>
      <c r="R27" s="534" t="s">
        <v>74</v>
      </c>
      <c r="S27" s="532">
        <v>2</v>
      </c>
      <c r="T27" s="584" t="s">
        <v>77</v>
      </c>
      <c r="U27" s="753"/>
      <c r="V27" s="753"/>
      <c r="W27" s="753"/>
      <c r="X27" s="768"/>
      <c r="Y27" s="763"/>
      <c r="Z27" s="757"/>
      <c r="AA27" s="757"/>
      <c r="AB27" s="757"/>
      <c r="AC27" s="764"/>
      <c r="AD27" s="761"/>
      <c r="AE27" s="753"/>
      <c r="AF27" s="753"/>
      <c r="AG27" s="753"/>
      <c r="AH27" s="768"/>
      <c r="AI27" s="763"/>
      <c r="AJ27" s="757"/>
      <c r="AK27" s="757"/>
      <c r="AL27" s="757"/>
      <c r="AM27" s="764"/>
      <c r="AN27" s="774"/>
    </row>
    <row r="28" spans="1:40" s="709" customFormat="1" ht="15.75" x14ac:dyDescent="0.2">
      <c r="A28" s="389">
        <v>18</v>
      </c>
      <c r="B28" s="754" t="s">
        <v>283</v>
      </c>
      <c r="C28" s="752" t="s">
        <v>284</v>
      </c>
      <c r="D28" s="759">
        <v>2</v>
      </c>
      <c r="E28" s="763"/>
      <c r="F28" s="757"/>
      <c r="G28" s="757"/>
      <c r="H28" s="757"/>
      <c r="I28" s="764"/>
      <c r="J28" s="761"/>
      <c r="K28" s="753"/>
      <c r="L28" s="753"/>
      <c r="M28" s="753"/>
      <c r="N28" s="768"/>
      <c r="O28" s="531">
        <v>2</v>
      </c>
      <c r="P28" s="534">
        <v>0</v>
      </c>
      <c r="Q28" s="534">
        <v>0</v>
      </c>
      <c r="R28" s="534" t="s">
        <v>74</v>
      </c>
      <c r="S28" s="532">
        <v>2</v>
      </c>
      <c r="T28" s="584" t="s">
        <v>77</v>
      </c>
      <c r="U28" s="534"/>
      <c r="V28" s="534"/>
      <c r="W28" s="534"/>
      <c r="X28" s="603"/>
      <c r="Y28" s="763"/>
      <c r="Z28" s="757"/>
      <c r="AA28" s="757"/>
      <c r="AB28" s="757"/>
      <c r="AC28" s="764"/>
      <c r="AD28" s="761"/>
      <c r="AE28" s="753"/>
      <c r="AF28" s="753"/>
      <c r="AG28" s="753"/>
      <c r="AH28" s="768"/>
      <c r="AI28" s="531"/>
      <c r="AJ28" s="534"/>
      <c r="AK28" s="534"/>
      <c r="AL28" s="534"/>
      <c r="AM28" s="532"/>
      <c r="AN28" s="774"/>
    </row>
    <row r="29" spans="1:40" s="709" customFormat="1" ht="15.75" x14ac:dyDescent="0.2">
      <c r="A29" s="389">
        <v>19</v>
      </c>
      <c r="B29" s="754" t="s">
        <v>285</v>
      </c>
      <c r="C29" s="752" t="s">
        <v>145</v>
      </c>
      <c r="D29" s="759">
        <v>2</v>
      </c>
      <c r="E29" s="763"/>
      <c r="F29" s="757"/>
      <c r="G29" s="757"/>
      <c r="H29" s="757"/>
      <c r="I29" s="764"/>
      <c r="J29" s="761"/>
      <c r="K29" s="753"/>
      <c r="L29" s="753"/>
      <c r="M29" s="753"/>
      <c r="N29" s="768"/>
      <c r="O29" s="531">
        <v>2</v>
      </c>
      <c r="P29" s="534">
        <v>0</v>
      </c>
      <c r="Q29" s="534">
        <v>0</v>
      </c>
      <c r="R29" s="534" t="s">
        <v>74</v>
      </c>
      <c r="S29" s="532">
        <v>2</v>
      </c>
      <c r="T29" s="584" t="s">
        <v>77</v>
      </c>
      <c r="U29" s="753"/>
      <c r="V29" s="753"/>
      <c r="W29" s="753"/>
      <c r="X29" s="768"/>
      <c r="Y29" s="763"/>
      <c r="Z29" s="757"/>
      <c r="AA29" s="757"/>
      <c r="AB29" s="757"/>
      <c r="AC29" s="764"/>
      <c r="AD29" s="761"/>
      <c r="AE29" s="753"/>
      <c r="AF29" s="753"/>
      <c r="AG29" s="753"/>
      <c r="AH29" s="768"/>
      <c r="AI29" s="763"/>
      <c r="AJ29" s="757"/>
      <c r="AK29" s="757"/>
      <c r="AL29" s="757"/>
      <c r="AM29" s="764"/>
      <c r="AN29" s="774"/>
    </row>
    <row r="30" spans="1:40" s="709" customFormat="1" ht="15.75" x14ac:dyDescent="0.2">
      <c r="A30" s="389">
        <v>20</v>
      </c>
      <c r="B30" s="751" t="s">
        <v>146</v>
      </c>
      <c r="C30" s="752" t="s">
        <v>147</v>
      </c>
      <c r="D30" s="759">
        <v>2</v>
      </c>
      <c r="E30" s="763"/>
      <c r="F30" s="757"/>
      <c r="G30" s="757"/>
      <c r="H30" s="757"/>
      <c r="I30" s="764"/>
      <c r="J30" s="761"/>
      <c r="K30" s="753"/>
      <c r="L30" s="753"/>
      <c r="M30" s="753"/>
      <c r="N30" s="768"/>
      <c r="O30" s="531">
        <v>2</v>
      </c>
      <c r="P30" s="534">
        <v>0</v>
      </c>
      <c r="Q30" s="534">
        <v>0</v>
      </c>
      <c r="R30" s="534" t="s">
        <v>74</v>
      </c>
      <c r="S30" s="532">
        <v>2</v>
      </c>
      <c r="T30" s="584" t="s">
        <v>77</v>
      </c>
      <c r="U30" s="534"/>
      <c r="V30" s="534"/>
      <c r="W30" s="534"/>
      <c r="X30" s="603"/>
      <c r="Y30" s="763"/>
      <c r="Z30" s="757"/>
      <c r="AA30" s="757"/>
      <c r="AB30" s="757"/>
      <c r="AC30" s="764"/>
      <c r="AD30" s="761"/>
      <c r="AE30" s="753"/>
      <c r="AF30" s="753"/>
      <c r="AG30" s="753"/>
      <c r="AH30" s="768"/>
      <c r="AI30" s="531"/>
      <c r="AJ30" s="534"/>
      <c r="AK30" s="534"/>
      <c r="AL30" s="534"/>
      <c r="AM30" s="532"/>
      <c r="AN30" s="774"/>
    </row>
    <row r="31" spans="1:40" s="709" customFormat="1" ht="15.75" x14ac:dyDescent="0.2">
      <c r="A31" s="411">
        <v>21</v>
      </c>
      <c r="B31" s="800" t="s">
        <v>148</v>
      </c>
      <c r="C31" s="801" t="s">
        <v>149</v>
      </c>
      <c r="D31" s="788">
        <v>2</v>
      </c>
      <c r="E31" s="789"/>
      <c r="F31" s="785"/>
      <c r="G31" s="785"/>
      <c r="H31" s="785"/>
      <c r="I31" s="790"/>
      <c r="J31" s="791"/>
      <c r="K31" s="785"/>
      <c r="L31" s="785"/>
      <c r="M31" s="785"/>
      <c r="N31" s="792"/>
      <c r="O31" s="544">
        <v>2</v>
      </c>
      <c r="P31" s="546">
        <v>0</v>
      </c>
      <c r="Q31" s="546">
        <v>0</v>
      </c>
      <c r="R31" s="546" t="s">
        <v>74</v>
      </c>
      <c r="S31" s="542">
        <v>2</v>
      </c>
      <c r="T31" s="793" t="s">
        <v>77</v>
      </c>
      <c r="U31" s="785"/>
      <c r="V31" s="785"/>
      <c r="W31" s="785"/>
      <c r="X31" s="792"/>
      <c r="Y31" s="789"/>
      <c r="Z31" s="785"/>
      <c r="AA31" s="785"/>
      <c r="AB31" s="785"/>
      <c r="AC31" s="790"/>
      <c r="AD31" s="791"/>
      <c r="AE31" s="785"/>
      <c r="AF31" s="785"/>
      <c r="AG31" s="785"/>
      <c r="AH31" s="792"/>
      <c r="AI31" s="789"/>
      <c r="AJ31" s="785"/>
      <c r="AK31" s="785"/>
      <c r="AL31" s="785"/>
      <c r="AM31" s="790"/>
      <c r="AN31" s="794"/>
    </row>
    <row r="32" spans="1:40" s="709" customFormat="1" ht="16.5" thickBot="1" x14ac:dyDescent="0.25">
      <c r="A32" s="400">
        <v>22</v>
      </c>
      <c r="B32" s="802" t="s">
        <v>150</v>
      </c>
      <c r="C32" s="803" t="s">
        <v>151</v>
      </c>
      <c r="D32" s="799">
        <v>2</v>
      </c>
      <c r="E32" s="762"/>
      <c r="F32" s="786"/>
      <c r="G32" s="786"/>
      <c r="H32" s="786"/>
      <c r="I32" s="797"/>
      <c r="J32" s="765"/>
      <c r="K32" s="786"/>
      <c r="L32" s="786"/>
      <c r="M32" s="786"/>
      <c r="N32" s="798"/>
      <c r="O32" s="762"/>
      <c r="P32" s="786"/>
      <c r="Q32" s="786"/>
      <c r="R32" s="786"/>
      <c r="S32" s="797"/>
      <c r="T32" s="765">
        <v>2</v>
      </c>
      <c r="U32" s="786">
        <v>0</v>
      </c>
      <c r="V32" s="786">
        <v>0</v>
      </c>
      <c r="W32" s="786" t="s">
        <v>74</v>
      </c>
      <c r="X32" s="798">
        <v>2</v>
      </c>
      <c r="Y32" s="796" t="s">
        <v>77</v>
      </c>
      <c r="Z32" s="786"/>
      <c r="AA32" s="786"/>
      <c r="AB32" s="786"/>
      <c r="AC32" s="769"/>
      <c r="AD32" s="765"/>
      <c r="AE32" s="786"/>
      <c r="AF32" s="786"/>
      <c r="AG32" s="786"/>
      <c r="AH32" s="766"/>
      <c r="AI32" s="762"/>
      <c r="AJ32" s="786"/>
      <c r="AK32" s="786"/>
      <c r="AL32" s="786"/>
      <c r="AM32" s="769"/>
      <c r="AN32" s="795"/>
    </row>
    <row r="33" spans="1:40" s="709" customFormat="1" ht="15.75" x14ac:dyDescent="0.2">
      <c r="A33" s="804"/>
      <c r="C33" s="847"/>
      <c r="D33" s="848"/>
      <c r="E33" s="849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850"/>
      <c r="Z33" s="432"/>
      <c r="AA33" s="432"/>
      <c r="AB33" s="432"/>
      <c r="AC33" s="851"/>
      <c r="AD33" s="432"/>
      <c r="AE33" s="432"/>
      <c r="AF33" s="432"/>
      <c r="AG33" s="432"/>
      <c r="AH33" s="851"/>
      <c r="AI33" s="432"/>
      <c r="AJ33" s="432"/>
      <c r="AK33" s="432"/>
      <c r="AL33" s="432"/>
      <c r="AM33" s="851"/>
      <c r="AN33" s="852"/>
    </row>
    <row r="34" spans="1:40" ht="15" x14ac:dyDescent="0.2">
      <c r="A34" s="12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6"/>
      <c r="Y34" s="60"/>
      <c r="Z34" s="60"/>
      <c r="AA34" s="60"/>
      <c r="AB34" s="60"/>
      <c r="AC34" s="134"/>
      <c r="AD34" s="60"/>
      <c r="AE34" s="60"/>
      <c r="AF34" s="60"/>
      <c r="AG34" s="60"/>
      <c r="AH34" s="134"/>
      <c r="AI34" s="60"/>
      <c r="AJ34" s="60"/>
      <c r="AK34" s="60"/>
      <c r="AL34" s="60"/>
      <c r="AM34" s="134"/>
      <c r="AN34" s="53"/>
    </row>
    <row r="35" spans="1:40" ht="15" x14ac:dyDescent="0.2">
      <c r="A35" s="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3"/>
      <c r="S35" s="3"/>
      <c r="T35" s="3"/>
      <c r="U35" s="3"/>
      <c r="V35" s="3"/>
      <c r="W35" s="3"/>
      <c r="X35" s="6"/>
      <c r="Y35" s="60"/>
      <c r="Z35" s="60"/>
      <c r="AA35" s="60"/>
      <c r="AB35" s="60"/>
      <c r="AC35" s="134"/>
      <c r="AD35" s="60"/>
      <c r="AE35" s="60"/>
      <c r="AF35" s="60"/>
      <c r="AG35" s="60"/>
      <c r="AH35" s="134"/>
      <c r="AI35" s="136"/>
      <c r="AJ35" s="136"/>
      <c r="AK35" s="136"/>
      <c r="AL35" s="34"/>
      <c r="AM35" s="137"/>
      <c r="AN35" s="53"/>
    </row>
    <row r="36" spans="1:40" x14ac:dyDescent="0.2">
      <c r="A36" s="4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9"/>
    </row>
    <row r="37" spans="1:40" x14ac:dyDescent="0.2">
      <c r="A37" s="4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9"/>
    </row>
    <row r="39" spans="1:40" ht="15.75" x14ac:dyDescent="0.2">
      <c r="B39" s="44" t="s">
        <v>296</v>
      </c>
    </row>
    <row r="40" spans="1:40" ht="15.75" x14ac:dyDescent="0.2">
      <c r="B40" s="44" t="s">
        <v>90</v>
      </c>
    </row>
  </sheetData>
  <mergeCells count="8">
    <mergeCell ref="A11:B11"/>
    <mergeCell ref="K1:P1"/>
    <mergeCell ref="A7:AN7"/>
    <mergeCell ref="A8:A9"/>
    <mergeCell ref="B8:B9"/>
    <mergeCell ref="D8:D9"/>
    <mergeCell ref="E8:AH8"/>
    <mergeCell ref="AN8:AN9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KÖM BSc E  ALAP N</vt:lpstr>
      <vt:lpstr> Környezetirányít specializáció</vt:lpstr>
      <vt:lpstr>Környezetvédelem a közigazgatás</vt:lpstr>
      <vt:lpstr>Zöldenergia specializáció</vt:lpstr>
      <vt:lpstr>Szabadon választható tárgyak</vt:lpstr>
      <vt:lpstr>Kritérium tárgyak</vt:lpstr>
      <vt:lpstr>'KÖM BSc E  ALAP N'!Nyomtatási_cím</vt:lpstr>
      <vt:lpstr>' Környezetirányít specializáció'!Nyomtatási_terület</vt:lpstr>
      <vt:lpstr>'KÖM BSc E  ALAP N'!Nyomtatási_terület</vt:lpstr>
      <vt:lpstr>'Környezetvédelem a közigazgatás'!Nyomtatási_terület</vt:lpstr>
      <vt:lpstr>'Zöldenergia specializáció'!Nyomtatási_terület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2019-05-08T16:49:38Z</cp:lastPrinted>
  <dcterms:created xsi:type="dcterms:W3CDTF">2001-09-27T10:36:13Z</dcterms:created>
  <dcterms:modified xsi:type="dcterms:W3CDTF">2020-11-30T14:32:06Z</dcterms:modified>
</cp:coreProperties>
</file>