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F TANTERV 2022\KÉPZÉSI PROGRAMOK 2023\VÉGLEGES 2023 MÁJUS 30\ITF\"/>
    </mc:Choice>
  </mc:AlternateContent>
  <xr:revisionPtr revIDLastSave="0" documentId="13_ncr:1_{BCE9ADDA-6662-4426-B7C4-571377781A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TF" sheetId="5" r:id="rId1"/>
    <sheet name="ITF SPEC 1" sheetId="6" r:id="rId2"/>
    <sheet name="ITF SPEC 2" sheetId="7" r:id="rId3"/>
    <sheet name="Szab. vál." sheetId="8" r:id="rId4"/>
    <sheet name="Kritérium t.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9" i="7" l="1"/>
  <c r="D20" i="6"/>
  <c r="D17" i="6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F26" i="5"/>
  <c r="E25" i="7" l="1"/>
  <c r="E26" i="7"/>
  <c r="E24" i="7"/>
  <c r="E25" i="6"/>
  <c r="E26" i="6"/>
  <c r="E24" i="6"/>
  <c r="D19" i="5" l="1"/>
  <c r="D20" i="5"/>
  <c r="D21" i="5"/>
  <c r="D22" i="5"/>
  <c r="D23" i="5"/>
  <c r="E19" i="5"/>
  <c r="E22" i="5"/>
  <c r="E23" i="5"/>
  <c r="E24" i="5"/>
  <c r="D39" i="5" l="1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N45" i="7"/>
  <c r="S45" i="7"/>
  <c r="X45" i="7"/>
  <c r="AC45" i="7"/>
  <c r="AH45" i="7"/>
  <c r="AM45" i="7"/>
  <c r="N44" i="7"/>
  <c r="S44" i="7"/>
  <c r="X44" i="7"/>
  <c r="AC44" i="7"/>
  <c r="AH44" i="7"/>
  <c r="AM44" i="7"/>
  <c r="I45" i="7"/>
  <c r="I44" i="7"/>
  <c r="F23" i="7"/>
  <c r="G23" i="7"/>
  <c r="H23" i="7"/>
  <c r="I38" i="7"/>
  <c r="J23" i="7"/>
  <c r="K23" i="7"/>
  <c r="L23" i="7"/>
  <c r="M23" i="7"/>
  <c r="O23" i="7"/>
  <c r="P23" i="7"/>
  <c r="Q23" i="7"/>
  <c r="R23" i="7"/>
  <c r="T23" i="7"/>
  <c r="U23" i="7"/>
  <c r="V23" i="7"/>
  <c r="W23" i="7"/>
  <c r="X38" i="7"/>
  <c r="Y23" i="7"/>
  <c r="Z23" i="7"/>
  <c r="AA23" i="7"/>
  <c r="AB23" i="7"/>
  <c r="AC38" i="7"/>
  <c r="AD23" i="7"/>
  <c r="AE23" i="7"/>
  <c r="AF23" i="7"/>
  <c r="AG23" i="7"/>
  <c r="AI23" i="7"/>
  <c r="AJ23" i="7"/>
  <c r="AK23" i="7"/>
  <c r="AL23" i="7"/>
  <c r="AN23" i="7"/>
  <c r="F29" i="7"/>
  <c r="G29" i="7"/>
  <c r="H29" i="7"/>
  <c r="J29" i="7"/>
  <c r="K29" i="7"/>
  <c r="L29" i="7"/>
  <c r="M29" i="7"/>
  <c r="O29" i="7"/>
  <c r="P29" i="7"/>
  <c r="R29" i="7"/>
  <c r="T29" i="7"/>
  <c r="U29" i="7"/>
  <c r="V29" i="7"/>
  <c r="W29" i="7"/>
  <c r="Y29" i="7"/>
  <c r="Z29" i="7"/>
  <c r="AA29" i="7"/>
  <c r="AB29" i="7"/>
  <c r="AD29" i="7"/>
  <c r="AE29" i="7"/>
  <c r="AF29" i="7"/>
  <c r="AG29" i="7"/>
  <c r="AI29" i="7"/>
  <c r="AJ29" i="7"/>
  <c r="AK29" i="7"/>
  <c r="AL29" i="7"/>
  <c r="AN29" i="7"/>
  <c r="N38" i="7"/>
  <c r="S38" i="7"/>
  <c r="AH38" i="7"/>
  <c r="AM38" i="7"/>
  <c r="E29" i="7"/>
  <c r="D29" i="7"/>
  <c r="F29" i="6" l="1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E29" i="6"/>
  <c r="D29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M44" i="6" l="1"/>
  <c r="AM45" i="6"/>
  <c r="S44" i="6"/>
  <c r="S45" i="6"/>
  <c r="AH45" i="6"/>
  <c r="AH44" i="6"/>
  <c r="N44" i="6"/>
  <c r="N45" i="6"/>
  <c r="AC38" i="6"/>
  <c r="AC45" i="6"/>
  <c r="AC44" i="6"/>
  <c r="I38" i="6"/>
  <c r="I45" i="6"/>
  <c r="I44" i="6"/>
  <c r="X45" i="6"/>
  <c r="X44" i="6"/>
  <c r="X38" i="6"/>
  <c r="AM38" i="6"/>
  <c r="S38" i="6"/>
  <c r="AH38" i="6"/>
  <c r="N38" i="6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F44" i="5"/>
  <c r="D27" i="6"/>
  <c r="G25" i="5" l="1"/>
  <c r="AL25" i="5"/>
  <c r="AH25" i="5"/>
  <c r="J25" i="5"/>
  <c r="F25" i="5"/>
  <c r="AK25" i="5"/>
  <c r="AG25" i="5"/>
  <c r="I25" i="5"/>
  <c r="H25" i="5"/>
  <c r="AM25" i="5"/>
  <c r="AE25" i="5"/>
  <c r="AJ25" i="5"/>
  <c r="AF25" i="5"/>
  <c r="L25" i="5"/>
  <c r="K25" i="5"/>
  <c r="AN25" i="5"/>
  <c r="N25" i="5"/>
  <c r="M25" i="5"/>
  <c r="V25" i="5"/>
  <c r="Y25" i="5"/>
  <c r="X25" i="5"/>
  <c r="W25" i="5"/>
  <c r="U25" i="5"/>
  <c r="T25" i="5"/>
  <c r="S25" i="5"/>
  <c r="R25" i="5"/>
  <c r="Q25" i="5"/>
  <c r="P25" i="5"/>
  <c r="AB25" i="5"/>
  <c r="AA25" i="5"/>
  <c r="AD25" i="5"/>
  <c r="Z25" i="5"/>
  <c r="AC25" i="5"/>
  <c r="AI25" i="5"/>
  <c r="O25" i="5"/>
  <c r="E28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AN12" i="7"/>
  <c r="AL12" i="7"/>
  <c r="AK12" i="7"/>
  <c r="AJ12" i="7"/>
  <c r="AI12" i="7"/>
  <c r="AG12" i="7"/>
  <c r="AF12" i="7"/>
  <c r="AE12" i="7"/>
  <c r="AD12" i="7"/>
  <c r="AB12" i="7"/>
  <c r="AA12" i="7"/>
  <c r="Z12" i="7"/>
  <c r="Y12" i="7"/>
  <c r="W12" i="7"/>
  <c r="V12" i="7"/>
  <c r="U12" i="7"/>
  <c r="T12" i="7"/>
  <c r="R12" i="7"/>
  <c r="Q12" i="7"/>
  <c r="P12" i="7"/>
  <c r="O12" i="7"/>
  <c r="M12" i="7"/>
  <c r="L12" i="7"/>
  <c r="K12" i="7"/>
  <c r="J12" i="7"/>
  <c r="H12" i="7"/>
  <c r="G12" i="7"/>
  <c r="F12" i="7"/>
  <c r="E28" i="6"/>
  <c r="E27" i="6" s="1"/>
  <c r="E23" i="6"/>
  <c r="D23" i="6"/>
  <c r="E22" i="6"/>
  <c r="D22" i="6"/>
  <c r="E21" i="6"/>
  <c r="D21" i="6"/>
  <c r="E19" i="6"/>
  <c r="D19" i="6"/>
  <c r="E18" i="6"/>
  <c r="D18" i="6"/>
  <c r="E17" i="6"/>
  <c r="E16" i="6"/>
  <c r="D16" i="6"/>
  <c r="E15" i="6"/>
  <c r="D15" i="6"/>
  <c r="E14" i="6"/>
  <c r="D14" i="6"/>
  <c r="E13" i="6"/>
  <c r="D13" i="6"/>
  <c r="AN12" i="6"/>
  <c r="AL12" i="6"/>
  <c r="AK12" i="6"/>
  <c r="AJ12" i="6"/>
  <c r="AI12" i="6"/>
  <c r="AG12" i="6"/>
  <c r="AF12" i="6"/>
  <c r="AE12" i="6"/>
  <c r="AD12" i="6"/>
  <c r="AB12" i="6"/>
  <c r="AA12" i="6"/>
  <c r="Z12" i="6"/>
  <c r="Y12" i="6"/>
  <c r="W12" i="6"/>
  <c r="V12" i="6"/>
  <c r="U12" i="6"/>
  <c r="T12" i="6"/>
  <c r="R12" i="6"/>
  <c r="Q12" i="6"/>
  <c r="P12" i="6"/>
  <c r="O12" i="6"/>
  <c r="M12" i="6"/>
  <c r="L12" i="6"/>
  <c r="K12" i="6"/>
  <c r="J12" i="6"/>
  <c r="H12" i="6"/>
  <c r="G12" i="6"/>
  <c r="G42" i="6" s="1"/>
  <c r="F12" i="6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G18" i="5"/>
  <c r="H18" i="5"/>
  <c r="I18" i="5"/>
  <c r="J18" i="5"/>
  <c r="F18" i="5"/>
  <c r="D12" i="6" l="1"/>
  <c r="Y38" i="7"/>
  <c r="AD38" i="7"/>
  <c r="AI38" i="7"/>
  <c r="AN38" i="7"/>
  <c r="K43" i="7"/>
  <c r="K38" i="7"/>
  <c r="U43" i="7"/>
  <c r="U38" i="7"/>
  <c r="Z38" i="7"/>
  <c r="Z43" i="7"/>
  <c r="AE38" i="7"/>
  <c r="AE43" i="7"/>
  <c r="AJ43" i="7"/>
  <c r="AJ38" i="7"/>
  <c r="G42" i="7"/>
  <c r="G38" i="7"/>
  <c r="L42" i="7"/>
  <c r="L38" i="7"/>
  <c r="Q42" i="7"/>
  <c r="Q38" i="7"/>
  <c r="V42" i="7"/>
  <c r="V38" i="7"/>
  <c r="AA38" i="7"/>
  <c r="AA42" i="7"/>
  <c r="AF38" i="7"/>
  <c r="AF42" i="7"/>
  <c r="AK42" i="7"/>
  <c r="AK38" i="7"/>
  <c r="J38" i="7"/>
  <c r="O38" i="7"/>
  <c r="T38" i="7"/>
  <c r="F43" i="7"/>
  <c r="F38" i="7"/>
  <c r="P43" i="7"/>
  <c r="P38" i="7"/>
  <c r="H42" i="7"/>
  <c r="H38" i="7"/>
  <c r="M42" i="7"/>
  <c r="M38" i="7"/>
  <c r="R42" i="7"/>
  <c r="R38" i="7"/>
  <c r="W42" i="7"/>
  <c r="W38" i="7"/>
  <c r="AB38" i="7"/>
  <c r="AB42" i="7"/>
  <c r="AG38" i="7"/>
  <c r="AG42" i="7"/>
  <c r="AL42" i="7"/>
  <c r="AL38" i="7"/>
  <c r="AD38" i="6"/>
  <c r="AI38" i="6"/>
  <c r="L42" i="6"/>
  <c r="L38" i="6"/>
  <c r="V42" i="6"/>
  <c r="V38" i="6"/>
  <c r="AF42" i="6"/>
  <c r="AF38" i="6"/>
  <c r="AK38" i="6"/>
  <c r="AK42" i="6"/>
  <c r="M38" i="6"/>
  <c r="M42" i="6"/>
  <c r="J38" i="6"/>
  <c r="O38" i="6"/>
  <c r="T38" i="6"/>
  <c r="Y38" i="6"/>
  <c r="AN38" i="6"/>
  <c r="G38" i="6"/>
  <c r="Q38" i="6"/>
  <c r="Q42" i="6"/>
  <c r="AA42" i="6"/>
  <c r="AA38" i="6"/>
  <c r="H42" i="6"/>
  <c r="H38" i="6"/>
  <c r="R42" i="6"/>
  <c r="R38" i="6"/>
  <c r="W38" i="6"/>
  <c r="W42" i="6"/>
  <c r="AB42" i="6"/>
  <c r="AB38" i="6"/>
  <c r="AG38" i="6"/>
  <c r="AG42" i="6"/>
  <c r="AL42" i="6"/>
  <c r="AL38" i="6"/>
  <c r="F43" i="6"/>
  <c r="F38" i="6"/>
  <c r="K38" i="6"/>
  <c r="K43" i="6"/>
  <c r="P43" i="6"/>
  <c r="P38" i="6"/>
  <c r="U43" i="6"/>
  <c r="U38" i="6"/>
  <c r="Z43" i="6"/>
  <c r="Z38" i="6"/>
  <c r="AE43" i="6"/>
  <c r="AE38" i="6"/>
  <c r="AJ43" i="6"/>
  <c r="AJ38" i="6"/>
  <c r="D12" i="7"/>
  <c r="D38" i="6"/>
  <c r="E12" i="7"/>
  <c r="E12" i="6"/>
  <c r="E38" i="6" s="1"/>
  <c r="D42" i="7" l="1"/>
  <c r="D43" i="7"/>
  <c r="E38" i="7"/>
  <c r="D38" i="7"/>
  <c r="D43" i="6"/>
  <c r="D42" i="6"/>
  <c r="D48" i="5"/>
  <c r="D47" i="5"/>
  <c r="E43" i="5"/>
  <c r="D43" i="5"/>
  <c r="D42" i="5"/>
  <c r="D41" i="5"/>
  <c r="D38" i="5"/>
  <c r="E37" i="5"/>
  <c r="D35" i="5"/>
  <c r="D34" i="5"/>
  <c r="E33" i="5"/>
  <c r="D33" i="5"/>
  <c r="E32" i="5"/>
  <c r="D32" i="5"/>
  <c r="E31" i="5"/>
  <c r="D31" i="5"/>
  <c r="D30" i="5"/>
  <c r="D29" i="5"/>
  <c r="E28" i="5"/>
  <c r="D28" i="5"/>
  <c r="E27" i="5"/>
  <c r="D27" i="5"/>
  <c r="E17" i="5"/>
  <c r="D17" i="5"/>
  <c r="D16" i="5"/>
  <c r="E15" i="5"/>
  <c r="D15" i="5"/>
  <c r="E13" i="5"/>
  <c r="D13" i="5"/>
  <c r="E12" i="5"/>
  <c r="D12" i="5"/>
  <c r="E11" i="5"/>
  <c r="D11" i="5"/>
  <c r="E26" i="5" l="1"/>
  <c r="D26" i="5"/>
  <c r="D40" i="5"/>
  <c r="E40" i="5"/>
  <c r="D41" i="6"/>
  <c r="D41" i="7"/>
  <c r="I51" i="5" l="1"/>
  <c r="N50" i="5"/>
  <c r="S50" i="5"/>
  <c r="X50" i="5"/>
  <c r="AC50" i="5"/>
  <c r="AH50" i="5"/>
  <c r="AM50" i="5"/>
  <c r="F9" i="5"/>
  <c r="F49" i="5" s="1"/>
  <c r="G9" i="5"/>
  <c r="H9" i="5"/>
  <c r="I9" i="5"/>
  <c r="J9" i="5"/>
  <c r="J49" i="5" s="1"/>
  <c r="K9" i="5"/>
  <c r="L9" i="5"/>
  <c r="M9" i="5"/>
  <c r="N9" i="5"/>
  <c r="O9" i="5"/>
  <c r="O49" i="5" s="1"/>
  <c r="P9" i="5"/>
  <c r="Q9" i="5"/>
  <c r="R9" i="5"/>
  <c r="S9" i="5"/>
  <c r="T9" i="5"/>
  <c r="T49" i="5" s="1"/>
  <c r="U9" i="5"/>
  <c r="V9" i="5"/>
  <c r="W9" i="5"/>
  <c r="X9" i="5"/>
  <c r="Y9" i="5"/>
  <c r="Y49" i="5" s="1"/>
  <c r="Z9" i="5"/>
  <c r="AA9" i="5"/>
  <c r="AB9" i="5"/>
  <c r="AC9" i="5"/>
  <c r="AD9" i="5"/>
  <c r="AD49" i="5" s="1"/>
  <c r="AE9" i="5"/>
  <c r="AE49" i="5" s="1"/>
  <c r="AF9" i="5"/>
  <c r="AF49" i="5" s="1"/>
  <c r="AG9" i="5"/>
  <c r="AG49" i="5" s="1"/>
  <c r="AH9" i="5"/>
  <c r="AI9" i="5"/>
  <c r="AI49" i="5" s="1"/>
  <c r="AJ9" i="5"/>
  <c r="AK9" i="5"/>
  <c r="AL9" i="5"/>
  <c r="AM9" i="5"/>
  <c r="AN9" i="5"/>
  <c r="AN49" i="5" s="1"/>
  <c r="E44" i="5"/>
  <c r="E25" i="5" s="1"/>
  <c r="D44" i="5"/>
  <c r="D25" i="5" s="1"/>
  <c r="AI39" i="7" l="1"/>
  <c r="AI40" i="7" s="1"/>
  <c r="AI39" i="6"/>
  <c r="AI40" i="6" s="1"/>
  <c r="O39" i="7"/>
  <c r="O40" i="7" s="1"/>
  <c r="O39" i="6"/>
  <c r="O40" i="6" s="1"/>
  <c r="AC46" i="7"/>
  <c r="AC46" i="6"/>
  <c r="I47" i="7"/>
  <c r="I47" i="6"/>
  <c r="AD39" i="7"/>
  <c r="AD40" i="7" s="1"/>
  <c r="AD39" i="6"/>
  <c r="AD40" i="6" s="1"/>
  <c r="J39" i="6"/>
  <c r="J40" i="6" s="1"/>
  <c r="J39" i="7"/>
  <c r="X46" i="7"/>
  <c r="X46" i="6"/>
  <c r="Y39" i="7"/>
  <c r="Y40" i="7" s="1"/>
  <c r="Y39" i="6"/>
  <c r="Y40" i="6" s="1"/>
  <c r="AM46" i="7"/>
  <c r="AM46" i="6"/>
  <c r="S46" i="7"/>
  <c r="S46" i="6"/>
  <c r="AN39" i="6"/>
  <c r="AN40" i="6" s="1"/>
  <c r="AN39" i="7"/>
  <c r="AN40" i="7" s="1"/>
  <c r="T39" i="7"/>
  <c r="T40" i="7" s="1"/>
  <c r="T39" i="6"/>
  <c r="T40" i="6" s="1"/>
  <c r="AH46" i="7"/>
  <c r="AH46" i="6"/>
  <c r="N46" i="7"/>
  <c r="N46" i="6"/>
  <c r="AH51" i="5"/>
  <c r="D18" i="5"/>
  <c r="X51" i="5"/>
  <c r="G49" i="5"/>
  <c r="E18" i="5"/>
  <c r="N51" i="5"/>
  <c r="E9" i="5"/>
  <c r="I50" i="5"/>
  <c r="S51" i="5"/>
  <c r="AC51" i="5"/>
  <c r="AM51" i="5"/>
  <c r="D9" i="5"/>
  <c r="K49" i="5"/>
  <c r="U49" i="5"/>
  <c r="Z49" i="5"/>
  <c r="AJ49" i="5"/>
  <c r="L49" i="5"/>
  <c r="V49" i="5"/>
  <c r="AA49" i="5"/>
  <c r="AK49" i="5"/>
  <c r="H49" i="5"/>
  <c r="M49" i="5"/>
  <c r="W49" i="5"/>
  <c r="AB49" i="5"/>
  <c r="AL49" i="5"/>
  <c r="Q49" i="5"/>
  <c r="R49" i="5"/>
  <c r="P49" i="5"/>
  <c r="G52" i="5" l="1"/>
  <c r="AO39" i="6"/>
  <c r="AO40" i="6"/>
  <c r="AM47" i="7"/>
  <c r="AM47" i="6"/>
  <c r="X47" i="7"/>
  <c r="X47" i="6"/>
  <c r="AC47" i="7"/>
  <c r="AC47" i="6"/>
  <c r="N47" i="7"/>
  <c r="N47" i="6"/>
  <c r="AO39" i="7"/>
  <c r="J40" i="7"/>
  <c r="AO40" i="7" s="1"/>
  <c r="S47" i="7"/>
  <c r="S47" i="6"/>
  <c r="AH47" i="7"/>
  <c r="AH47" i="6"/>
  <c r="I46" i="7"/>
  <c r="AO46" i="7" s="1"/>
  <c r="I46" i="6"/>
  <c r="AO46" i="6" s="1"/>
  <c r="AF53" i="5"/>
  <c r="G53" i="5"/>
  <c r="E49" i="5"/>
  <c r="L52" i="5"/>
  <c r="D49" i="5"/>
  <c r="V52" i="5"/>
  <c r="Q53" i="5"/>
  <c r="AA52" i="5"/>
  <c r="AK53" i="5"/>
  <c r="AF52" i="5"/>
  <c r="AA53" i="5"/>
  <c r="AK52" i="5"/>
  <c r="V53" i="5"/>
  <c r="Q52" i="5"/>
  <c r="L53" i="5"/>
  <c r="D39" i="7" l="1"/>
  <c r="D40" i="7" s="1"/>
  <c r="D50" i="7" s="1"/>
  <c r="D39" i="6"/>
  <c r="AO47" i="7"/>
  <c r="AO47" i="6"/>
  <c r="E39" i="6"/>
  <c r="E39" i="7"/>
  <c r="E40" i="7" s="1"/>
  <c r="D40" i="6"/>
  <c r="D50" i="6" s="1"/>
  <c r="E40" i="6"/>
  <c r="AN53" i="5"/>
  <c r="AN52" i="5"/>
  <c r="D49" i="6" l="1"/>
  <c r="D49" i="7"/>
  <c r="E49" i="6" l="1"/>
  <c r="E49" i="7"/>
</calcChain>
</file>

<file path=xl/sharedStrings.xml><?xml version="1.0" encoding="utf-8"?>
<sst xmlns="http://schemas.openxmlformats.org/spreadsheetml/2006/main" count="1025" uniqueCount="403">
  <si>
    <t>Ipari termék- és formatervező mérnöki szak</t>
  </si>
  <si>
    <t>Nappali tagozat</t>
  </si>
  <si>
    <t>Tantárgyak</t>
  </si>
  <si>
    <t>Félévek</t>
  </si>
  <si>
    <t>Kód</t>
  </si>
  <si>
    <t>heti</t>
  </si>
  <si>
    <t>heti óra</t>
  </si>
  <si>
    <t>1.</t>
  </si>
  <si>
    <t>2.</t>
  </si>
  <si>
    <t>3.</t>
  </si>
  <si>
    <t>4.</t>
  </si>
  <si>
    <t>5.</t>
  </si>
  <si>
    <t>6.</t>
  </si>
  <si>
    <t>óra</t>
  </si>
  <si>
    <t>7.</t>
  </si>
  <si>
    <t>ea</t>
  </si>
  <si>
    <t>tgy</t>
  </si>
  <si>
    <t>l</t>
  </si>
  <si>
    <t>k</t>
  </si>
  <si>
    <t>kr</t>
  </si>
  <si>
    <t>Természettudományos alapismeretek                  (35-50 kr.)            összesen:</t>
  </si>
  <si>
    <t>Matematika I.</t>
  </si>
  <si>
    <t>v</t>
  </si>
  <si>
    <t>Matematika II.</t>
  </si>
  <si>
    <t>Kémia</t>
  </si>
  <si>
    <t>é</t>
  </si>
  <si>
    <t>8.</t>
  </si>
  <si>
    <t>9.</t>
  </si>
  <si>
    <t>Ábrázoló geometria</t>
  </si>
  <si>
    <t>10.</t>
  </si>
  <si>
    <t>Gazdasági és humán ismeretek                   (14-30 kr.)                      összesen:</t>
  </si>
  <si>
    <t>11.</t>
  </si>
  <si>
    <t>12.</t>
  </si>
  <si>
    <t>13.</t>
  </si>
  <si>
    <t>14.</t>
  </si>
  <si>
    <t>15.</t>
  </si>
  <si>
    <t>Design (online)</t>
  </si>
  <si>
    <t>16.</t>
  </si>
  <si>
    <t>Marketing és kereskedelem</t>
  </si>
  <si>
    <t>17.</t>
  </si>
  <si>
    <t>Művészettörténet</t>
  </si>
  <si>
    <t>18.</t>
  </si>
  <si>
    <t>Projektmenedzsment (blended)</t>
  </si>
  <si>
    <t>Szakmai törzsanyag                                      (70-105 kr.)                      összesen:</t>
  </si>
  <si>
    <t>19.</t>
  </si>
  <si>
    <t>Anyagtudomány I.</t>
  </si>
  <si>
    <t>20.</t>
  </si>
  <si>
    <t>Anyagtudomány II.</t>
  </si>
  <si>
    <t>21.</t>
  </si>
  <si>
    <t>Színtan és színmérés</t>
  </si>
  <si>
    <t>22.</t>
  </si>
  <si>
    <t>23.</t>
  </si>
  <si>
    <t>24.</t>
  </si>
  <si>
    <t>25.</t>
  </si>
  <si>
    <t>26.</t>
  </si>
  <si>
    <t>27.</t>
  </si>
  <si>
    <t>28.</t>
  </si>
  <si>
    <t xml:space="preserve">CAD/CAM I. </t>
  </si>
  <si>
    <t>29.</t>
  </si>
  <si>
    <t>Projektmunka</t>
  </si>
  <si>
    <t xml:space="preserve">CAD/CAM II. </t>
  </si>
  <si>
    <t>30.</t>
  </si>
  <si>
    <t>Integrált terméktervezés I.</t>
  </si>
  <si>
    <t>31.</t>
  </si>
  <si>
    <t>Szakmai környezetvédelem (blended)</t>
  </si>
  <si>
    <t>Menedzsment és ergonómiai ismeretek      (10-20 kr)</t>
  </si>
  <si>
    <t>33.</t>
  </si>
  <si>
    <t xml:space="preserve">Ergonómia </t>
  </si>
  <si>
    <t>34.</t>
  </si>
  <si>
    <t>35.</t>
  </si>
  <si>
    <t>36.</t>
  </si>
  <si>
    <t>Formatervezési ismeretek              (15-25 kr)</t>
  </si>
  <si>
    <t>37.</t>
  </si>
  <si>
    <t>38.</t>
  </si>
  <si>
    <t>39.</t>
  </si>
  <si>
    <t>Szabadkézi rajz I.</t>
  </si>
  <si>
    <t>Vizsga (v)</t>
  </si>
  <si>
    <t>Szabadkézi rajz II.</t>
  </si>
  <si>
    <t>Évközi jegy (é)</t>
  </si>
  <si>
    <t>RTXVK1HBNE</t>
  </si>
  <si>
    <t>Vizuális kommunikáció</t>
  </si>
  <si>
    <t>Alap összórasz:</t>
  </si>
  <si>
    <t>Gyakorlati órák:</t>
  </si>
  <si>
    <t>42.</t>
  </si>
  <si>
    <t>43.</t>
  </si>
  <si>
    <t>Óbudai Egyetem</t>
  </si>
  <si>
    <t xml:space="preserve">Rejtő Sándor Könnyűipari és Környezetmérnöki Kar </t>
  </si>
  <si>
    <t>Előtanulmány</t>
  </si>
  <si>
    <t>RKXFI1HBNF</t>
  </si>
  <si>
    <t xml:space="preserve">Mérnöki fizika </t>
  </si>
  <si>
    <t>Hallgatói tutorálás</t>
  </si>
  <si>
    <t>RKXTA1MBNF</t>
  </si>
  <si>
    <t>RKXMA2HBNF</t>
  </si>
  <si>
    <t>RKXMH1HBNF</t>
  </si>
  <si>
    <t>RKEMR1HBNF</t>
  </si>
  <si>
    <t>RMEPR1KBNF</t>
  </si>
  <si>
    <t>Fenntarthatósági ismeretek, környezetetika</t>
  </si>
  <si>
    <t>kredit</t>
  </si>
  <si>
    <t>felelőse: Dr. Hottó Éva</t>
  </si>
  <si>
    <t>Specializáció tárgyai        (25-45 kr)</t>
  </si>
  <si>
    <t>Integrált terméktervezés II. (enteriőr és öltözék)</t>
  </si>
  <si>
    <t>Integrált terméktervezés III. (enteriőr és öltözék)</t>
  </si>
  <si>
    <t>44.</t>
  </si>
  <si>
    <t xml:space="preserve">Enteriőr és öltözéktervezés I. </t>
  </si>
  <si>
    <t>45.</t>
  </si>
  <si>
    <t xml:space="preserve">Enteriőr és öltözéktervezés II. </t>
  </si>
  <si>
    <t>46.</t>
  </si>
  <si>
    <t>Szakmai technológia I.</t>
  </si>
  <si>
    <t>47.</t>
  </si>
  <si>
    <t>Szakmai technológia II.</t>
  </si>
  <si>
    <t>Szakmai technológia III.</t>
  </si>
  <si>
    <t>Anyagismeret és konstrukció</t>
  </si>
  <si>
    <t>Megjelenítési technikák</t>
  </si>
  <si>
    <t>Szabadon választható tárgyak **                                        összesen:</t>
  </si>
  <si>
    <t>Választható tárgy I.</t>
  </si>
  <si>
    <t>Választható tárgy II.</t>
  </si>
  <si>
    <t>Választható tárgy III.</t>
  </si>
  <si>
    <t>Szakdolgozat</t>
  </si>
  <si>
    <t>a</t>
  </si>
  <si>
    <t>Mindösszesen:</t>
  </si>
  <si>
    <t>Kritérium köv.</t>
  </si>
  <si>
    <t>Patronáló tanári óra TTI</t>
  </si>
  <si>
    <t>Testnevelés I.</t>
  </si>
  <si>
    <t>Testnevelés II.</t>
  </si>
  <si>
    <t xml:space="preserve">kritériumtárgy1 (angol vagy német nyelven) </t>
  </si>
  <si>
    <t>"</t>
  </si>
  <si>
    <t xml:space="preserve">kritériumtárgy2 (angol vagy német nyelven) </t>
  </si>
  <si>
    <t>Szakmai gyakorlat</t>
  </si>
  <si>
    <t>6 hét</t>
  </si>
  <si>
    <t xml:space="preserve">A záróvizsga tárgyai: </t>
  </si>
  <si>
    <t>2. Szakmai technológiai és tervezési ismeretek</t>
  </si>
  <si>
    <t>Csomagolástervezés specializáció</t>
  </si>
  <si>
    <t>felelőse: Dr. habil Koltai László</t>
  </si>
  <si>
    <t>Specializáció tárgyai        (25-45kr)</t>
  </si>
  <si>
    <t>Integrált terméktervezés II. (csomagolás)</t>
  </si>
  <si>
    <t>Integrált terméktervezés III. (csomagolás)</t>
  </si>
  <si>
    <t>Csomagolástervezés I.</t>
  </si>
  <si>
    <t>Csomagolástervezés II.</t>
  </si>
  <si>
    <t>Csomagolás- és papírtechnológia I.</t>
  </si>
  <si>
    <t>Csomagolás- és papírtechnológia II.</t>
  </si>
  <si>
    <t>Csomagolás- és papírtechnológia III.</t>
  </si>
  <si>
    <t>Papír- és csomagolóipari anyagismeret és vizsgálatok</t>
  </si>
  <si>
    <t>Környezetbarát csomagolóanyagok</t>
  </si>
  <si>
    <t>Testnevelés IV.</t>
  </si>
  <si>
    <t>Testnevelés III.</t>
  </si>
  <si>
    <t xml:space="preserve">Természettudományok alapjai </t>
  </si>
  <si>
    <t>RKXMA1HBNF</t>
  </si>
  <si>
    <t>RMXKE1TBNF</t>
  </si>
  <si>
    <t>RTXTM1MBNF</t>
  </si>
  <si>
    <t>Tanulásmódszertan</t>
  </si>
  <si>
    <t>RTXTK1MBNF</t>
  </si>
  <si>
    <t>Tutori rendszer kiépítése és korszerű tanulástechnika</t>
  </si>
  <si>
    <t>RTXHT1MBNF</t>
  </si>
  <si>
    <t>RMEIF1HBNF</t>
  </si>
  <si>
    <t>Kritérium követelmények</t>
  </si>
  <si>
    <t>Mérnöki jogi ismeretek és fogyasztóvédelem</t>
  </si>
  <si>
    <t>RTXAG1ABNF</t>
  </si>
  <si>
    <t>RTXMJ1ABNF</t>
  </si>
  <si>
    <t>RTXMT1ABNF</t>
  </si>
  <si>
    <t>RTXSZ1ABNF</t>
  </si>
  <si>
    <t>RTXCC1HBNF</t>
  </si>
  <si>
    <t>RTXCC2HBNF</t>
  </si>
  <si>
    <t>RTXTM1HBNF</t>
  </si>
  <si>
    <t>RTXTT1HBNF</t>
  </si>
  <si>
    <t>RTESK1HBNF</t>
  </si>
  <si>
    <t>RTXER1ABNF</t>
  </si>
  <si>
    <t>RTWMT1EBNF</t>
  </si>
  <si>
    <t>RTWAK1HBNF</t>
  </si>
  <si>
    <t>RTWST3EBNF</t>
  </si>
  <si>
    <t>RTWST2EBNF</t>
  </si>
  <si>
    <t>RTDSDIHBNF</t>
  </si>
  <si>
    <t>RTWIT2CBNF</t>
  </si>
  <si>
    <t>RTWTC3HBNF</t>
  </si>
  <si>
    <t>RMWCT1TBNF</t>
  </si>
  <si>
    <t>RMWCT2TBNF</t>
  </si>
  <si>
    <t>RMWPT1TBNF</t>
  </si>
  <si>
    <t>RMWPT2TBNF</t>
  </si>
  <si>
    <t>RMWPT3TBNF</t>
  </si>
  <si>
    <t>RMWPA1TBNF</t>
  </si>
  <si>
    <t>RTPPM1CBNF</t>
  </si>
  <si>
    <t>RMWKC1TBNF</t>
  </si>
  <si>
    <t>RTWST1EBNF</t>
  </si>
  <si>
    <t>RTWEO2HBNF</t>
  </si>
  <si>
    <t>RTWEO1HBNF</t>
  </si>
  <si>
    <t>RTWTT3HBNF</t>
  </si>
  <si>
    <t>RTWTT2HBNF</t>
  </si>
  <si>
    <t>Mind.gy.:</t>
  </si>
  <si>
    <t>Spec. 1 össz:</t>
  </si>
  <si>
    <t>Spec.1 összórasz:</t>
  </si>
  <si>
    <t>Spec.1 Gyak.összórasz:</t>
  </si>
  <si>
    <t>Spec.1 elmélet összórasz:</t>
  </si>
  <si>
    <t>Alap mind:</t>
  </si>
  <si>
    <t>RTXMK1HBNF</t>
  </si>
  <si>
    <t>RTXFO1ABNF</t>
  </si>
  <si>
    <t>Műszaki rajz alapjai, CAD (blended)</t>
  </si>
  <si>
    <t>RMXAT1KBNF</t>
  </si>
  <si>
    <t>RMXAT2KBNF</t>
  </si>
  <si>
    <t>RTEIT1HBNF</t>
  </si>
  <si>
    <t>RTEIT2HBNF</t>
  </si>
  <si>
    <t>RTXFO2ABNF</t>
  </si>
  <si>
    <t>ALAP ITF</t>
  </si>
  <si>
    <t>Műszaki tervezési ismeretek             (50-65 kr)</t>
  </si>
  <si>
    <t>Informatika (blended)</t>
  </si>
  <si>
    <t>Spec. 2 össz:</t>
  </si>
  <si>
    <t>Spec.2Gyak.összórasz:</t>
  </si>
  <si>
    <t>Spec.2 összórasz:</t>
  </si>
  <si>
    <t>Spec.2 elmélet összórasz:</t>
  </si>
  <si>
    <t>spec1 Vizsga (v)</t>
  </si>
  <si>
    <t>spec1 Évközi jegy (é)</t>
  </si>
  <si>
    <t>Alap+spec1 Vizsgák száma (v)</t>
  </si>
  <si>
    <t>Alap+spec1 évközi száma (é)</t>
  </si>
  <si>
    <t>Alap +Spec1 Mindössz: gyak.órák száma:</t>
  </si>
  <si>
    <t>Alap +Spec1 Mindössz. órák száma:</t>
  </si>
  <si>
    <t>%</t>
  </si>
  <si>
    <t>Alap +Spec2 Mindössz: gyak.órák száma:</t>
  </si>
  <si>
    <t>Alap +Spec2 Mindössz. órák száma:</t>
  </si>
  <si>
    <t>spec2 Vizsga (v)</t>
  </si>
  <si>
    <t>spec2 Évközi jegy (é)</t>
  </si>
  <si>
    <t>Alap+spec2 Vizsgák száma (v)</t>
  </si>
  <si>
    <t>Alap+spec2 évközi száma (é)</t>
  </si>
  <si>
    <t>Rejtő Sándor Könnyűipari és Környezetmérnöki Kar</t>
  </si>
  <si>
    <t>Szabadon választható tárgyak</t>
  </si>
  <si>
    <r>
      <t>kredi</t>
    </r>
    <r>
      <rPr>
        <b/>
        <sz val="12"/>
        <rFont val="Arial CE"/>
        <charset val="238"/>
      </rPr>
      <t>t</t>
    </r>
  </si>
  <si>
    <t>Vállalati információs rendszerek (SAP)</t>
  </si>
  <si>
    <t>Grafikus tervezõ rendszerek</t>
  </si>
  <si>
    <t>Papírmívesség</t>
  </si>
  <si>
    <t xml:space="preserve">Korszerû flexográfiai nyomtatás technológiája </t>
  </si>
  <si>
    <t>Bevezetés a multimédiába</t>
  </si>
  <si>
    <t>Meteorológia a környezetvédelemben</t>
  </si>
  <si>
    <t>Bevezetés a műszaki matematikába</t>
  </si>
  <si>
    <t>Környezetpedagógia</t>
  </si>
  <si>
    <t>Kromatográfia</t>
  </si>
  <si>
    <t>Környezetbarát technológiák</t>
  </si>
  <si>
    <t>Fizikai alapismeretek</t>
  </si>
  <si>
    <t xml:space="preserve">CAD alapismeretek </t>
  </si>
  <si>
    <t>Számítógépes térábrázolás I.</t>
  </si>
  <si>
    <t>Számítógépes térábrázolás II.</t>
  </si>
  <si>
    <t>A terméktervezés számítógépes eszközei</t>
  </si>
  <si>
    <t xml:space="preserve"> </t>
  </si>
  <si>
    <t>Beépített rendszerek és mikrovezérlők</t>
  </si>
  <si>
    <t>Öltözködéstörténet</t>
  </si>
  <si>
    <t>Intelligens anyagok sajátosságai</t>
  </si>
  <si>
    <t>Alkalmazott számítástechnika I.</t>
  </si>
  <si>
    <t>Alkalmazott számítástechnika II.</t>
  </si>
  <si>
    <t>Szervezetfejlesztés</t>
  </si>
  <si>
    <t>Folyamatok statisztikai elmélete</t>
  </si>
  <si>
    <t>Anyagvizsgálat és méréstechnika</t>
  </si>
  <si>
    <t>Szaknyelv angol A</t>
  </si>
  <si>
    <t>Szaknyelv angol B</t>
  </si>
  <si>
    <t>Szaknyelv német A</t>
  </si>
  <si>
    <t>Szaknyelv német B</t>
  </si>
  <si>
    <t>Talajmechanika az energetikai és környezetmérnöki tudományban</t>
  </si>
  <si>
    <t>Divat és enteriőr technológia</t>
  </si>
  <si>
    <t>Divattermékek modellezése I.</t>
  </si>
  <si>
    <t>Kötött kelmék feldolgozása I.</t>
  </si>
  <si>
    <t>Kötött kelmék feldolgozása II.</t>
  </si>
  <si>
    <t>Speciális textilruházati vizsgálatok</t>
  </si>
  <si>
    <t>Irányítási rendszerek informatikai támogatása (online)</t>
  </si>
  <si>
    <t>Egészségmegőrző textilrendszerek</t>
  </si>
  <si>
    <t>Környezeti kolloidok</t>
  </si>
  <si>
    <t>Zavaró környezeti szagok levegőtisztaság-védelmi kérdései</t>
  </si>
  <si>
    <t>A tárgyak adott félévi indításáról a hallgatói létszámok és az oktatói terhelések ismeretében a dékán dönt!</t>
  </si>
  <si>
    <t xml:space="preserve">Dr. habil Koltai László dékán </t>
  </si>
  <si>
    <t>BSc (F)  Mintatanterv</t>
  </si>
  <si>
    <t>Érvényes:</t>
  </si>
  <si>
    <t>Kritérium tárgyak</t>
  </si>
  <si>
    <t>Multimedia&amp;digital imaging technologies</t>
  </si>
  <si>
    <t>Theory&amp;measurement of color</t>
  </si>
  <si>
    <t>Computer Aided Product Design</t>
  </si>
  <si>
    <t>Creative Thinking</t>
  </si>
  <si>
    <t>Chromatography</t>
  </si>
  <si>
    <t>Renewable Energy</t>
  </si>
  <si>
    <t>Environmental Colloids</t>
  </si>
  <si>
    <t>Digital Printing Technologies</t>
  </si>
  <si>
    <t>Product Construction and Design in the Clothing Industry</t>
  </si>
  <si>
    <t>Lean and Green Printing (online)</t>
  </si>
  <si>
    <t>Decision Supporting Systems</t>
  </si>
  <si>
    <t>Cellulose and Pulp Fiber Chemistry</t>
  </si>
  <si>
    <t>Microbiology</t>
  </si>
  <si>
    <t>Polimer Chemistry</t>
  </si>
  <si>
    <t xml:space="preserve">Flexographic Printing Technology </t>
  </si>
  <si>
    <t>Chemical Aspects of Paper Converting</t>
  </si>
  <si>
    <t>Microbial Electrochemistry</t>
  </si>
  <si>
    <t>Climate Changes and Environmental Health</t>
  </si>
  <si>
    <t>SAP Enterprise Resource Planning</t>
  </si>
  <si>
    <t>Dr. habil. Koltai László</t>
  </si>
  <si>
    <t>dékán</t>
  </si>
  <si>
    <t>RTKCT1ABNF</t>
  </si>
  <si>
    <t>RMVVI1ABNF</t>
  </si>
  <si>
    <t>RKKCC1ABNF</t>
  </si>
  <si>
    <t>RMKCV1ABNF</t>
  </si>
  <si>
    <t>RKKMI1ABNF</t>
  </si>
  <si>
    <t>RMKCA1ABNF</t>
  </si>
  <si>
    <t>RMKFN1ABNF</t>
  </si>
  <si>
    <t>RMKOA1ABNF</t>
  </si>
  <si>
    <t>RKKMB1ABNF</t>
  </si>
  <si>
    <t>RKKPW1ABNF</t>
  </si>
  <si>
    <t>RMKFCA1BNF</t>
  </si>
  <si>
    <t>RMKDSA1BNF</t>
  </si>
  <si>
    <t>RMKLGA1BNF</t>
  </si>
  <si>
    <t>RMKDT1ABNF</t>
  </si>
  <si>
    <t>RKKRE1ABNF</t>
  </si>
  <si>
    <t>RKKPN1ABNF</t>
  </si>
  <si>
    <t>RKKKR1ABNF</t>
  </si>
  <si>
    <t>RTKSTABVNF</t>
  </si>
  <si>
    <t>RMKMC1ABNF</t>
  </si>
  <si>
    <t>RMKMD1ABNF</t>
  </si>
  <si>
    <t>RMVVI1IBNF</t>
  </si>
  <si>
    <t>RMVTR1NBNF</t>
  </si>
  <si>
    <t>RMVPM1PBNF</t>
  </si>
  <si>
    <t>RMVFN1NBNF</t>
  </si>
  <si>
    <t>RMVCM1NBNF</t>
  </si>
  <si>
    <t>RKVSZLMBNF</t>
  </si>
  <si>
    <t>RKVKK1MBNF</t>
  </si>
  <si>
    <t>RTVET1MBNF</t>
  </si>
  <si>
    <t>RMVII1KBNF</t>
  </si>
  <si>
    <t>RTVSV1MBNF</t>
  </si>
  <si>
    <t>RTVKF2MBNF</t>
  </si>
  <si>
    <t>RTVKF1MBNF</t>
  </si>
  <si>
    <t>RTVDM1MBNF</t>
  </si>
  <si>
    <t>RTVDT1MBNF</t>
  </si>
  <si>
    <t>RKVTALMBNF</t>
  </si>
  <si>
    <t>RMVAM1MBNF</t>
  </si>
  <si>
    <t>RMVFS1MBNF</t>
  </si>
  <si>
    <t>RMVSV1MBNF</t>
  </si>
  <si>
    <t>RTVAS2MBNF</t>
  </si>
  <si>
    <t>RTVAS1MBNF</t>
  </si>
  <si>
    <t>RTVDE1MBNF</t>
  </si>
  <si>
    <t>RTVIA1MBNF</t>
  </si>
  <si>
    <t>RTVOT1MBNF</t>
  </si>
  <si>
    <t>RTVRM1MBNF</t>
  </si>
  <si>
    <t>RTVTS1MBNF</t>
  </si>
  <si>
    <t>RTVST1MBNF</t>
  </si>
  <si>
    <t>RKVCA1MBNF</t>
  </si>
  <si>
    <t>RKVFI0MBNF</t>
  </si>
  <si>
    <t>RMVKT1PBNF</t>
  </si>
  <si>
    <t>RKVKR1MBNF</t>
  </si>
  <si>
    <t>RKVKP1MBNF</t>
  </si>
  <si>
    <t>RKVMA0MBNF</t>
  </si>
  <si>
    <t>RKVMETMBNF</t>
  </si>
  <si>
    <t xml:space="preserve"> RKXMA1HBNF aláírás</t>
  </si>
  <si>
    <t xml:space="preserve">BSc(F) Mintatanterv </t>
  </si>
  <si>
    <t>RKWFK1MBNF</t>
  </si>
  <si>
    <t>→</t>
  </si>
  <si>
    <t>RTVST2MBNF</t>
  </si>
  <si>
    <t>RMSAA1BBNE helyett RMVSAAMBNF</t>
  </si>
  <si>
    <t>RMSAB1BBNE helyett RMVSABMBNF</t>
  </si>
  <si>
    <t>RMSNA1BBNE helyett RMVSNAMBNF</t>
  </si>
  <si>
    <t>RMSNB1BBNE helyett RMVSNBMBNF</t>
  </si>
  <si>
    <t>RMXKE2KBNF</t>
  </si>
  <si>
    <t>RKVSI1MBNF</t>
  </si>
  <si>
    <t>Környezeti szimuláció</t>
  </si>
  <si>
    <t>RKVBI1MBNF</t>
  </si>
  <si>
    <t>Biotechnológia</t>
  </si>
  <si>
    <t>Noise and Vibration Protection</t>
  </si>
  <si>
    <t>RKKKK1EBNF</t>
  </si>
  <si>
    <t xml:space="preserve"> RTKRKARVNF</t>
  </si>
  <si>
    <t>Water Quality Protection</t>
  </si>
  <si>
    <t xml:space="preserve">CAD – 3D modeling with Solid Edge </t>
  </si>
  <si>
    <t xml:space="preserve"> RMXKE2KBNF</t>
  </si>
  <si>
    <t>RTWPT3TBNF</t>
  </si>
  <si>
    <t>RTPPM1EBNF</t>
  </si>
  <si>
    <t>Heti óra</t>
  </si>
  <si>
    <t>Mikrobiológia</t>
  </si>
  <si>
    <t>32.</t>
  </si>
  <si>
    <t>40.</t>
  </si>
  <si>
    <t>41.</t>
  </si>
  <si>
    <t>Ipari technológiák és gépek I. (blended)</t>
  </si>
  <si>
    <t>Ipari technológiák és gépek II. (blended)</t>
  </si>
  <si>
    <t>Formatervezés és modellezés I.</t>
  </si>
  <si>
    <t xml:space="preserve">Formatervezés és modellezés II. </t>
  </si>
  <si>
    <t>Terméktervezés módszertana és design (blended)</t>
  </si>
  <si>
    <t>Terméktervező specializáció (enteriőr-textil, öltözék-kiegészítők)</t>
  </si>
  <si>
    <t>1. Terméktervezés módszertana és design, ergonómia</t>
  </si>
  <si>
    <t>RKKSI1ABNF</t>
  </si>
  <si>
    <t>Environmental simulation</t>
  </si>
  <si>
    <t>RKKBB1ABNF</t>
  </si>
  <si>
    <t>Basic biotechnology</t>
  </si>
  <si>
    <t>RKVMB1MBNF</t>
  </si>
  <si>
    <t>Alap összesen:</t>
  </si>
  <si>
    <t>Szabadon választható tárgyak **                           összesen:</t>
  </si>
  <si>
    <t>RTXRA1ABNF</t>
  </si>
  <si>
    <t>RTXRA2ABNF</t>
  </si>
  <si>
    <t>Menedzsment és vállalkozásgazdaságtan (blended)</t>
  </si>
  <si>
    <t>Érvényes 2023. szeptember 1.</t>
  </si>
  <si>
    <t>2023. szeptember 1.</t>
  </si>
  <si>
    <t xml:space="preserve">Elfogadta az RKK tanácsa: 2022. november 3. </t>
  </si>
  <si>
    <t xml:space="preserve">Elfogadta az RKK tanácsa: 2022. november 3.  </t>
  </si>
  <si>
    <t>Határozat száma: RKK-KT-LXXXVIII/154/2022</t>
  </si>
  <si>
    <t>Határozat száma:RKK-KT-LXXXVIII/154/2022</t>
  </si>
  <si>
    <t>Dr. habil Koltai László dékán</t>
  </si>
  <si>
    <t>A kooperatív képzés tanterve</t>
  </si>
  <si>
    <t>Félév</t>
  </si>
  <si>
    <t>Választható tárgy IV.</t>
  </si>
  <si>
    <t>Összesen:</t>
  </si>
  <si>
    <t>Megjegyzés: A kooperatív képzés tantárgyait a Kari Tanács évente fogadja el.</t>
  </si>
  <si>
    <t>GVEVG2RBNF</t>
  </si>
  <si>
    <t>RTIPTKMBNF</t>
  </si>
  <si>
    <t xml:space="preserve"> heti óraszámokkal (ea:előadás; tgy:tantermi gyakorlat;. l:labor). ; követelményekkel (k.: v:vizsga, é:évközi jegy, a:aláírás, h:háromfokozatú értékelés); kreditekkel (kr.)</t>
  </si>
  <si>
    <t xml:space="preserve">      heti óraszámokkal (ea:előadás; tgy:tantermi gyakorlat;. l:labor). ; követelményekkel (k.: v:vizsga, é:évközi jegy, a:aláírás, h:háromfokozatú értékelés); kreditekkel (kr.)</t>
  </si>
  <si>
    <t xml:space="preserve">    heti óraszámokkal (ea:előadás; tgy:tantermi gyakorlat;. l:labor). ; követelményekkel (k.: v:vizsga, é:évközi jegy, a:aláírás, h:háromfokozatú értékelés); kreditekkel (kr.)</t>
  </si>
  <si>
    <t>h</t>
  </si>
  <si>
    <r>
      <t xml:space="preserve">Műszaki mechanika </t>
    </r>
    <r>
      <rPr>
        <sz val="10"/>
        <color rgb="FFFF0000"/>
        <rFont val="Arial CE"/>
        <charset val="238"/>
      </rPr>
      <t>(blended)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</si>
</sst>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2"/>
      <name val="Arial CE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i/>
      <sz val="12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i/>
      <sz val="12"/>
      <name val="Arial CE"/>
      <family val="2"/>
      <charset val="238"/>
    </font>
    <font>
      <sz val="11"/>
      <color theme="1"/>
      <name val="Arial CE"/>
      <charset val="238"/>
    </font>
    <font>
      <sz val="10"/>
      <color theme="1"/>
      <name val="Arial CE"/>
      <charset val="238"/>
    </font>
    <font>
      <b/>
      <i/>
      <sz val="10"/>
      <color theme="1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color theme="1"/>
      <name val="Arial"/>
      <family val="2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color theme="1"/>
      <name val="Arial CE"/>
      <charset val="238"/>
    </font>
    <font>
      <i/>
      <sz val="10"/>
      <color theme="1"/>
      <name val="Arial CE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4"/>
      <name val="Arial CE"/>
      <charset val="238"/>
    </font>
    <font>
      <b/>
      <i/>
      <sz val="12"/>
      <name val="Arial CE"/>
      <family val="2"/>
      <charset val="238"/>
    </font>
    <font>
      <sz val="12"/>
      <name val="Wingdings 3"/>
      <family val="1"/>
      <charset val="2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i/>
      <sz val="14"/>
      <name val="Arial CE"/>
      <charset val="238"/>
    </font>
    <font>
      <i/>
      <sz val="11"/>
      <name val="Calibri"/>
      <family val="2"/>
      <charset val="238"/>
      <scheme val="minor"/>
    </font>
    <font>
      <b/>
      <i/>
      <sz val="8"/>
      <name val="Arial CE"/>
      <charset val="238"/>
    </font>
    <font>
      <i/>
      <sz val="10"/>
      <name val="Arial CE"/>
      <family val="2"/>
      <charset val="238"/>
    </font>
    <font>
      <b/>
      <i/>
      <sz val="8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rgb="FFFF000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 CE"/>
      <family val="2"/>
      <charset val="238"/>
    </font>
    <font>
      <i/>
      <sz val="12"/>
      <color theme="1"/>
      <name val="Arial CE"/>
      <family val="2"/>
      <charset val="238"/>
    </font>
    <font>
      <sz val="10"/>
      <name val="Arial"/>
      <family val="2"/>
      <charset val="238"/>
    </font>
    <font>
      <b/>
      <sz val="12"/>
      <color theme="1"/>
      <name val="Arial CE"/>
      <charset val="238"/>
    </font>
    <font>
      <sz val="12"/>
      <color theme="1"/>
      <name val="Arial CE"/>
      <charset val="238"/>
    </font>
    <font>
      <i/>
      <sz val="12"/>
      <color theme="1"/>
      <name val="Arial CE"/>
      <charset val="238"/>
    </font>
    <font>
      <sz val="12"/>
      <color theme="1"/>
      <name val="Wingdings 3"/>
      <family val="1"/>
      <charset val="2"/>
    </font>
    <font>
      <b/>
      <i/>
      <sz val="12"/>
      <color theme="1"/>
      <name val="Arial CE"/>
      <charset val="238"/>
    </font>
    <font>
      <sz val="12"/>
      <color rgb="FFFF0000"/>
      <name val="Arial CE"/>
      <charset val="238"/>
    </font>
    <font>
      <b/>
      <sz val="14"/>
      <color theme="1"/>
      <name val="Arial CE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Arial Narrow"/>
      <family val="2"/>
    </font>
    <font>
      <sz val="12"/>
      <color theme="1"/>
      <name val="Calibri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2"/>
      <name val="Wingdings 3"/>
      <family val="1"/>
      <charset val="238"/>
    </font>
    <font>
      <sz val="9"/>
      <color theme="1"/>
      <name val="Arial CE"/>
      <charset val="238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b/>
      <sz val="9"/>
      <name val="Arial CE"/>
      <charset val="238"/>
    </font>
    <font>
      <sz val="9"/>
      <name val="Arial CE"/>
      <charset val="238"/>
    </font>
    <font>
      <sz val="14"/>
      <color theme="1"/>
      <name val="Arial CE"/>
      <charset val="238"/>
    </font>
    <font>
      <sz val="14"/>
      <color theme="1"/>
      <name val="Calibri"/>
      <family val="2"/>
      <scheme val="minor"/>
    </font>
    <font>
      <b/>
      <sz val="12"/>
      <color theme="1"/>
      <name val="ArialCE"/>
      <charset val="238"/>
    </font>
    <font>
      <sz val="10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/>
    <xf numFmtId="0" fontId="43" fillId="0" borderId="0"/>
    <xf numFmtId="0" fontId="39" fillId="0" borderId="0"/>
  </cellStyleXfs>
  <cellXfs count="1105">
    <xf numFmtId="0" fontId="0" fillId="0" borderId="0" xfId="0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18" fillId="0" borderId="4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1" fontId="6" fillId="5" borderId="18" xfId="0" applyNumberFormat="1" applyFont="1" applyFill="1" applyBorder="1" applyAlignment="1">
      <alignment horizontal="center" vertical="center"/>
    </xf>
    <xf numFmtId="1" fontId="6" fillId="5" borderId="47" xfId="0" applyNumberFormat="1" applyFont="1" applyFill="1" applyBorder="1" applyAlignment="1">
      <alignment horizontal="center" vertical="center"/>
    </xf>
    <xf numFmtId="1" fontId="6" fillId="5" borderId="19" xfId="0" applyNumberFormat="1" applyFont="1" applyFill="1" applyBorder="1" applyAlignment="1">
      <alignment horizontal="center" vertical="center"/>
    </xf>
    <xf numFmtId="1" fontId="6" fillId="4" borderId="19" xfId="0" applyNumberFormat="1" applyFont="1" applyFill="1" applyBorder="1" applyAlignment="1">
      <alignment horizontal="center" vertical="center"/>
    </xf>
    <xf numFmtId="1" fontId="10" fillId="4" borderId="1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8" fillId="2" borderId="21" xfId="0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3" fillId="0" borderId="0" xfId="0" applyFont="1"/>
    <xf numFmtId="0" fontId="6" fillId="2" borderId="48" xfId="0" applyFont="1" applyFill="1" applyBorder="1" applyAlignment="1">
      <alignment horizontal="center" vertical="center"/>
    </xf>
    <xf numFmtId="1" fontId="18" fillId="2" borderId="48" xfId="0" applyNumberFormat="1" applyFont="1" applyFill="1" applyBorder="1" applyAlignment="1">
      <alignment horizontal="center" vertical="center"/>
    </xf>
    <xf numFmtId="1" fontId="18" fillId="2" borderId="49" xfId="0" applyNumberFormat="1" applyFont="1" applyFill="1" applyBorder="1" applyAlignment="1">
      <alignment horizontal="center" vertical="center"/>
    </xf>
    <xf numFmtId="1" fontId="19" fillId="2" borderId="38" xfId="0" applyNumberFormat="1" applyFont="1" applyFill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18" fillId="0" borderId="32" xfId="0" applyNumberFormat="1" applyFont="1" applyBorder="1" applyAlignment="1">
      <alignment horizontal="center" vertical="center"/>
    </xf>
    <xf numFmtId="1" fontId="18" fillId="0" borderId="69" xfId="0" applyNumberFormat="1" applyFont="1" applyBorder="1" applyAlignment="1">
      <alignment horizontal="center" vertical="center"/>
    </xf>
    <xf numFmtId="1" fontId="10" fillId="5" borderId="19" xfId="0" applyNumberFormat="1" applyFont="1" applyFill="1" applyBorder="1" applyAlignment="1">
      <alignment horizontal="center" vertical="center"/>
    </xf>
    <xf numFmtId="1" fontId="18" fillId="2" borderId="50" xfId="0" applyNumberFormat="1" applyFont="1" applyFill="1" applyBorder="1" applyAlignment="1">
      <alignment horizontal="center" vertical="center"/>
    </xf>
    <xf numFmtId="1" fontId="18" fillId="2" borderId="21" xfId="0" applyNumberFormat="1" applyFont="1" applyFill="1" applyBorder="1" applyAlignment="1">
      <alignment horizontal="center" vertical="center"/>
    </xf>
    <xf numFmtId="1" fontId="19" fillId="2" borderId="39" xfId="0" applyNumberFormat="1" applyFont="1" applyFill="1" applyBorder="1" applyAlignment="1">
      <alignment horizontal="center" vertical="center"/>
    </xf>
    <xf numFmtId="1" fontId="19" fillId="2" borderId="3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2" borderId="0" xfId="0" applyFont="1" applyFill="1"/>
    <xf numFmtId="1" fontId="19" fillId="2" borderId="25" xfId="0" applyNumberFormat="1" applyFont="1" applyFill="1" applyBorder="1" applyAlignment="1">
      <alignment horizontal="center" vertical="center"/>
    </xf>
    <xf numFmtId="0" fontId="23" fillId="0" borderId="0" xfId="0" applyFont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22" fillId="0" borderId="0" xfId="0" applyFont="1"/>
    <xf numFmtId="0" fontId="7" fillId="2" borderId="7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72" xfId="0" applyFont="1" applyFill="1" applyBorder="1" applyAlignment="1">
      <alignment vertical="center"/>
    </xf>
    <xf numFmtId="0" fontId="17" fillId="0" borderId="0" xfId="0" applyFont="1"/>
    <xf numFmtId="0" fontId="1" fillId="0" borderId="0" xfId="0" applyFont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5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2" fillId="0" borderId="63" xfId="0" applyFont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0" fontId="8" fillId="0" borderId="50" xfId="0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left" vertical="center"/>
    </xf>
    <xf numFmtId="0" fontId="4" fillId="0" borderId="21" xfId="0" applyFont="1" applyBorder="1" applyAlignment="1" applyProtection="1">
      <alignment vertical="center"/>
      <protection locked="0"/>
    </xf>
    <xf numFmtId="1" fontId="4" fillId="0" borderId="21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0" fontId="3" fillId="0" borderId="21" xfId="0" applyFont="1" applyBorder="1" applyAlignment="1" applyProtection="1">
      <alignment vertical="center" wrapText="1"/>
      <protection locked="0"/>
    </xf>
    <xf numFmtId="0" fontId="4" fillId="0" borderId="52" xfId="0" applyFont="1" applyBorder="1" applyAlignment="1" applyProtection="1">
      <alignment vertical="center" wrapText="1"/>
      <protection locked="0"/>
    </xf>
    <xf numFmtId="1" fontId="4" fillId="0" borderId="5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" fontId="8" fillId="5" borderId="47" xfId="0" applyNumberFormat="1" applyFont="1" applyFill="1" applyBorder="1" applyAlignment="1">
      <alignment horizontal="center" vertical="center"/>
    </xf>
    <xf numFmtId="1" fontId="2" fillId="5" borderId="19" xfId="0" applyNumberFormat="1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16" fillId="0" borderId="66" xfId="0" applyNumberFormat="1" applyFont="1" applyBorder="1" applyAlignment="1">
      <alignment horizontal="left" vertical="center"/>
    </xf>
    <xf numFmtId="1" fontId="5" fillId="0" borderId="30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49" fontId="8" fillId="0" borderId="21" xfId="0" applyNumberFormat="1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22" fillId="0" borderId="21" xfId="0" applyFont="1" applyBorder="1"/>
    <xf numFmtId="0" fontId="22" fillId="0" borderId="50" xfId="0" applyFont="1" applyBorder="1"/>
    <xf numFmtId="0" fontId="5" fillId="0" borderId="39" xfId="0" applyFont="1" applyBorder="1" applyAlignment="1">
      <alignment horizontal="center" vertical="center"/>
    </xf>
    <xf numFmtId="0" fontId="26" fillId="0" borderId="50" xfId="0" applyFont="1" applyBorder="1" applyAlignment="1">
      <alignment vertical="center"/>
    </xf>
    <xf numFmtId="49" fontId="8" fillId="0" borderId="45" xfId="0" applyNumberFormat="1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49" fontId="8" fillId="0" borderId="0" xfId="0" quotePrefix="1" applyNumberFormat="1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7" fillId="2" borderId="0" xfId="0" applyFont="1" applyFill="1" applyAlignment="1">
      <alignment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1" fontId="8" fillId="5" borderId="18" xfId="0" applyNumberFormat="1" applyFont="1" applyFill="1" applyBorder="1" applyAlignment="1">
      <alignment horizontal="center" vertical="center"/>
    </xf>
    <xf numFmtId="1" fontId="25" fillId="5" borderId="37" xfId="0" applyNumberFormat="1" applyFont="1" applyFill="1" applyBorder="1" applyAlignment="1">
      <alignment horizontal="center" vertical="center"/>
    </xf>
    <xf numFmtId="1" fontId="8" fillId="5" borderId="65" xfId="0" applyNumberFormat="1" applyFont="1" applyFill="1" applyBorder="1" applyAlignment="1">
      <alignment horizontal="center" vertical="center"/>
    </xf>
    <xf numFmtId="0" fontId="2" fillId="5" borderId="74" xfId="0" applyFont="1" applyFill="1" applyBorder="1" applyAlignment="1" applyProtection="1">
      <alignment horizontal="right" vertical="center"/>
      <protection locked="0"/>
    </xf>
    <xf numFmtId="0" fontId="16" fillId="0" borderId="21" xfId="0" applyFont="1" applyBorder="1" applyAlignment="1">
      <alignment horizontal="left" vertical="center"/>
    </xf>
    <xf numFmtId="0" fontId="4" fillId="0" borderId="49" xfId="0" applyFont="1" applyBorder="1" applyAlignment="1" applyProtection="1">
      <alignment vertical="center"/>
      <protection locked="0"/>
    </xf>
    <xf numFmtId="1" fontId="4" fillId="0" borderId="48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3" fillId="0" borderId="52" xfId="0" applyFont="1" applyBorder="1" applyAlignment="1" applyProtection="1">
      <alignment vertical="center" wrapText="1"/>
      <protection locked="0"/>
    </xf>
    <xf numFmtId="0" fontId="4" fillId="0" borderId="52" xfId="0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8" fillId="5" borderId="7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left" vertical="center"/>
    </xf>
    <xf numFmtId="1" fontId="1" fillId="0" borderId="29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" fillId="5" borderId="6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6" fillId="5" borderId="18" xfId="0" applyNumberFormat="1" applyFont="1" applyFill="1" applyBorder="1" applyAlignment="1">
      <alignment horizontal="left" vertical="center"/>
    </xf>
    <xf numFmtId="49" fontId="6" fillId="5" borderId="47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" fontId="18" fillId="0" borderId="21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5" fillId="0" borderId="33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/>
    <xf numFmtId="0" fontId="10" fillId="0" borderId="2" xfId="0" applyFont="1" applyBorder="1" applyAlignment="1">
      <alignment vertical="center"/>
    </xf>
    <xf numFmtId="0" fontId="37" fillId="0" borderId="0" xfId="0" applyFont="1"/>
    <xf numFmtId="0" fontId="21" fillId="0" borderId="0" xfId="0" applyFont="1"/>
    <xf numFmtId="0" fontId="2" fillId="0" borderId="2" xfId="0" applyFont="1" applyBorder="1" applyAlignment="1">
      <alignment vertical="center"/>
    </xf>
    <xf numFmtId="1" fontId="25" fillId="5" borderId="19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1" fontId="8" fillId="0" borderId="49" xfId="0" applyNumberFormat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49" fontId="8" fillId="0" borderId="49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1" fontId="1" fillId="4" borderId="18" xfId="0" applyNumberFormat="1" applyFont="1" applyFill="1" applyBorder="1" applyAlignment="1">
      <alignment horizontal="center" vertical="center"/>
    </xf>
    <xf numFmtId="1" fontId="1" fillId="4" borderId="47" xfId="0" applyNumberFormat="1" applyFont="1" applyFill="1" applyBorder="1" applyAlignment="1">
      <alignment horizontal="center" vertical="center"/>
    </xf>
    <xf numFmtId="1" fontId="2" fillId="4" borderId="37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1" fontId="10" fillId="5" borderId="18" xfId="0" applyNumberFormat="1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1" fontId="10" fillId="2" borderId="3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" fontId="6" fillId="5" borderId="6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8" fillId="2" borderId="21" xfId="0" applyNumberFormat="1" applyFont="1" applyFill="1" applyBorder="1" applyAlignment="1">
      <alignment horizontal="left" vertical="center"/>
    </xf>
    <xf numFmtId="0" fontId="13" fillId="2" borderId="30" xfId="0" applyFont="1" applyFill="1" applyBorder="1" applyAlignment="1">
      <alignment vertical="center" wrapText="1"/>
    </xf>
    <xf numFmtId="1" fontId="13" fillId="2" borderId="51" xfId="0" applyNumberFormat="1" applyFont="1" applyFill="1" applyBorder="1" applyAlignment="1">
      <alignment horizontal="center" vertical="center"/>
    </xf>
    <xf numFmtId="1" fontId="21" fillId="2" borderId="33" xfId="0" applyNumberFormat="1" applyFont="1" applyFill="1" applyBorder="1" applyAlignment="1">
      <alignment horizontal="center" vertical="center"/>
    </xf>
    <xf numFmtId="1" fontId="13" fillId="2" borderId="52" xfId="0" applyNumberFormat="1" applyFont="1" applyFill="1" applyBorder="1" applyAlignment="1">
      <alignment horizontal="center" vertical="center"/>
    </xf>
    <xf numFmtId="1" fontId="21" fillId="2" borderId="40" xfId="0" applyNumberFormat="1" applyFont="1" applyFill="1" applyBorder="1" applyAlignment="1">
      <alignment horizontal="center" vertical="center"/>
    </xf>
    <xf numFmtId="1" fontId="14" fillId="2" borderId="40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1" fontId="1" fillId="5" borderId="19" xfId="0" applyNumberFormat="1" applyFont="1" applyFill="1" applyBorder="1" applyAlignment="1">
      <alignment horizontal="center" vertical="center"/>
    </xf>
    <xf numFmtId="1" fontId="2" fillId="4" borderId="18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2" borderId="70" xfId="0" applyFont="1" applyFill="1" applyBorder="1" applyAlignment="1">
      <alignment horizontal="center" vertical="center"/>
    </xf>
    <xf numFmtId="0" fontId="31" fillId="2" borderId="7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5" fillId="0" borderId="73" xfId="0" applyFont="1" applyBorder="1" applyAlignment="1">
      <alignment horizontal="left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vertical="center" wrapText="1"/>
    </xf>
    <xf numFmtId="1" fontId="4" fillId="4" borderId="18" xfId="0" applyNumberFormat="1" applyFont="1" applyFill="1" applyBorder="1" applyAlignment="1">
      <alignment horizontal="center" vertical="center"/>
    </xf>
    <xf numFmtId="1" fontId="5" fillId="4" borderId="19" xfId="0" applyNumberFormat="1" applyFont="1" applyFill="1" applyBorder="1" applyAlignment="1">
      <alignment horizontal="center" vertical="center"/>
    </xf>
    <xf numFmtId="1" fontId="1" fillId="4" borderId="65" xfId="0" applyNumberFormat="1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1" fontId="19" fillId="0" borderId="25" xfId="0" applyNumberFormat="1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1" fontId="18" fillId="0" borderId="51" xfId="0" applyNumberFormat="1" applyFont="1" applyBorder="1" applyAlignment="1">
      <alignment horizontal="center" vertical="center"/>
    </xf>
    <xf numFmtId="1" fontId="18" fillId="0" borderId="52" xfId="0" applyNumberFormat="1" applyFont="1" applyBorder="1" applyAlignment="1">
      <alignment horizontal="center" vertical="center"/>
    </xf>
    <xf numFmtId="1" fontId="19" fillId="0" borderId="4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" fontId="18" fillId="0" borderId="50" xfId="0" applyNumberFormat="1" applyFont="1" applyBorder="1" applyAlignment="1">
      <alignment horizontal="center" vertical="center"/>
    </xf>
    <xf numFmtId="1" fontId="10" fillId="0" borderId="39" xfId="0" applyNumberFormat="1" applyFont="1" applyBorder="1" applyAlignment="1">
      <alignment horizontal="center" vertical="center"/>
    </xf>
    <xf numFmtId="0" fontId="0" fillId="0" borderId="21" xfId="0" applyBorder="1"/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" fontId="8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>
      <alignment horizontal="center" vertical="center"/>
    </xf>
    <xf numFmtId="0" fontId="0" fillId="0" borderId="50" xfId="0" applyBorder="1"/>
    <xf numFmtId="0" fontId="0" fillId="0" borderId="39" xfId="0" applyBorder="1"/>
    <xf numFmtId="49" fontId="8" fillId="0" borderId="53" xfId="0" applyNumberFormat="1" applyFont="1" applyBorder="1" applyAlignment="1">
      <alignment horizontal="left" vertical="center"/>
    </xf>
    <xf numFmtId="0" fontId="40" fillId="0" borderId="0" xfId="0" applyFont="1"/>
    <xf numFmtId="0" fontId="8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right" vertical="center" wrapText="1"/>
    </xf>
    <xf numFmtId="1" fontId="3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49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49" fontId="8" fillId="0" borderId="47" xfId="0" applyNumberFormat="1" applyFont="1" applyBorder="1" applyAlignment="1">
      <alignment horizontal="left" vertical="center"/>
    </xf>
    <xf numFmtId="0" fontId="8" fillId="0" borderId="50" xfId="0" applyFont="1" applyBorder="1" applyAlignment="1">
      <alignment horizontal="center" vertical="center" textRotation="90"/>
    </xf>
    <xf numFmtId="0" fontId="8" fillId="0" borderId="46" xfId="0" applyFont="1" applyBorder="1" applyAlignment="1">
      <alignment horizontal="center" vertical="center" textRotation="90"/>
    </xf>
    <xf numFmtId="1" fontId="19" fillId="0" borderId="0" xfId="0" applyNumberFormat="1" applyFont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49" fontId="8" fillId="0" borderId="68" xfId="0" applyNumberFormat="1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right" vertical="center"/>
    </xf>
    <xf numFmtId="0" fontId="1" fillId="0" borderId="81" xfId="0" applyFont="1" applyBorder="1" applyAlignment="1">
      <alignment vertical="center"/>
    </xf>
    <xf numFmtId="0" fontId="2" fillId="0" borderId="81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>
      <alignment horizontal="center" vertical="center"/>
    </xf>
    <xf numFmtId="0" fontId="10" fillId="5" borderId="74" xfId="0" applyFont="1" applyFill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4" fillId="0" borderId="42" xfId="1" applyFont="1" applyBorder="1"/>
    <xf numFmtId="0" fontId="4" fillId="2" borderId="77" xfId="1" applyFont="1" applyFill="1" applyBorder="1" applyAlignment="1">
      <alignment wrapText="1"/>
    </xf>
    <xf numFmtId="0" fontId="4" fillId="0" borderId="21" xfId="1" applyFont="1" applyBorder="1"/>
    <xf numFmtId="0" fontId="4" fillId="2" borderId="30" xfId="1" applyFont="1" applyFill="1" applyBorder="1" applyAlignment="1">
      <alignment wrapText="1"/>
    </xf>
    <xf numFmtId="0" fontId="4" fillId="0" borderId="21" xfId="1" applyFont="1" applyBorder="1" applyAlignment="1">
      <alignment vertical="center"/>
    </xf>
    <xf numFmtId="0" fontId="4" fillId="2" borderId="30" xfId="1" applyFont="1" applyFill="1" applyBorder="1" applyAlignment="1">
      <alignment horizontal="left" vertical="center" wrapText="1"/>
    </xf>
    <xf numFmtId="0" fontId="4" fillId="0" borderId="30" xfId="1" applyFont="1" applyBorder="1" applyAlignment="1">
      <alignment wrapText="1"/>
    </xf>
    <xf numFmtId="0" fontId="41" fillId="2" borderId="21" xfId="1" applyFont="1" applyFill="1" applyBorder="1" applyAlignment="1">
      <alignment horizontal="left" vertical="center" wrapText="1"/>
    </xf>
    <xf numFmtId="0" fontId="41" fillId="2" borderId="30" xfId="1" applyFont="1" applyFill="1" applyBorder="1" applyAlignment="1" applyProtection="1">
      <alignment vertical="center" wrapText="1"/>
      <protection locked="0"/>
    </xf>
    <xf numFmtId="0" fontId="45" fillId="2" borderId="21" xfId="1" applyFont="1" applyFill="1" applyBorder="1" applyAlignment="1">
      <alignment wrapText="1"/>
    </xf>
    <xf numFmtId="0" fontId="45" fillId="2" borderId="30" xfId="1" applyFont="1" applyFill="1" applyBorder="1" applyAlignment="1">
      <alignment wrapText="1"/>
    </xf>
    <xf numFmtId="0" fontId="45" fillId="2" borderId="21" xfId="1" applyFont="1" applyFill="1" applyBorder="1"/>
    <xf numFmtId="0" fontId="41" fillId="2" borderId="21" xfId="1" applyFont="1" applyFill="1" applyBorder="1" applyAlignment="1">
      <alignment horizontal="left" vertical="center"/>
    </xf>
    <xf numFmtId="0" fontId="45" fillId="2" borderId="30" xfId="1" applyFont="1" applyFill="1" applyBorder="1" applyAlignment="1">
      <alignment horizontal="left" vertical="center" wrapText="1"/>
    </xf>
    <xf numFmtId="0" fontId="4" fillId="0" borderId="30" xfId="1" applyFont="1" applyBorder="1" applyAlignment="1">
      <alignment horizontal="left" vertical="center" wrapText="1"/>
    </xf>
    <xf numFmtId="0" fontId="3" fillId="0" borderId="30" xfId="1" applyFont="1" applyBorder="1" applyAlignment="1" applyProtection="1">
      <alignment vertical="center" wrapText="1"/>
      <protection locked="0"/>
    </xf>
    <xf numFmtId="0" fontId="3" fillId="0" borderId="33" xfId="1" applyFont="1" applyBorder="1" applyAlignment="1" applyProtection="1">
      <alignment vertical="center" wrapText="1"/>
      <protection locked="0"/>
    </xf>
    <xf numFmtId="0" fontId="3" fillId="0" borderId="25" xfId="1" applyFont="1" applyBorder="1" applyAlignment="1" applyProtection="1">
      <alignment vertical="center" wrapText="1"/>
      <protection locked="0"/>
    </xf>
    <xf numFmtId="1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45" fillId="2" borderId="29" xfId="0" applyFont="1" applyFill="1" applyBorder="1" applyAlignment="1">
      <alignment vertical="center"/>
    </xf>
    <xf numFmtId="0" fontId="45" fillId="2" borderId="21" xfId="0" applyFont="1" applyFill="1" applyBorder="1" applyAlignment="1">
      <alignment vertical="center"/>
    </xf>
    <xf numFmtId="0" fontId="45" fillId="2" borderId="50" xfId="0" applyFont="1" applyFill="1" applyBorder="1" applyAlignment="1">
      <alignment vertical="center"/>
    </xf>
    <xf numFmtId="0" fontId="45" fillId="2" borderId="21" xfId="0" applyFont="1" applyFill="1" applyBorder="1" applyAlignment="1">
      <alignment horizontal="center" vertical="center"/>
    </xf>
    <xf numFmtId="0" fontId="46" fillId="2" borderId="3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1" fontId="6" fillId="5" borderId="15" xfId="0" applyNumberFormat="1" applyFont="1" applyFill="1" applyBorder="1" applyAlignment="1">
      <alignment horizontal="center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10" fillId="4" borderId="37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1" fontId="19" fillId="0" borderId="39" xfId="0" applyNumberFormat="1" applyFont="1" applyBorder="1" applyAlignment="1">
      <alignment horizontal="center" vertical="center"/>
    </xf>
    <xf numFmtId="1" fontId="18" fillId="0" borderId="48" xfId="0" applyNumberFormat="1" applyFont="1" applyBorder="1" applyAlignment="1">
      <alignment horizontal="center" vertical="center"/>
    </xf>
    <xf numFmtId="1" fontId="19" fillId="0" borderId="38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5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49" xfId="0" applyNumberFormat="1" applyFont="1" applyBorder="1" applyAlignment="1">
      <alignment horizontal="center" vertical="center"/>
    </xf>
    <xf numFmtId="1" fontId="19" fillId="0" borderId="33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" fontId="19" fillId="0" borderId="50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" fontId="1" fillId="4" borderId="15" xfId="0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>
      <alignment horizontal="center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1" fontId="4" fillId="0" borderId="49" xfId="0" applyNumberFormat="1" applyFont="1" applyBorder="1" applyAlignment="1" applyProtection="1">
      <alignment horizontal="center" vertical="center"/>
      <protection locked="0"/>
    </xf>
    <xf numFmtId="0" fontId="45" fillId="2" borderId="56" xfId="0" applyFont="1" applyFill="1" applyBorder="1" applyAlignment="1">
      <alignment horizontal="center" vertical="center"/>
    </xf>
    <xf numFmtId="0" fontId="48" fillId="2" borderId="34" xfId="0" applyFont="1" applyFill="1" applyBorder="1" applyAlignment="1">
      <alignment horizontal="right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3" fillId="0" borderId="26" xfId="0" applyFont="1" applyBorder="1"/>
    <xf numFmtId="0" fontId="20" fillId="2" borderId="26" xfId="0" applyFont="1" applyFill="1" applyBorder="1" applyAlignment="1">
      <alignment vertical="center" wrapText="1"/>
    </xf>
    <xf numFmtId="0" fontId="7" fillId="2" borderId="71" xfId="0" applyFont="1" applyFill="1" applyBorder="1" applyAlignment="1">
      <alignment vertical="center"/>
    </xf>
    <xf numFmtId="0" fontId="12" fillId="7" borderId="74" xfId="0" applyFont="1" applyFill="1" applyBorder="1" applyAlignment="1">
      <alignment horizontal="left" vertical="center"/>
    </xf>
    <xf numFmtId="1" fontId="10" fillId="7" borderId="37" xfId="0" applyNumberFormat="1" applyFont="1" applyFill="1" applyBorder="1" applyAlignment="1">
      <alignment horizontal="center" vertical="center"/>
    </xf>
    <xf numFmtId="0" fontId="13" fillId="0" borderId="73" xfId="0" applyFont="1" applyBorder="1"/>
    <xf numFmtId="0" fontId="13" fillId="0" borderId="34" xfId="0" applyFont="1" applyBorder="1"/>
    <xf numFmtId="0" fontId="13" fillId="7" borderId="74" xfId="0" applyFont="1" applyFill="1" applyBorder="1"/>
    <xf numFmtId="0" fontId="20" fillId="2" borderId="7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53" fillId="2" borderId="44" xfId="1" applyFont="1" applyFill="1" applyBorder="1" applyAlignment="1">
      <alignment horizontal="center" vertical="center" wrapText="1"/>
    </xf>
    <xf numFmtId="0" fontId="53" fillId="0" borderId="78" xfId="1" applyFont="1" applyBorder="1" applyAlignment="1">
      <alignment horizontal="center" vertical="center"/>
    </xf>
    <xf numFmtId="0" fontId="53" fillId="0" borderId="42" xfId="1" applyFont="1" applyBorder="1" applyAlignment="1">
      <alignment horizontal="center" vertical="center"/>
    </xf>
    <xf numFmtId="0" fontId="53" fillId="0" borderId="43" xfId="1" applyFont="1" applyBorder="1" applyAlignment="1">
      <alignment horizontal="center" vertical="center"/>
    </xf>
    <xf numFmtId="0" fontId="53" fillId="0" borderId="44" xfId="1" applyFont="1" applyBorder="1" applyAlignment="1">
      <alignment horizontal="center" vertical="center"/>
    </xf>
    <xf numFmtId="0" fontId="54" fillId="2" borderId="50" xfId="1" applyFont="1" applyFill="1" applyBorder="1" applyAlignment="1">
      <alignment horizontal="center" vertical="center"/>
    </xf>
    <xf numFmtId="0" fontId="53" fillId="0" borderId="42" xfId="1" applyFont="1" applyBorder="1" applyAlignment="1">
      <alignment vertical="center"/>
    </xf>
    <xf numFmtId="0" fontId="53" fillId="0" borderId="43" xfId="1" applyFont="1" applyBorder="1" applyAlignment="1">
      <alignment vertical="center"/>
    </xf>
    <xf numFmtId="0" fontId="55" fillId="0" borderId="44" xfId="1" applyFont="1" applyBorder="1" applyAlignment="1">
      <alignment vertical="center"/>
    </xf>
    <xf numFmtId="0" fontId="55" fillId="0" borderId="42" xfId="1" applyFont="1" applyBorder="1" applyAlignment="1">
      <alignment vertical="center"/>
    </xf>
    <xf numFmtId="0" fontId="55" fillId="0" borderId="43" xfId="1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53" fillId="2" borderId="50" xfId="1" applyFont="1" applyFill="1" applyBorder="1" applyAlignment="1">
      <alignment horizontal="center" vertical="center" wrapText="1"/>
    </xf>
    <xf numFmtId="0" fontId="53" fillId="0" borderId="29" xfId="1" applyFont="1" applyBorder="1" applyAlignment="1">
      <alignment horizontal="center" vertical="center"/>
    </xf>
    <xf numFmtId="0" fontId="53" fillId="0" borderId="21" xfId="1" applyFont="1" applyBorder="1" applyAlignment="1">
      <alignment horizontal="center" vertical="center"/>
    </xf>
    <xf numFmtId="0" fontId="53" fillId="0" borderId="39" xfId="1" applyFont="1" applyBorder="1" applyAlignment="1">
      <alignment horizontal="center" vertical="center"/>
    </xf>
    <xf numFmtId="0" fontId="53" fillId="0" borderId="50" xfId="1" applyFont="1" applyBorder="1" applyAlignment="1">
      <alignment horizontal="center" vertical="center"/>
    </xf>
    <xf numFmtId="0" fontId="53" fillId="0" borderId="28" xfId="1" applyFont="1" applyBorder="1" applyAlignment="1">
      <alignment horizontal="center" vertical="center"/>
    </xf>
    <xf numFmtId="0" fontId="53" fillId="0" borderId="30" xfId="1" applyFont="1" applyBorder="1" applyAlignment="1">
      <alignment horizontal="center" vertical="center"/>
    </xf>
    <xf numFmtId="0" fontId="54" fillId="2" borderId="29" xfId="1" applyFont="1" applyFill="1" applyBorder="1" applyAlignment="1">
      <alignment horizontal="center" vertical="center"/>
    </xf>
    <xf numFmtId="0" fontId="53" fillId="0" borderId="21" xfId="1" applyFont="1" applyBorder="1" applyAlignment="1">
      <alignment vertical="center"/>
    </xf>
    <xf numFmtId="0" fontId="53" fillId="0" borderId="30" xfId="1" applyFont="1" applyBorder="1" applyAlignment="1">
      <alignment vertical="center"/>
    </xf>
    <xf numFmtId="0" fontId="55" fillId="0" borderId="50" xfId="1" applyFont="1" applyBorder="1" applyAlignment="1">
      <alignment vertical="center"/>
    </xf>
    <xf numFmtId="0" fontId="55" fillId="0" borderId="21" xfId="1" applyFont="1" applyBorder="1" applyAlignment="1">
      <alignment vertical="center"/>
    </xf>
    <xf numFmtId="0" fontId="55" fillId="0" borderId="39" xfId="1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53" fillId="0" borderId="30" xfId="1" applyFont="1" applyBorder="1" applyAlignment="1">
      <alignment horizontal="right" vertical="center"/>
    </xf>
    <xf numFmtId="0" fontId="55" fillId="0" borderId="39" xfId="1" applyFont="1" applyBorder="1" applyAlignment="1">
      <alignment horizontal="right" vertical="center"/>
    </xf>
    <xf numFmtId="0" fontId="53" fillId="0" borderId="50" xfId="1" applyFont="1" applyBorder="1" applyAlignment="1">
      <alignment horizontal="center" vertical="center" wrapText="1"/>
    </xf>
    <xf numFmtId="0" fontId="55" fillId="0" borderId="29" xfId="1" applyFont="1" applyBorder="1" applyAlignment="1">
      <alignment vertical="center"/>
    </xf>
    <xf numFmtId="0" fontId="53" fillId="0" borderId="50" xfId="1" applyFont="1" applyBorder="1" applyAlignment="1" applyProtection="1">
      <alignment horizontal="center" vertical="center"/>
      <protection locked="0"/>
    </xf>
    <xf numFmtId="0" fontId="53" fillId="0" borderId="21" xfId="1" applyFont="1" applyBorder="1" applyAlignment="1" applyProtection="1">
      <alignment horizontal="center" vertical="center"/>
      <protection locked="0"/>
    </xf>
    <xf numFmtId="0" fontId="53" fillId="0" borderId="39" xfId="1" applyFont="1" applyBorder="1" applyAlignment="1" applyProtection="1">
      <alignment horizontal="center" vertical="center"/>
      <protection locked="0"/>
    </xf>
    <xf numFmtId="0" fontId="56" fillId="2" borderId="50" xfId="1" applyFont="1" applyFill="1" applyBorder="1" applyAlignment="1">
      <alignment horizontal="center" vertical="center" wrapText="1"/>
    </xf>
    <xf numFmtId="0" fontId="56" fillId="2" borderId="29" xfId="1" applyFont="1" applyFill="1" applyBorder="1" applyAlignment="1">
      <alignment horizontal="center" vertical="center"/>
    </xf>
    <xf numFmtId="0" fontId="56" fillId="2" borderId="21" xfId="1" applyFont="1" applyFill="1" applyBorder="1" applyAlignment="1">
      <alignment horizontal="center" vertical="center"/>
    </xf>
    <xf numFmtId="0" fontId="56" fillId="2" borderId="39" xfId="1" applyFont="1" applyFill="1" applyBorder="1" applyAlignment="1">
      <alignment horizontal="center" vertical="center"/>
    </xf>
    <xf numFmtId="0" fontId="56" fillId="2" borderId="50" xfId="1" applyFont="1" applyFill="1" applyBorder="1" applyAlignment="1">
      <alignment horizontal="center" vertical="center"/>
    </xf>
    <xf numFmtId="0" fontId="56" fillId="2" borderId="50" xfId="1" applyFont="1" applyFill="1" applyBorder="1" applyAlignment="1">
      <alignment vertical="center"/>
    </xf>
    <xf numFmtId="0" fontId="56" fillId="2" borderId="21" xfId="1" applyFont="1" applyFill="1" applyBorder="1" applyAlignment="1">
      <alignment vertical="center"/>
    </xf>
    <xf numFmtId="0" fontId="56" fillId="2" borderId="39" xfId="1" applyFont="1" applyFill="1" applyBorder="1" applyAlignment="1">
      <alignment horizontal="right" vertical="center"/>
    </xf>
    <xf numFmtId="0" fontId="12" fillId="2" borderId="26" xfId="0" applyFont="1" applyFill="1" applyBorder="1" applyAlignment="1">
      <alignment horizontal="center" vertical="center"/>
    </xf>
    <xf numFmtId="0" fontId="57" fillId="2" borderId="29" xfId="1" applyFont="1" applyFill="1" applyBorder="1" applyAlignment="1">
      <alignment vertical="center"/>
    </xf>
    <xf numFmtId="0" fontId="57" fillId="2" borderId="21" xfId="1" applyFont="1" applyFill="1" applyBorder="1" applyAlignment="1">
      <alignment vertical="center"/>
    </xf>
    <xf numFmtId="0" fontId="57" fillId="2" borderId="39" xfId="1" applyFont="1" applyFill="1" applyBorder="1" applyAlignment="1">
      <alignment horizontal="right" vertical="center"/>
    </xf>
    <xf numFmtId="0" fontId="57" fillId="2" borderId="39" xfId="1" applyFont="1" applyFill="1" applyBorder="1" applyAlignment="1">
      <alignment vertical="center"/>
    </xf>
    <xf numFmtId="0" fontId="56" fillId="2" borderId="50" xfId="1" applyFont="1" applyFill="1" applyBorder="1" applyAlignment="1" applyProtection="1">
      <alignment horizontal="center" vertical="center"/>
      <protection locked="0"/>
    </xf>
    <xf numFmtId="0" fontId="56" fillId="2" borderId="21" xfId="1" applyFont="1" applyFill="1" applyBorder="1" applyAlignment="1" applyProtection="1">
      <alignment horizontal="center" vertical="center"/>
      <protection locked="0"/>
    </xf>
    <xf numFmtId="0" fontId="56" fillId="2" borderId="39" xfId="1" applyFont="1" applyFill="1" applyBorder="1" applyAlignment="1" applyProtection="1">
      <alignment horizontal="center" vertical="center"/>
      <protection locked="0"/>
    </xf>
    <xf numFmtId="0" fontId="57" fillId="2" borderId="50" xfId="1" applyFont="1" applyFill="1" applyBorder="1" applyAlignment="1">
      <alignment vertical="center"/>
    </xf>
    <xf numFmtId="0" fontId="56" fillId="2" borderId="28" xfId="1" applyFont="1" applyFill="1" applyBorder="1" applyAlignment="1">
      <alignment horizontal="center" vertical="center"/>
    </xf>
    <xf numFmtId="0" fontId="57" fillId="2" borderId="28" xfId="1" applyFont="1" applyFill="1" applyBorder="1" applyAlignment="1">
      <alignment vertical="center"/>
    </xf>
    <xf numFmtId="0" fontId="57" fillId="2" borderId="0" xfId="1" applyFont="1" applyFill="1" applyAlignment="1">
      <alignment vertical="center"/>
    </xf>
    <xf numFmtId="0" fontId="56" fillId="2" borderId="30" xfId="1" applyFont="1" applyFill="1" applyBorder="1" applyAlignment="1">
      <alignment horizontal="center" vertical="center"/>
    </xf>
    <xf numFmtId="0" fontId="57" fillId="2" borderId="30" xfId="1" applyFont="1" applyFill="1" applyBorder="1" applyAlignment="1">
      <alignment horizontal="right" vertical="center"/>
    </xf>
    <xf numFmtId="0" fontId="58" fillId="2" borderId="21" xfId="1" applyFont="1" applyFill="1" applyBorder="1" applyAlignment="1">
      <alignment vertical="center"/>
    </xf>
    <xf numFmtId="0" fontId="56" fillId="2" borderId="29" xfId="1" applyFont="1" applyFill="1" applyBorder="1" applyAlignment="1" applyProtection="1">
      <alignment horizontal="center" vertical="center"/>
      <protection locked="0"/>
    </xf>
    <xf numFmtId="0" fontId="56" fillId="2" borderId="29" xfId="1" applyFont="1" applyFill="1" applyBorder="1"/>
    <xf numFmtId="0" fontId="56" fillId="2" borderId="21" xfId="1" applyFont="1" applyFill="1" applyBorder="1"/>
    <xf numFmtId="0" fontId="56" fillId="2" borderId="39" xfId="1" applyFont="1" applyFill="1" applyBorder="1"/>
    <xf numFmtId="0" fontId="58" fillId="2" borderId="50" xfId="1" applyFont="1" applyFill="1" applyBorder="1" applyAlignment="1">
      <alignment vertical="center"/>
    </xf>
    <xf numFmtId="0" fontId="58" fillId="2" borderId="28" xfId="1" applyFont="1" applyFill="1" applyBorder="1" applyAlignment="1">
      <alignment vertical="center"/>
    </xf>
    <xf numFmtId="0" fontId="56" fillId="2" borderId="30" xfId="1" applyFont="1" applyFill="1" applyBorder="1" applyAlignment="1">
      <alignment horizontal="right" vertical="center"/>
    </xf>
    <xf numFmtId="0" fontId="3" fillId="0" borderId="21" xfId="1" applyFont="1" applyBorder="1" applyAlignment="1">
      <alignment horizontal="left" vertical="center"/>
    </xf>
    <xf numFmtId="0" fontId="53" fillId="0" borderId="29" xfId="1" applyFont="1" applyBorder="1" applyAlignment="1">
      <alignment horizontal="left" vertical="center"/>
    </xf>
    <xf numFmtId="0" fontId="55" fillId="0" borderId="21" xfId="1" applyFont="1" applyBorder="1" applyAlignment="1">
      <alignment horizontal="center" vertical="center"/>
    </xf>
    <xf numFmtId="0" fontId="53" fillId="0" borderId="21" xfId="1" applyFont="1" applyBorder="1" applyAlignment="1">
      <alignment horizontal="left" vertical="center"/>
    </xf>
    <xf numFmtId="0" fontId="53" fillId="0" borderId="39" xfId="1" applyFont="1" applyBorder="1" applyAlignment="1">
      <alignment horizontal="left" vertical="center"/>
    </xf>
    <xf numFmtId="0" fontId="55" fillId="0" borderId="50" xfId="1" applyFont="1" applyBorder="1" applyAlignment="1">
      <alignment horizontal="center" vertical="center"/>
    </xf>
    <xf numFmtId="0" fontId="55" fillId="0" borderId="30" xfId="1" applyFont="1" applyBorder="1" applyAlignment="1">
      <alignment horizontal="center" vertical="center"/>
    </xf>
    <xf numFmtId="0" fontId="53" fillId="0" borderId="50" xfId="1" applyFont="1" applyBorder="1" applyAlignment="1">
      <alignment horizontal="left" vertical="center"/>
    </xf>
    <xf numFmtId="0" fontId="55" fillId="0" borderId="29" xfId="1" applyFont="1" applyBorder="1" applyAlignment="1">
      <alignment horizontal="center" vertical="center"/>
    </xf>
    <xf numFmtId="0" fontId="59" fillId="0" borderId="21" xfId="1" applyFont="1" applyBorder="1" applyAlignment="1">
      <alignment vertical="center"/>
    </xf>
    <xf numFmtId="0" fontId="55" fillId="0" borderId="30" xfId="1" applyFont="1" applyBorder="1" applyAlignment="1">
      <alignment vertical="center"/>
    </xf>
    <xf numFmtId="0" fontId="3" fillId="0" borderId="52" xfId="1" applyFont="1" applyBorder="1" applyAlignment="1">
      <alignment horizontal="left" vertical="center"/>
    </xf>
    <xf numFmtId="0" fontId="53" fillId="0" borderId="51" xfId="1" applyFont="1" applyBorder="1" applyAlignment="1">
      <alignment horizontal="center" vertical="center" wrapText="1"/>
    </xf>
    <xf numFmtId="0" fontId="55" fillId="0" borderId="32" xfId="1" applyFont="1" applyBorder="1" applyAlignment="1">
      <alignment vertical="center"/>
    </xf>
    <xf numFmtId="0" fontId="55" fillId="0" borderId="52" xfId="1" applyFont="1" applyBorder="1" applyAlignment="1">
      <alignment vertical="center"/>
    </xf>
    <xf numFmtId="0" fontId="55" fillId="0" borderId="40" xfId="1" applyFont="1" applyBorder="1" applyAlignment="1">
      <alignment vertical="center"/>
    </xf>
    <xf numFmtId="0" fontId="55" fillId="0" borderId="51" xfId="1" applyFont="1" applyBorder="1" applyAlignment="1">
      <alignment vertical="center"/>
    </xf>
    <xf numFmtId="0" fontId="55" fillId="0" borderId="33" xfId="1" applyFont="1" applyBorder="1" applyAlignment="1">
      <alignment vertical="center"/>
    </xf>
    <xf numFmtId="0" fontId="53" fillId="0" borderId="51" xfId="1" applyFont="1" applyBorder="1" applyAlignment="1">
      <alignment horizontal="center" vertical="center"/>
    </xf>
    <xf numFmtId="0" fontId="53" fillId="0" borderId="52" xfId="1" applyFont="1" applyBorder="1" applyAlignment="1">
      <alignment horizontal="center" vertical="center"/>
    </xf>
    <xf numFmtId="0" fontId="53" fillId="0" borderId="64" xfId="1" applyFont="1" applyBorder="1" applyAlignment="1">
      <alignment horizontal="center" vertical="center"/>
    </xf>
    <xf numFmtId="0" fontId="59" fillId="0" borderId="52" xfId="1" applyFont="1" applyBorder="1" applyAlignment="1">
      <alignment vertical="center"/>
    </xf>
    <xf numFmtId="0" fontId="3" fillId="2" borderId="21" xfId="1" applyFont="1" applyFill="1" applyBorder="1" applyAlignment="1">
      <alignment horizontal="left" vertical="center" wrapText="1"/>
    </xf>
    <xf numFmtId="0" fontId="53" fillId="0" borderId="29" xfId="1" applyFont="1" applyBorder="1" applyAlignment="1">
      <alignment vertical="center"/>
    </xf>
    <xf numFmtId="0" fontId="3" fillId="2" borderId="49" xfId="1" applyFont="1" applyFill="1" applyBorder="1" applyAlignment="1">
      <alignment horizontal="left" vertical="center" wrapText="1"/>
    </xf>
    <xf numFmtId="0" fontId="53" fillId="0" borderId="48" xfId="1" applyFont="1" applyBorder="1" applyAlignment="1">
      <alignment horizontal="center" vertical="center" wrapText="1"/>
    </xf>
    <xf numFmtId="0" fontId="55" fillId="0" borderId="49" xfId="1" applyFont="1" applyBorder="1" applyAlignment="1">
      <alignment vertical="center"/>
    </xf>
    <xf numFmtId="0" fontId="55" fillId="0" borderId="25" xfId="1" applyFont="1" applyBorder="1" applyAlignment="1">
      <alignment vertical="center"/>
    </xf>
    <xf numFmtId="0" fontId="55" fillId="0" borderId="48" xfId="1" applyFont="1" applyBorder="1" applyAlignment="1">
      <alignment vertical="center"/>
    </xf>
    <xf numFmtId="0" fontId="55" fillId="0" borderId="38" xfId="1" applyFont="1" applyBorder="1" applyAlignment="1">
      <alignment vertical="center"/>
    </xf>
    <xf numFmtId="0" fontId="55" fillId="0" borderId="24" xfId="1" applyFont="1" applyBorder="1" applyAlignment="1">
      <alignment vertical="center"/>
    </xf>
    <xf numFmtId="0" fontId="53" fillId="0" borderId="48" xfId="1" applyFont="1" applyBorder="1" applyAlignment="1">
      <alignment horizontal="center" vertical="center"/>
    </xf>
    <xf numFmtId="0" fontId="53" fillId="0" borderId="49" xfId="1" applyFont="1" applyBorder="1" applyAlignment="1">
      <alignment horizontal="center" vertical="center"/>
    </xf>
    <xf numFmtId="0" fontId="53" fillId="0" borderId="38" xfId="1" applyFont="1" applyBorder="1" applyAlignment="1">
      <alignment horizontal="center" vertical="center"/>
    </xf>
    <xf numFmtId="0" fontId="53" fillId="0" borderId="24" xfId="1" applyFont="1" applyBorder="1" applyAlignment="1">
      <alignment horizontal="center" vertical="center"/>
    </xf>
    <xf numFmtId="0" fontId="59" fillId="0" borderId="49" xfId="1" applyFont="1" applyBorder="1" applyAlignment="1">
      <alignment vertical="center"/>
    </xf>
    <xf numFmtId="0" fontId="55" fillId="0" borderId="30" xfId="1" applyFont="1" applyBorder="1" applyAlignment="1">
      <alignment horizontal="right" vertical="center"/>
    </xf>
    <xf numFmtId="0" fontId="53" fillId="0" borderId="50" xfId="1" applyFont="1" applyBorder="1" applyAlignment="1">
      <alignment vertical="center"/>
    </xf>
    <xf numFmtId="0" fontId="53" fillId="0" borderId="39" xfId="1" applyFont="1" applyBorder="1" applyAlignment="1">
      <alignment horizontal="right" vertical="center"/>
    </xf>
    <xf numFmtId="0" fontId="15" fillId="0" borderId="26" xfId="2" applyFont="1" applyBorder="1" applyAlignment="1">
      <alignment horizontal="center" vertical="center"/>
    </xf>
    <xf numFmtId="0" fontId="18" fillId="0" borderId="26" xfId="2" applyFont="1" applyBorder="1" applyAlignment="1">
      <alignment horizontal="left" vertical="center"/>
    </xf>
    <xf numFmtId="0" fontId="18" fillId="0" borderId="26" xfId="1" applyFont="1" applyBorder="1" applyAlignment="1">
      <alignment horizontal="left" vertical="center"/>
    </xf>
    <xf numFmtId="0" fontId="18" fillId="0" borderId="83" xfId="2" applyFont="1" applyBorder="1" applyAlignment="1">
      <alignment horizontal="left" vertical="center"/>
    </xf>
    <xf numFmtId="0" fontId="53" fillId="0" borderId="32" xfId="1" applyFont="1" applyBorder="1" applyAlignment="1">
      <alignment horizontal="center" vertical="center"/>
    </xf>
    <xf numFmtId="0" fontId="53" fillId="0" borderId="40" xfId="1" applyFont="1" applyBorder="1" applyAlignment="1">
      <alignment horizontal="center" vertical="center"/>
    </xf>
    <xf numFmtId="0" fontId="53" fillId="0" borderId="51" xfId="1" applyFont="1" applyBorder="1" applyAlignment="1">
      <alignment vertical="center"/>
    </xf>
    <xf numFmtId="0" fontId="53" fillId="0" borderId="52" xfId="1" applyFont="1" applyBorder="1" applyAlignment="1">
      <alignment vertical="center"/>
    </xf>
    <xf numFmtId="0" fontId="53" fillId="0" borderId="40" xfId="1" applyFont="1" applyBorder="1" applyAlignment="1">
      <alignment vertical="center"/>
    </xf>
    <xf numFmtId="0" fontId="18" fillId="0" borderId="73" xfId="2" applyFont="1" applyBorder="1" applyAlignment="1">
      <alignment horizontal="left" vertical="center"/>
    </xf>
    <xf numFmtId="0" fontId="60" fillId="0" borderId="51" xfId="1" applyFont="1" applyBorder="1" applyAlignment="1">
      <alignment vertical="center"/>
    </xf>
    <xf numFmtId="0" fontId="60" fillId="0" borderId="52" xfId="1" applyFont="1" applyBorder="1" applyAlignment="1">
      <alignment vertical="center"/>
    </xf>
    <xf numFmtId="0" fontId="60" fillId="0" borderId="33" xfId="1" applyFont="1" applyBorder="1" applyAlignment="1">
      <alignment vertical="center"/>
    </xf>
    <xf numFmtId="0" fontId="60" fillId="0" borderId="40" xfId="1" applyFont="1" applyBorder="1" applyAlignment="1">
      <alignment horizontal="center" vertical="center"/>
    </xf>
    <xf numFmtId="0" fontId="53" fillId="0" borderId="67" xfId="1" applyFont="1" applyBorder="1" applyAlignment="1">
      <alignment horizontal="center" vertical="center"/>
    </xf>
    <xf numFmtId="0" fontId="53" fillId="0" borderId="6" xfId="1" applyFont="1" applyBorder="1" applyAlignment="1">
      <alignment horizontal="center" vertical="center"/>
    </xf>
    <xf numFmtId="0" fontId="15" fillId="0" borderId="73" xfId="2" applyFont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53" fillId="0" borderId="50" xfId="0" applyFont="1" applyBorder="1" applyAlignment="1">
      <alignment horizontal="center" vertical="center"/>
    </xf>
    <xf numFmtId="0" fontId="55" fillId="0" borderId="29" xfId="0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>
      <alignment vertical="center"/>
    </xf>
    <xf numFmtId="0" fontId="4" fillId="2" borderId="45" xfId="0" applyFont="1" applyFill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53" fillId="0" borderId="46" xfId="0" applyFont="1" applyBorder="1" applyAlignment="1">
      <alignment horizontal="center" vertical="center"/>
    </xf>
    <xf numFmtId="0" fontId="55" fillId="0" borderId="35" xfId="0" applyFont="1" applyBorder="1" applyAlignment="1" applyProtection="1">
      <alignment horizontal="center" vertical="center"/>
      <protection locked="0"/>
    </xf>
    <xf numFmtId="0" fontId="59" fillId="0" borderId="45" xfId="0" applyFont="1" applyBorder="1" applyAlignment="1">
      <alignment vertical="center"/>
    </xf>
    <xf numFmtId="0" fontId="55" fillId="0" borderId="45" xfId="1" applyFont="1" applyBorder="1" applyAlignment="1">
      <alignment vertical="center"/>
    </xf>
    <xf numFmtId="0" fontId="55" fillId="0" borderId="36" xfId="1" applyFont="1" applyBorder="1" applyAlignment="1">
      <alignment vertical="center"/>
    </xf>
    <xf numFmtId="0" fontId="55" fillId="0" borderId="46" xfId="1" applyFont="1" applyBorder="1" applyAlignment="1">
      <alignment vertical="center"/>
    </xf>
    <xf numFmtId="0" fontId="55" fillId="0" borderId="41" xfId="1" applyFont="1" applyBorder="1" applyAlignment="1">
      <alignment vertical="center"/>
    </xf>
    <xf numFmtId="0" fontId="53" fillId="0" borderId="35" xfId="1" applyFont="1" applyBorder="1" applyAlignment="1">
      <alignment vertical="center"/>
    </xf>
    <xf numFmtId="0" fontId="53" fillId="0" borderId="45" xfId="1" applyFont="1" applyBorder="1" applyAlignment="1">
      <alignment vertical="center"/>
    </xf>
    <xf numFmtId="0" fontId="54" fillId="2" borderId="46" xfId="1" applyFont="1" applyFill="1" applyBorder="1" applyAlignment="1">
      <alignment horizontal="center" vertical="center"/>
    </xf>
    <xf numFmtId="0" fontId="53" fillId="0" borderId="46" xfId="1" applyFont="1" applyBorder="1" applyAlignment="1">
      <alignment horizontal="center" vertical="center"/>
    </xf>
    <xf numFmtId="0" fontId="53" fillId="0" borderId="45" xfId="1" applyFont="1" applyBorder="1" applyAlignment="1">
      <alignment horizontal="center" vertical="center"/>
    </xf>
    <xf numFmtId="0" fontId="53" fillId="0" borderId="41" xfId="1" applyFont="1" applyBorder="1" applyAlignment="1">
      <alignment horizontal="center" vertical="center"/>
    </xf>
    <xf numFmtId="0" fontId="53" fillId="0" borderId="35" xfId="1" applyFont="1" applyBorder="1" applyAlignment="1">
      <alignment horizontal="center" vertical="center"/>
    </xf>
    <xf numFmtId="0" fontId="59" fillId="0" borderId="45" xfId="1" applyFont="1" applyBorder="1" applyAlignment="1">
      <alignment vertical="center"/>
    </xf>
    <xf numFmtId="1" fontId="4" fillId="0" borderId="31" xfId="0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61" fillId="0" borderId="0" xfId="1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 wrapText="1"/>
    </xf>
    <xf numFmtId="0" fontId="26" fillId="0" borderId="0" xfId="1" applyFont="1" applyAlignment="1">
      <alignment horizontal="center" vertical="center"/>
    </xf>
    <xf numFmtId="0" fontId="4" fillId="0" borderId="0" xfId="0" applyFont="1" applyAlignment="1">
      <alignment wrapText="1"/>
    </xf>
    <xf numFmtId="49" fontId="1" fillId="0" borderId="2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8" fillId="0" borderId="84" xfId="0" applyFont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1" fillId="5" borderId="44" xfId="0" applyFont="1" applyFill="1" applyBorder="1" applyAlignment="1" applyProtection="1">
      <alignment horizontal="center" vertical="center"/>
      <protection locked="0"/>
    </xf>
    <xf numFmtId="0" fontId="1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41" fillId="2" borderId="87" xfId="0" applyFont="1" applyFill="1" applyBorder="1" applyAlignment="1">
      <alignment horizontal="center" vertical="center"/>
    </xf>
    <xf numFmtId="0" fontId="46" fillId="2" borderId="39" xfId="0" applyFont="1" applyFill="1" applyBorder="1" applyAlignment="1">
      <alignment horizontal="right" vertical="center"/>
    </xf>
    <xf numFmtId="0" fontId="45" fillId="2" borderId="89" xfId="0" applyFont="1" applyFill="1" applyBorder="1" applyAlignment="1">
      <alignment vertical="center"/>
    </xf>
    <xf numFmtId="0" fontId="45" fillId="2" borderId="85" xfId="0" applyFont="1" applyFill="1" applyBorder="1" applyAlignment="1">
      <alignment vertical="center"/>
    </xf>
    <xf numFmtId="0" fontId="46" fillId="2" borderId="86" xfId="0" applyFont="1" applyFill="1" applyBorder="1" applyAlignment="1">
      <alignment horizontal="right" vertical="center"/>
    </xf>
    <xf numFmtId="0" fontId="45" fillId="2" borderId="50" xfId="0" applyFont="1" applyFill="1" applyBorder="1" applyAlignment="1">
      <alignment horizontal="center" vertical="center"/>
    </xf>
    <xf numFmtId="0" fontId="46" fillId="2" borderId="39" xfId="0" applyFont="1" applyFill="1" applyBorder="1" applyAlignment="1">
      <alignment horizontal="center" vertical="center"/>
    </xf>
    <xf numFmtId="0" fontId="47" fillId="2" borderId="89" xfId="0" applyFont="1" applyFill="1" applyBorder="1" applyAlignment="1">
      <alignment vertical="center"/>
    </xf>
    <xf numFmtId="0" fontId="45" fillId="2" borderId="85" xfId="0" applyFont="1" applyFill="1" applyBorder="1" applyAlignment="1">
      <alignment horizontal="center" vertical="center"/>
    </xf>
    <xf numFmtId="0" fontId="46" fillId="2" borderId="86" xfId="0" applyFont="1" applyFill="1" applyBorder="1" applyAlignment="1">
      <alignment horizontal="center" vertical="center"/>
    </xf>
    <xf numFmtId="0" fontId="12" fillId="2" borderId="87" xfId="0" applyFont="1" applyFill="1" applyBorder="1" applyAlignment="1">
      <alignment horizontal="center" vertical="center"/>
    </xf>
    <xf numFmtId="0" fontId="47" fillId="2" borderId="29" xfId="0" applyFont="1" applyFill="1" applyBorder="1" applyAlignment="1">
      <alignment vertical="center"/>
    </xf>
    <xf numFmtId="0" fontId="46" fillId="2" borderId="30" xfId="0" applyFont="1" applyFill="1" applyBorder="1" applyAlignment="1">
      <alignment horizontal="center" vertical="center"/>
    </xf>
    <xf numFmtId="0" fontId="47" fillId="2" borderId="50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vertical="center"/>
    </xf>
    <xf numFmtId="0" fontId="26" fillId="2" borderId="21" xfId="0" applyFont="1" applyFill="1" applyBorder="1" applyAlignment="1">
      <alignment vertical="center"/>
    </xf>
    <xf numFmtId="0" fontId="5" fillId="2" borderId="50" xfId="0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right" vertical="center"/>
    </xf>
    <xf numFmtId="0" fontId="62" fillId="2" borderId="26" xfId="0" applyFont="1" applyFill="1" applyBorder="1" applyAlignment="1">
      <alignment horizontal="center" vertical="center" wrapText="1"/>
    </xf>
    <xf numFmtId="0" fontId="45" fillId="2" borderId="51" xfId="0" applyFont="1" applyFill="1" applyBorder="1" applyAlignment="1">
      <alignment vertical="center"/>
    </xf>
    <xf numFmtId="0" fontId="45" fillId="2" borderId="52" xfId="0" applyFont="1" applyFill="1" applyBorder="1" applyAlignment="1">
      <alignment vertical="center"/>
    </xf>
    <xf numFmtId="0" fontId="46" fillId="2" borderId="40" xfId="0" applyFont="1" applyFill="1" applyBorder="1" applyAlignment="1">
      <alignment horizontal="right" vertical="center"/>
    </xf>
    <xf numFmtId="0" fontId="45" fillId="2" borderId="32" xfId="0" applyFont="1" applyFill="1" applyBorder="1" applyAlignment="1">
      <alignment vertical="center"/>
    </xf>
    <xf numFmtId="0" fontId="47" fillId="2" borderId="32" xfId="0" applyFont="1" applyFill="1" applyBorder="1" applyAlignment="1">
      <alignment vertical="center"/>
    </xf>
    <xf numFmtId="0" fontId="45" fillId="2" borderId="52" xfId="0" applyFont="1" applyFill="1" applyBorder="1" applyAlignment="1">
      <alignment horizontal="center" vertical="center"/>
    </xf>
    <xf numFmtId="0" fontId="46" fillId="2" borderId="40" xfId="0" applyFont="1" applyFill="1" applyBorder="1" applyAlignment="1">
      <alignment horizontal="center" vertical="center"/>
    </xf>
    <xf numFmtId="0" fontId="46" fillId="2" borderId="33" xfId="0" applyFont="1" applyFill="1" applyBorder="1" applyAlignment="1">
      <alignment horizontal="right" vertical="center"/>
    </xf>
    <xf numFmtId="0" fontId="12" fillId="2" borderId="73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/>
    <xf numFmtId="0" fontId="17" fillId="2" borderId="20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right" vertical="center" wrapText="1"/>
    </xf>
    <xf numFmtId="1" fontId="41" fillId="2" borderId="53" xfId="0" applyNumberFormat="1" applyFont="1" applyFill="1" applyBorder="1" applyAlignment="1">
      <alignment horizontal="center" vertical="center"/>
    </xf>
    <xf numFmtId="1" fontId="41" fillId="2" borderId="67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 applyProtection="1">
      <alignment vertical="center"/>
      <protection locked="0"/>
    </xf>
    <xf numFmtId="0" fontId="0" fillId="2" borderId="0" xfId="0" applyFill="1"/>
    <xf numFmtId="0" fontId="4" fillId="2" borderId="47" xfId="0" applyFont="1" applyFill="1" applyBorder="1" applyAlignment="1">
      <alignment horizontal="right" vertical="center" wrapText="1"/>
    </xf>
    <xf numFmtId="1" fontId="41" fillId="2" borderId="47" xfId="0" applyNumberFormat="1" applyFont="1" applyFill="1" applyBorder="1" applyAlignment="1">
      <alignment horizontal="center" vertical="center"/>
    </xf>
    <xf numFmtId="1" fontId="42" fillId="2" borderId="37" xfId="0" applyNumberFormat="1" applyFont="1" applyFill="1" applyBorder="1" applyAlignment="1">
      <alignment horizontal="center" vertical="center"/>
    </xf>
    <xf numFmtId="0" fontId="41" fillId="2" borderId="18" xfId="0" applyFont="1" applyFill="1" applyBorder="1" applyAlignment="1">
      <alignment horizontal="center" vertical="center"/>
    </xf>
    <xf numFmtId="0" fontId="41" fillId="2" borderId="47" xfId="0" applyFont="1" applyFill="1" applyBorder="1" applyAlignment="1">
      <alignment horizontal="center" vertical="center"/>
    </xf>
    <xf numFmtId="1" fontId="42" fillId="2" borderId="8" xfId="0" applyNumberFormat="1" applyFont="1" applyFill="1" applyBorder="1" applyAlignment="1">
      <alignment horizontal="center" vertical="center"/>
    </xf>
    <xf numFmtId="1" fontId="42" fillId="2" borderId="0" xfId="0" applyNumberFormat="1" applyFont="1" applyFill="1" applyAlignment="1">
      <alignment horizontal="center" vertical="center"/>
    </xf>
    <xf numFmtId="1" fontId="8" fillId="2" borderId="26" xfId="0" applyNumberFormat="1" applyFont="1" applyFill="1" applyBorder="1" applyAlignment="1" applyProtection="1">
      <alignment vertical="center"/>
      <protection locked="0"/>
    </xf>
    <xf numFmtId="0" fontId="4" fillId="2" borderId="67" xfId="0" applyFont="1" applyFill="1" applyBorder="1" applyAlignment="1">
      <alignment horizontal="right" vertical="center" wrapText="1"/>
    </xf>
    <xf numFmtId="1" fontId="1" fillId="2" borderId="49" xfId="0" applyNumberFormat="1" applyFont="1" applyFill="1" applyBorder="1" applyAlignment="1">
      <alignment horizontal="center" vertical="center"/>
    </xf>
    <xf numFmtId="1" fontId="2" fillId="2" borderId="38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1" fontId="11" fillId="2" borderId="38" xfId="0" applyNumberFormat="1" applyFont="1" applyFill="1" applyBorder="1" applyAlignment="1">
      <alignment horizontal="center" vertical="center"/>
    </xf>
    <xf numFmtId="1" fontId="11" fillId="2" borderId="48" xfId="0" applyNumberFormat="1" applyFont="1" applyFill="1" applyBorder="1" applyAlignment="1">
      <alignment horizontal="center" vertical="center"/>
    </xf>
    <xf numFmtId="1" fontId="11" fillId="2" borderId="49" xfId="0" applyNumberFormat="1" applyFont="1" applyFill="1" applyBorder="1" applyAlignment="1">
      <alignment horizontal="center" vertical="center"/>
    </xf>
    <xf numFmtId="1" fontId="11" fillId="2" borderId="25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2" fillId="2" borderId="39" xfId="0" applyNumberFormat="1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/>
    </xf>
    <xf numFmtId="1" fontId="3" fillId="2" borderId="39" xfId="0" applyNumberFormat="1" applyFont="1" applyFill="1" applyBorder="1" applyAlignment="1">
      <alignment horizontal="center" vertical="center"/>
    </xf>
    <xf numFmtId="1" fontId="3" fillId="2" borderId="50" xfId="0" applyNumberFormat="1" applyFont="1" applyFill="1" applyBorder="1" applyAlignment="1">
      <alignment horizontal="center" vertical="center"/>
    </xf>
    <xf numFmtId="1" fontId="3" fillId="2" borderId="30" xfId="0" applyNumberFormat="1" applyFont="1" applyFill="1" applyBorder="1" applyAlignment="1">
      <alignment horizontal="center" vertical="center"/>
    </xf>
    <xf numFmtId="1" fontId="11" fillId="2" borderId="21" xfId="0" applyNumberFormat="1" applyFont="1" applyFill="1" applyBorder="1" applyAlignment="1">
      <alignment horizontal="center" vertical="center"/>
    </xf>
    <xf numFmtId="1" fontId="11" fillId="2" borderId="30" xfId="0" applyNumberFormat="1" applyFont="1" applyFill="1" applyBorder="1" applyAlignment="1">
      <alignment horizontal="center" vertical="center"/>
    </xf>
    <xf numFmtId="1" fontId="1" fillId="2" borderId="45" xfId="0" applyNumberFormat="1" applyFont="1" applyFill="1" applyBorder="1" applyAlignment="1">
      <alignment horizontal="center" vertical="center"/>
    </xf>
    <xf numFmtId="1" fontId="2" fillId="2" borderId="41" xfId="0" applyNumberFormat="1" applyFont="1" applyFill="1" applyBorder="1" applyAlignment="1">
      <alignment horizontal="center" vertical="center"/>
    </xf>
    <xf numFmtId="1" fontId="3" fillId="2" borderId="46" xfId="0" applyNumberFormat="1" applyFont="1" applyFill="1" applyBorder="1" applyAlignment="1">
      <alignment horizontal="center" vertical="center"/>
    </xf>
    <xf numFmtId="1" fontId="3" fillId="2" borderId="45" xfId="0" applyNumberFormat="1" applyFont="1" applyFill="1" applyBorder="1" applyAlignment="1">
      <alignment horizontal="center" vertical="center"/>
    </xf>
    <xf numFmtId="1" fontId="3" fillId="2" borderId="41" xfId="0" applyNumberFormat="1" applyFont="1" applyFill="1" applyBorder="1" applyAlignment="1">
      <alignment horizontal="center" vertical="center"/>
    </xf>
    <xf numFmtId="1" fontId="3" fillId="2" borderId="36" xfId="0" applyNumberFormat="1" applyFont="1" applyFill="1" applyBorder="1" applyAlignment="1">
      <alignment horizontal="center" vertical="center"/>
    </xf>
    <xf numFmtId="1" fontId="11" fillId="2" borderId="45" xfId="0" applyNumberFormat="1" applyFont="1" applyFill="1" applyBorder="1" applyAlignment="1">
      <alignment horizontal="center" vertical="center"/>
    </xf>
    <xf numFmtId="1" fontId="11" fillId="2" borderId="36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1" fontId="1" fillId="2" borderId="67" xfId="0" applyNumberFormat="1" applyFont="1" applyFill="1" applyBorder="1" applyAlignment="1">
      <alignment horizontal="center" vertical="center"/>
    </xf>
    <xf numFmtId="1" fontId="2" fillId="2" borderId="68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76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54" xfId="0" applyNumberFormat="1" applyFont="1" applyFill="1" applyBorder="1" applyAlignment="1">
      <alignment horizontal="center" vertical="center"/>
    </xf>
    <xf numFmtId="1" fontId="3" fillId="2" borderId="69" xfId="0" applyNumberFormat="1" applyFont="1" applyFill="1" applyBorder="1" applyAlignment="1">
      <alignment horizontal="center" vertical="center"/>
    </xf>
    <xf numFmtId="1" fontId="3" fillId="2" borderId="67" xfId="0" applyNumberFormat="1" applyFont="1" applyFill="1" applyBorder="1" applyAlignment="1">
      <alignment horizontal="center" vertical="center"/>
    </xf>
    <xf numFmtId="1" fontId="3" fillId="2" borderId="68" xfId="0" applyNumberFormat="1" applyFont="1" applyFill="1" applyBorder="1" applyAlignment="1">
      <alignment horizontal="center" vertical="center"/>
    </xf>
    <xf numFmtId="1" fontId="3" fillId="2" borderId="79" xfId="0" applyNumberFormat="1" applyFont="1" applyFill="1" applyBorder="1" applyAlignment="1">
      <alignment horizontal="center" vertical="center"/>
    </xf>
    <xf numFmtId="1" fontId="11" fillId="2" borderId="79" xfId="0" applyNumberFormat="1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right" vertical="center"/>
    </xf>
    <xf numFmtId="1" fontId="2" fillId="2" borderId="30" xfId="0" applyNumberFormat="1" applyFont="1" applyFill="1" applyBorder="1" applyAlignment="1">
      <alignment horizontal="center" vertical="center"/>
    </xf>
    <xf numFmtId="1" fontId="3" fillId="2" borderId="35" xfId="0" applyNumberFormat="1" applyFont="1" applyFill="1" applyBorder="1" applyAlignment="1">
      <alignment horizontal="center" vertical="center"/>
    </xf>
    <xf numFmtId="1" fontId="3" fillId="2" borderId="32" xfId="0" applyNumberFormat="1" applyFont="1" applyFill="1" applyBorder="1" applyAlignment="1">
      <alignment horizontal="center" vertical="center"/>
    </xf>
    <xf numFmtId="1" fontId="3" fillId="2" borderId="52" xfId="0" applyNumberFormat="1" applyFont="1" applyFill="1" applyBorder="1" applyAlignment="1">
      <alignment horizontal="center" vertical="center"/>
    </xf>
    <xf numFmtId="1" fontId="3" fillId="2" borderId="33" xfId="0" applyNumberFormat="1" applyFont="1" applyFill="1" applyBorder="1" applyAlignment="1">
      <alignment horizontal="center" vertical="center"/>
    </xf>
    <xf numFmtId="1" fontId="3" fillId="2" borderId="51" xfId="0" applyNumberFormat="1" applyFont="1" applyFill="1" applyBorder="1" applyAlignment="1">
      <alignment horizontal="center" vertical="center"/>
    </xf>
    <xf numFmtId="1" fontId="3" fillId="2" borderId="4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right" vertical="center"/>
    </xf>
    <xf numFmtId="1" fontId="3" fillId="2" borderId="48" xfId="0" applyNumberFormat="1" applyFont="1" applyFill="1" applyBorder="1" applyAlignment="1">
      <alignment horizontal="center" vertical="center"/>
    </xf>
    <xf numFmtId="1" fontId="3" fillId="2" borderId="49" xfId="0" applyNumberFormat="1" applyFont="1" applyFill="1" applyBorder="1" applyAlignment="1">
      <alignment horizontal="center" vertical="center"/>
    </xf>
    <xf numFmtId="1" fontId="3" fillId="2" borderId="38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1" fontId="3" fillId="2" borderId="25" xfId="0" applyNumberFormat="1" applyFont="1" applyFill="1" applyBorder="1" applyAlignment="1">
      <alignment horizontal="center" vertical="center"/>
    </xf>
    <xf numFmtId="1" fontId="3" fillId="2" borderId="44" xfId="0" applyNumberFormat="1" applyFont="1" applyFill="1" applyBorder="1" applyAlignment="1">
      <alignment horizontal="center" vertical="center"/>
    </xf>
    <xf numFmtId="1" fontId="3" fillId="2" borderId="42" xfId="0" applyNumberFormat="1" applyFont="1" applyFill="1" applyBorder="1" applyAlignment="1">
      <alignment horizontal="center" vertical="center"/>
    </xf>
    <xf numFmtId="1" fontId="3" fillId="2" borderId="77" xfId="0" applyNumberFormat="1" applyFont="1" applyFill="1" applyBorder="1" applyAlignment="1">
      <alignment horizontal="center" vertical="center"/>
    </xf>
    <xf numFmtId="1" fontId="3" fillId="2" borderId="43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right" vertical="center"/>
    </xf>
    <xf numFmtId="0" fontId="3" fillId="2" borderId="53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8" fillId="2" borderId="3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right" vertical="center" wrapText="1"/>
    </xf>
    <xf numFmtId="1" fontId="3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 applyProtection="1">
      <alignment vertical="center"/>
      <protection locked="0"/>
    </xf>
    <xf numFmtId="0" fontId="9" fillId="2" borderId="21" xfId="0" applyFont="1" applyFill="1" applyBorder="1" applyAlignment="1">
      <alignment horizontal="right" vertical="center" wrapText="1"/>
    </xf>
    <xf numFmtId="1" fontId="6" fillId="2" borderId="21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right" vertical="center" wrapText="1"/>
    </xf>
    <xf numFmtId="1" fontId="6" fillId="2" borderId="49" xfId="0" applyNumberFormat="1" applyFont="1" applyFill="1" applyBorder="1" applyAlignment="1">
      <alignment horizontal="center" vertical="center"/>
    </xf>
    <xf numFmtId="9" fontId="10" fillId="2" borderId="49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right" vertical="center" wrapText="1"/>
    </xf>
    <xf numFmtId="0" fontId="1" fillId="4" borderId="47" xfId="0" applyFont="1" applyFill="1" applyBorder="1" applyAlignment="1">
      <alignment horizontal="center" vertical="center"/>
    </xf>
    <xf numFmtId="1" fontId="2" fillId="4" borderId="47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/>
    </xf>
    <xf numFmtId="1" fontId="8" fillId="4" borderId="26" xfId="0" applyNumberFormat="1" applyFont="1" applyFill="1" applyBorder="1" applyAlignment="1" applyProtection="1">
      <alignment vertical="center"/>
      <protection locked="0"/>
    </xf>
    <xf numFmtId="1" fontId="3" fillId="2" borderId="53" xfId="0" applyNumberFormat="1" applyFont="1" applyFill="1" applyBorder="1" applyAlignment="1">
      <alignment horizontal="center" vertical="center"/>
    </xf>
    <xf numFmtId="1" fontId="3" fillId="2" borderId="75" xfId="0" applyNumberFormat="1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1" fontId="3" fillId="2" borderId="47" xfId="0" applyNumberFormat="1" applyFont="1" applyFill="1" applyBorder="1" applyAlignment="1">
      <alignment horizontal="center" vertical="center"/>
    </xf>
    <xf numFmtId="1" fontId="3" fillId="2" borderId="37" xfId="0" applyNumberFormat="1" applyFont="1" applyFill="1" applyBorder="1" applyAlignment="1">
      <alignment horizontal="center" vertical="center"/>
    </xf>
    <xf numFmtId="1" fontId="3" fillId="2" borderId="5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0" fontId="40" fillId="2" borderId="0" xfId="0" applyFont="1" applyFill="1"/>
    <xf numFmtId="1" fontId="2" fillId="2" borderId="25" xfId="0" applyNumberFormat="1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vertical="center"/>
    </xf>
    <xf numFmtId="1" fontId="1" fillId="2" borderId="49" xfId="0" applyNumberFormat="1" applyFont="1" applyFill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right" vertical="center" wrapText="1"/>
    </xf>
    <xf numFmtId="0" fontId="1" fillId="2" borderId="50" xfId="0" applyFont="1" applyFill="1" applyBorder="1" applyAlignment="1">
      <alignment vertical="center"/>
    </xf>
    <xf numFmtId="1" fontId="1" fillId="2" borderId="39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" fontId="1" fillId="2" borderId="30" xfId="0" applyNumberFormat="1" applyFont="1" applyFill="1" applyBorder="1" applyAlignment="1">
      <alignment horizontal="center" vertical="center"/>
    </xf>
    <xf numFmtId="1" fontId="1" fillId="2" borderId="50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" fontId="2" fillId="2" borderId="36" xfId="0" applyNumberFormat="1" applyFont="1" applyFill="1" applyBorder="1" applyAlignment="1">
      <alignment horizontal="center" vertical="center"/>
    </xf>
    <xf numFmtId="1" fontId="1" fillId="2" borderId="46" xfId="0" applyNumberFormat="1" applyFont="1" applyFill="1" applyBorder="1" applyAlignment="1">
      <alignment horizontal="center" vertical="center"/>
    </xf>
    <xf numFmtId="1" fontId="1" fillId="2" borderId="41" xfId="0" applyNumberFormat="1" applyFont="1" applyFill="1" applyBorder="1" applyAlignment="1">
      <alignment horizontal="center" vertical="center"/>
    </xf>
    <xf numFmtId="1" fontId="1" fillId="2" borderId="35" xfId="0" applyNumberFormat="1" applyFont="1" applyFill="1" applyBorder="1" applyAlignment="1">
      <alignment horizontal="center" vertical="center"/>
    </xf>
    <xf numFmtId="1" fontId="1" fillId="2" borderId="36" xfId="0" applyNumberFormat="1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1" fontId="1" fillId="2" borderId="68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76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69" xfId="0" applyNumberFormat="1" applyFont="1" applyFill="1" applyBorder="1" applyAlignment="1">
      <alignment horizontal="center" vertical="center"/>
    </xf>
    <xf numFmtId="1" fontId="2" fillId="2" borderId="79" xfId="0" applyNumberFormat="1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center" vertical="center"/>
    </xf>
    <xf numFmtId="1" fontId="1" fillId="2" borderId="33" xfId="0" applyNumberFormat="1" applyFont="1" applyFill="1" applyBorder="1" applyAlignment="1">
      <alignment horizontal="center" vertical="center"/>
    </xf>
    <xf numFmtId="1" fontId="1" fillId="2" borderId="51" xfId="0" applyNumberFormat="1" applyFont="1" applyFill="1" applyBorder="1" applyAlignment="1">
      <alignment horizontal="center" vertical="center"/>
    </xf>
    <xf numFmtId="1" fontId="1" fillId="2" borderId="40" xfId="0" applyNumberFormat="1" applyFont="1" applyFill="1" applyBorder="1" applyAlignment="1">
      <alignment horizontal="center" vertical="center"/>
    </xf>
    <xf numFmtId="1" fontId="1" fillId="2" borderId="32" xfId="0" applyNumberFormat="1" applyFont="1" applyFill="1" applyBorder="1" applyAlignment="1">
      <alignment horizontal="center" vertical="center"/>
    </xf>
    <xf numFmtId="1" fontId="1" fillId="2" borderId="42" xfId="0" applyNumberFormat="1" applyFont="1" applyFill="1" applyBorder="1" applyAlignment="1">
      <alignment horizontal="center" vertical="center"/>
    </xf>
    <xf numFmtId="1" fontId="1" fillId="2" borderId="77" xfId="0" applyNumberFormat="1" applyFont="1" applyFill="1" applyBorder="1" applyAlignment="1">
      <alignment horizontal="center" vertical="center"/>
    </xf>
    <xf numFmtId="1" fontId="1" fillId="2" borderId="44" xfId="0" applyNumberFormat="1" applyFont="1" applyFill="1" applyBorder="1" applyAlignment="1">
      <alignment horizontal="center" vertical="center"/>
    </xf>
    <xf numFmtId="1" fontId="1" fillId="2" borderId="43" xfId="0" applyNumberFormat="1" applyFont="1" applyFill="1" applyBorder="1" applyAlignment="1">
      <alignment horizontal="center" vertical="center"/>
    </xf>
    <xf numFmtId="1" fontId="1" fillId="2" borderId="78" xfId="0" applyNumberFormat="1" applyFont="1" applyFill="1" applyBorder="1" applyAlignment="1">
      <alignment horizontal="center" vertical="center"/>
    </xf>
    <xf numFmtId="1" fontId="2" fillId="2" borderId="77" xfId="0" applyNumberFormat="1" applyFont="1" applyFill="1" applyBorder="1" applyAlignment="1">
      <alignment horizontal="center" vertical="center"/>
    </xf>
    <xf numFmtId="1" fontId="1" fillId="2" borderId="53" xfId="0" applyNumberFormat="1" applyFont="1" applyFill="1" applyBorder="1" applyAlignment="1">
      <alignment horizontal="center" vertical="center"/>
    </xf>
    <xf numFmtId="1" fontId="2" fillId="2" borderId="75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75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2" borderId="58" xfId="0" applyNumberFormat="1" applyFont="1" applyFill="1" applyBorder="1" applyAlignment="1">
      <alignment horizontal="center" vertical="center"/>
    </xf>
    <xf numFmtId="1" fontId="1" fillId="2" borderId="3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3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1" fontId="9" fillId="2" borderId="0" xfId="0" applyNumberFormat="1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1" fillId="4" borderId="53" xfId="0" applyFont="1" applyFill="1" applyBorder="1" applyAlignment="1">
      <alignment horizontal="right" vertical="center" wrapText="1"/>
    </xf>
    <xf numFmtId="1" fontId="8" fillId="4" borderId="53" xfId="0" applyNumberFormat="1" applyFont="1" applyFill="1" applyBorder="1" applyAlignment="1">
      <alignment horizontal="center" vertical="center"/>
    </xf>
    <xf numFmtId="1" fontId="8" fillId="4" borderId="75" xfId="0" applyNumberFormat="1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center" vertical="center"/>
    </xf>
    <xf numFmtId="1" fontId="8" fillId="4" borderId="14" xfId="0" applyNumberFormat="1" applyFont="1" applyFill="1" applyBorder="1" applyAlignment="1">
      <alignment horizontal="center" vertical="center"/>
    </xf>
    <xf numFmtId="1" fontId="8" fillId="4" borderId="58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40" xfId="0" applyNumberFormat="1" applyFont="1" applyFill="1" applyBorder="1" applyAlignment="1">
      <alignment horizontal="center" vertical="center"/>
    </xf>
    <xf numFmtId="1" fontId="2" fillId="2" borderId="43" xfId="0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19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8" fillId="0" borderId="5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8" fillId="0" borderId="39" xfId="0" applyFont="1" applyBorder="1" applyAlignment="1">
      <alignment horizontal="right" vertical="center"/>
    </xf>
    <xf numFmtId="0" fontId="6" fillId="0" borderId="46" xfId="0" applyFont="1" applyBorder="1" applyAlignment="1">
      <alignment vertical="center"/>
    </xf>
    <xf numFmtId="0" fontId="18" fillId="0" borderId="41" xfId="0" applyFont="1" applyBorder="1" applyAlignment="1">
      <alignment horizontal="right" vertical="center"/>
    </xf>
    <xf numFmtId="1" fontId="18" fillId="0" borderId="44" xfId="0" applyNumberFormat="1" applyFont="1" applyBorder="1" applyAlignment="1">
      <alignment vertical="center"/>
    </xf>
    <xf numFmtId="1" fontId="18" fillId="0" borderId="42" xfId="0" applyNumberFormat="1" applyFont="1" applyBorder="1" applyAlignment="1">
      <alignment vertical="center"/>
    </xf>
    <xf numFmtId="0" fontId="18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1" fontId="18" fillId="0" borderId="45" xfId="0" applyNumberFormat="1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9" fillId="0" borderId="4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9" fillId="0" borderId="45" xfId="0" applyFont="1" applyBorder="1" applyAlignment="1">
      <alignment vertical="center"/>
    </xf>
    <xf numFmtId="1" fontId="18" fillId="0" borderId="46" xfId="0" applyNumberFormat="1" applyFont="1" applyBorder="1" applyAlignment="1">
      <alignment horizontal="center" vertical="center"/>
    </xf>
    <xf numFmtId="1" fontId="18" fillId="0" borderId="45" xfId="0" applyNumberFormat="1" applyFont="1" applyBorder="1" applyAlignment="1">
      <alignment horizontal="center" vertical="center"/>
    </xf>
    <xf numFmtId="1" fontId="19" fillId="0" borderId="41" xfId="0" applyNumberFormat="1" applyFont="1" applyBorder="1" applyAlignment="1">
      <alignment horizontal="center" vertical="center"/>
    </xf>
    <xf numFmtId="0" fontId="4" fillId="2" borderId="52" xfId="0" applyFont="1" applyFill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53" fillId="0" borderId="51" xfId="0" applyFont="1" applyBorder="1" applyAlignment="1">
      <alignment horizontal="center" vertical="center"/>
    </xf>
    <xf numFmtId="0" fontId="55" fillId="0" borderId="32" xfId="0" applyFont="1" applyBorder="1" applyAlignment="1" applyProtection="1">
      <alignment horizontal="center" vertical="center"/>
      <protection locked="0"/>
    </xf>
    <xf numFmtId="0" fontId="59" fillId="0" borderId="52" xfId="0" applyFont="1" applyBorder="1" applyAlignment="1">
      <alignment vertical="center"/>
    </xf>
    <xf numFmtId="0" fontId="53" fillId="0" borderId="32" xfId="1" applyFont="1" applyBorder="1" applyAlignment="1">
      <alignment vertical="center"/>
    </xf>
    <xf numFmtId="0" fontId="54" fillId="2" borderId="51" xfId="1" applyFont="1" applyFill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1" fontId="18" fillId="2" borderId="51" xfId="0" applyNumberFormat="1" applyFont="1" applyFill="1" applyBorder="1" applyAlignment="1">
      <alignment horizontal="center" vertical="center"/>
    </xf>
    <xf numFmtId="1" fontId="18" fillId="2" borderId="52" xfId="0" applyNumberFormat="1" applyFont="1" applyFill="1" applyBorder="1" applyAlignment="1">
      <alignment horizontal="center" vertical="center"/>
    </xf>
    <xf numFmtId="1" fontId="19" fillId="2" borderId="40" xfId="0" applyNumberFormat="1" applyFont="1" applyFill="1" applyBorder="1" applyAlignment="1">
      <alignment horizontal="center" vertical="center"/>
    </xf>
    <xf numFmtId="1" fontId="18" fillId="2" borderId="29" xfId="0" applyNumberFormat="1" applyFont="1" applyFill="1" applyBorder="1" applyAlignment="1">
      <alignment horizontal="center" vertical="center"/>
    </xf>
    <xf numFmtId="0" fontId="13" fillId="2" borderId="21" xfId="0" applyFont="1" applyFill="1" applyBorder="1"/>
    <xf numFmtId="0" fontId="13" fillId="2" borderId="26" xfId="0" applyFont="1" applyFill="1" applyBorder="1"/>
    <xf numFmtId="1" fontId="19" fillId="2" borderId="33" xfId="0" applyNumberFormat="1" applyFont="1" applyFill="1" applyBorder="1" applyAlignment="1">
      <alignment horizontal="center" vertical="center"/>
    </xf>
    <xf numFmtId="1" fontId="13" fillId="0" borderId="0" xfId="0" applyNumberFormat="1" applyFont="1"/>
    <xf numFmtId="0" fontId="13" fillId="7" borderId="17" xfId="0" applyFont="1" applyFill="1" applyBorder="1"/>
    <xf numFmtId="1" fontId="10" fillId="5" borderId="37" xfId="0" applyNumberFormat="1" applyFont="1" applyFill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1" fontId="10" fillId="0" borderId="36" xfId="0" applyNumberFormat="1" applyFont="1" applyBorder="1" applyAlignment="1">
      <alignment horizontal="center" vertical="center"/>
    </xf>
    <xf numFmtId="1" fontId="6" fillId="5" borderId="16" xfId="0" applyNumberFormat="1" applyFont="1" applyFill="1" applyBorder="1" applyAlignment="1">
      <alignment horizontal="center" vertical="center"/>
    </xf>
    <xf numFmtId="1" fontId="18" fillId="0" borderId="35" xfId="0" applyNumberFormat="1" applyFont="1" applyBorder="1" applyAlignment="1">
      <alignment horizontal="center" vertical="center"/>
    </xf>
    <xf numFmtId="1" fontId="21" fillId="0" borderId="39" xfId="0" applyNumberFormat="1" applyFont="1" applyBorder="1" applyAlignment="1">
      <alignment horizontal="center" vertical="center"/>
    </xf>
    <xf numFmtId="1" fontId="19" fillId="0" borderId="36" xfId="0" applyNumberFormat="1" applyFont="1" applyBorder="1" applyAlignment="1">
      <alignment horizontal="center" vertical="center"/>
    </xf>
    <xf numFmtId="1" fontId="6" fillId="4" borderId="16" xfId="0" applyNumberFormat="1" applyFont="1" applyFill="1" applyBorder="1" applyAlignment="1">
      <alignment horizontal="center" vertical="center"/>
    </xf>
    <xf numFmtId="1" fontId="6" fillId="4" borderId="37" xfId="0" applyNumberFormat="1" applyFont="1" applyFill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17" fillId="2" borderId="34" xfId="0" applyFont="1" applyFill="1" applyBorder="1" applyAlignment="1">
      <alignment horizontal="center"/>
    </xf>
    <xf numFmtId="0" fontId="2" fillId="5" borderId="17" xfId="0" applyFont="1" applyFill="1" applyBorder="1" applyAlignment="1" applyProtection="1">
      <alignment horizontal="right" vertical="center"/>
      <protection locked="0"/>
    </xf>
    <xf numFmtId="1" fontId="2" fillId="5" borderId="16" xfId="0" applyNumberFormat="1" applyFont="1" applyFill="1" applyBorder="1" applyAlignment="1">
      <alignment horizontal="center" vertical="center"/>
    </xf>
    <xf numFmtId="1" fontId="1" fillId="5" borderId="16" xfId="0" applyNumberFormat="1" applyFont="1" applyFill="1" applyBorder="1" applyAlignment="1">
      <alignment horizontal="center" vertical="center"/>
    </xf>
    <xf numFmtId="1" fontId="1" fillId="5" borderId="47" xfId="0" applyNumberFormat="1" applyFont="1" applyFill="1" applyBorder="1" applyAlignment="1">
      <alignment horizontal="center" vertical="center"/>
    </xf>
    <xf numFmtId="1" fontId="2" fillId="5" borderId="47" xfId="0" applyNumberFormat="1" applyFont="1" applyFill="1" applyBorder="1" applyAlignment="1">
      <alignment horizontal="center" vertical="center"/>
    </xf>
    <xf numFmtId="1" fontId="2" fillId="5" borderId="37" xfId="0" applyNumberFormat="1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25" fillId="4" borderId="3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1" fontId="46" fillId="2" borderId="75" xfId="0" applyNumberFormat="1" applyFont="1" applyFill="1" applyBorder="1" applyAlignment="1">
      <alignment horizontal="center" vertical="center"/>
    </xf>
    <xf numFmtId="1" fontId="41" fillId="2" borderId="58" xfId="0" applyNumberFormat="1" applyFont="1" applyFill="1" applyBorder="1" applyAlignment="1">
      <alignment horizontal="center" vertical="center"/>
    </xf>
    <xf numFmtId="1" fontId="41" fillId="2" borderId="18" xfId="0" applyNumberFormat="1" applyFont="1" applyFill="1" applyBorder="1" applyAlignment="1">
      <alignment horizontal="center" vertical="center"/>
    </xf>
    <xf numFmtId="1" fontId="46" fillId="2" borderId="37" xfId="0" applyNumberFormat="1" applyFont="1" applyFill="1" applyBorder="1" applyAlignment="1">
      <alignment horizontal="center" vertical="center"/>
    </xf>
    <xf numFmtId="1" fontId="42" fillId="2" borderId="69" xfId="0" applyNumberFormat="1" applyFont="1" applyFill="1" applyBorder="1" applyAlignment="1">
      <alignment horizontal="center" vertical="center"/>
    </xf>
    <xf numFmtId="1" fontId="42" fillId="2" borderId="67" xfId="0" applyNumberFormat="1" applyFont="1" applyFill="1" applyBorder="1" applyAlignment="1">
      <alignment horizontal="center" vertical="center"/>
    </xf>
    <xf numFmtId="1" fontId="42" fillId="2" borderId="17" xfId="0" applyNumberFormat="1" applyFont="1" applyFill="1" applyBorder="1" applyAlignment="1">
      <alignment horizontal="center" vertical="center"/>
    </xf>
    <xf numFmtId="1" fontId="2" fillId="4" borderId="53" xfId="0" applyNumberFormat="1" applyFont="1" applyFill="1" applyBorder="1" applyAlignment="1">
      <alignment horizontal="center" vertical="center"/>
    </xf>
    <xf numFmtId="1" fontId="41" fillId="2" borderId="69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 vertical="center"/>
    </xf>
    <xf numFmtId="1" fontId="42" fillId="2" borderId="15" xfId="0" applyNumberFormat="1" applyFont="1" applyFill="1" applyBorder="1" applyAlignment="1">
      <alignment horizontal="center" vertical="center"/>
    </xf>
    <xf numFmtId="1" fontId="42" fillId="2" borderId="47" xfId="0" applyNumberFormat="1" applyFont="1" applyFill="1" applyBorder="1" applyAlignment="1">
      <alignment horizontal="center" vertical="center"/>
    </xf>
    <xf numFmtId="1" fontId="46" fillId="2" borderId="68" xfId="0" applyNumberFormat="1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 applyProtection="1">
      <alignment vertical="center"/>
      <protection locked="0"/>
    </xf>
    <xf numFmtId="0" fontId="11" fillId="0" borderId="33" xfId="0" applyFont="1" applyBorder="1" applyAlignment="1">
      <alignment horizontal="center" vertical="center"/>
    </xf>
    <xf numFmtId="1" fontId="46" fillId="2" borderId="19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9" fontId="16" fillId="0" borderId="49" xfId="0" applyNumberFormat="1" applyFont="1" applyBorder="1" applyAlignment="1">
      <alignment horizontal="left" vertical="center"/>
    </xf>
    <xf numFmtId="0" fontId="3" fillId="0" borderId="49" xfId="0" applyFont="1" applyBorder="1" applyAlignment="1" applyProtection="1">
      <alignment vertical="center" wrapText="1"/>
      <protection locked="0"/>
    </xf>
    <xf numFmtId="0" fontId="18" fillId="0" borderId="49" xfId="0" applyFont="1" applyBorder="1" applyAlignment="1">
      <alignment horizontal="left" vertical="center"/>
    </xf>
    <xf numFmtId="1" fontId="10" fillId="0" borderId="3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vertical="center" wrapText="1"/>
    </xf>
    <xf numFmtId="1" fontId="13" fillId="0" borderId="51" xfId="0" applyNumberFormat="1" applyFont="1" applyBorder="1" applyAlignment="1">
      <alignment horizontal="center" vertical="center"/>
    </xf>
    <xf numFmtId="1" fontId="13" fillId="0" borderId="52" xfId="0" applyNumberFormat="1" applyFont="1" applyBorder="1" applyAlignment="1">
      <alignment horizontal="center" vertical="center"/>
    </xf>
    <xf numFmtId="1" fontId="21" fillId="0" borderId="40" xfId="0" applyNumberFormat="1" applyFont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1" fontId="10" fillId="5" borderId="65" xfId="0" applyNumberFormat="1" applyFont="1" applyFill="1" applyBorder="1" applyAlignment="1">
      <alignment horizontal="center" vertical="center"/>
    </xf>
    <xf numFmtId="1" fontId="10" fillId="5" borderId="16" xfId="0" applyNumberFormat="1" applyFont="1" applyFill="1" applyBorder="1" applyAlignment="1">
      <alignment horizontal="center" vertical="center"/>
    </xf>
    <xf numFmtId="1" fontId="10" fillId="5" borderId="17" xfId="0" applyNumberFormat="1" applyFont="1" applyFill="1" applyBorder="1" applyAlignment="1">
      <alignment horizontal="center" vertical="center"/>
    </xf>
    <xf numFmtId="1" fontId="10" fillId="5" borderId="47" xfId="0" applyNumberFormat="1" applyFont="1" applyFill="1" applyBorder="1" applyAlignment="1">
      <alignment horizontal="center" vertical="center"/>
    </xf>
    <xf numFmtId="0" fontId="48" fillId="6" borderId="17" xfId="0" applyFont="1" applyFill="1" applyBorder="1" applyAlignment="1">
      <alignment horizontal="right" vertical="center"/>
    </xf>
    <xf numFmtId="1" fontId="13" fillId="2" borderId="49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1" fontId="6" fillId="2" borderId="48" xfId="0" applyNumberFormat="1" applyFont="1" applyFill="1" applyBorder="1" applyAlignment="1">
      <alignment horizontal="center" vertical="center"/>
    </xf>
    <xf numFmtId="1" fontId="21" fillId="2" borderId="25" xfId="0" applyNumberFormat="1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1" fontId="6" fillId="2" borderId="44" xfId="0" applyNumberFormat="1" applyFont="1" applyFill="1" applyBorder="1" applyAlignment="1">
      <alignment horizontal="center" vertical="center"/>
    </xf>
    <xf numFmtId="1" fontId="6" fillId="2" borderId="42" xfId="0" applyNumberFormat="1" applyFont="1" applyFill="1" applyBorder="1" applyAlignment="1">
      <alignment horizontal="center" vertical="center"/>
    </xf>
    <xf numFmtId="1" fontId="10" fillId="2" borderId="43" xfId="0" applyNumberFormat="1" applyFont="1" applyFill="1" applyBorder="1" applyAlignment="1">
      <alignment horizontal="center" vertical="center"/>
    </xf>
    <xf numFmtId="1" fontId="18" fillId="2" borderId="24" xfId="0" applyNumberFormat="1" applyFont="1" applyFill="1" applyBorder="1" applyAlignment="1">
      <alignment horizontal="center" vertical="center"/>
    </xf>
    <xf numFmtId="1" fontId="10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1" fontId="10" fillId="0" borderId="43" xfId="0" applyNumberFormat="1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1" fontId="10" fillId="0" borderId="41" xfId="0" applyNumberFormat="1" applyFont="1" applyBorder="1" applyAlignment="1">
      <alignment vertical="center"/>
    </xf>
    <xf numFmtId="0" fontId="13" fillId="2" borderId="21" xfId="0" applyFont="1" applyFill="1" applyBorder="1" applyAlignment="1">
      <alignment horizontal="left" vertical="center"/>
    </xf>
    <xf numFmtId="0" fontId="22" fillId="2" borderId="21" xfId="0" applyFont="1" applyFill="1" applyBorder="1"/>
    <xf numFmtId="0" fontId="4" fillId="2" borderId="21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center" vertical="center"/>
    </xf>
    <xf numFmtId="0" fontId="53" fillId="2" borderId="39" xfId="1" applyFont="1" applyFill="1" applyBorder="1" applyAlignment="1">
      <alignment horizontal="center" vertical="center" wrapText="1"/>
    </xf>
    <xf numFmtId="0" fontId="56" fillId="2" borderId="39" xfId="1" applyFont="1" applyFill="1" applyBorder="1" applyAlignment="1">
      <alignment horizontal="center" vertical="center" wrapText="1"/>
    </xf>
    <xf numFmtId="0" fontId="53" fillId="2" borderId="38" xfId="1" applyFont="1" applyFill="1" applyBorder="1" applyAlignment="1">
      <alignment horizontal="center" vertical="center" wrapText="1"/>
    </xf>
    <xf numFmtId="0" fontId="53" fillId="2" borderId="40" xfId="1" applyFont="1" applyFill="1" applyBorder="1" applyAlignment="1">
      <alignment horizontal="center" vertical="center" wrapText="1"/>
    </xf>
    <xf numFmtId="0" fontId="53" fillId="2" borderId="39" xfId="0" applyFont="1" applyFill="1" applyBorder="1" applyAlignment="1">
      <alignment horizontal="center" vertical="center"/>
    </xf>
    <xf numFmtId="0" fontId="53" fillId="2" borderId="40" xfId="0" applyFont="1" applyFill="1" applyBorder="1" applyAlignment="1">
      <alignment horizontal="center" vertical="center"/>
    </xf>
    <xf numFmtId="0" fontId="53" fillId="2" borderId="41" xfId="0" applyFont="1" applyFill="1" applyBorder="1" applyAlignment="1">
      <alignment horizontal="center" vertical="center"/>
    </xf>
    <xf numFmtId="0" fontId="64" fillId="2" borderId="32" xfId="0" applyFont="1" applyFill="1" applyBorder="1" applyAlignment="1">
      <alignment vertical="center"/>
    </xf>
    <xf numFmtId="0" fontId="44" fillId="2" borderId="87" xfId="0" applyFont="1" applyFill="1" applyBorder="1" applyAlignment="1">
      <alignment horizontal="center" vertical="center"/>
    </xf>
    <xf numFmtId="0" fontId="52" fillId="2" borderId="26" xfId="0" applyFont="1" applyFill="1" applyBorder="1" applyAlignment="1">
      <alignment horizontal="center" vertical="center" wrapText="1"/>
    </xf>
    <xf numFmtId="0" fontId="52" fillId="2" borderId="26" xfId="0" applyFont="1" applyFill="1" applyBorder="1" applyAlignment="1">
      <alignment horizontal="left" vertical="center" wrapText="1"/>
    </xf>
    <xf numFmtId="0" fontId="41" fillId="2" borderId="26" xfId="0" applyFont="1" applyFill="1" applyBorder="1" applyAlignment="1">
      <alignment horizontal="center" vertical="center"/>
    </xf>
    <xf numFmtId="0" fontId="52" fillId="2" borderId="73" xfId="0" applyFont="1" applyFill="1" applyBorder="1" applyAlignment="1">
      <alignment horizontal="center" vertical="center" wrapText="1"/>
    </xf>
    <xf numFmtId="0" fontId="52" fillId="2" borderId="73" xfId="0" applyFont="1" applyFill="1" applyBorder="1" applyAlignment="1">
      <alignment horizontal="left" vertical="center" wrapText="1"/>
    </xf>
    <xf numFmtId="0" fontId="41" fillId="2" borderId="73" xfId="0" applyFont="1" applyFill="1" applyBorder="1" applyAlignment="1">
      <alignment horizontal="center" vertical="center"/>
    </xf>
    <xf numFmtId="0" fontId="52" fillId="2" borderId="26" xfId="0" applyFont="1" applyFill="1" applyBorder="1" applyAlignment="1">
      <alignment horizontal="center" vertical="center"/>
    </xf>
    <xf numFmtId="0" fontId="51" fillId="2" borderId="26" xfId="0" applyFont="1" applyFill="1" applyBorder="1" applyAlignment="1">
      <alignment horizontal="center" vertical="center" wrapText="1"/>
    </xf>
    <xf numFmtId="0" fontId="51" fillId="2" borderId="26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vertical="center"/>
    </xf>
    <xf numFmtId="0" fontId="18" fillId="0" borderId="38" xfId="0" applyFont="1" applyBorder="1" applyAlignment="1">
      <alignment horizontal="right" vertical="center"/>
    </xf>
    <xf numFmtId="1" fontId="18" fillId="0" borderId="25" xfId="0" applyNumberFormat="1" applyFont="1" applyBorder="1" applyAlignment="1">
      <alignment horizontal="center" vertical="center"/>
    </xf>
    <xf numFmtId="1" fontId="18" fillId="0" borderId="68" xfId="0" applyNumberFormat="1" applyFont="1" applyBorder="1" applyAlignment="1">
      <alignment horizontal="center" vertical="center"/>
    </xf>
    <xf numFmtId="1" fontId="18" fillId="4" borderId="47" xfId="0" applyNumberFormat="1" applyFont="1" applyFill="1" applyBorder="1" applyAlignment="1">
      <alignment horizontal="center" vertical="center"/>
    </xf>
    <xf numFmtId="49" fontId="18" fillId="2" borderId="30" xfId="0" applyNumberFormat="1" applyFont="1" applyFill="1" applyBorder="1" applyAlignment="1">
      <alignment horizontal="left" vertical="center" wrapText="1"/>
    </xf>
    <xf numFmtId="0" fontId="18" fillId="0" borderId="25" xfId="0" applyFont="1" applyBorder="1" applyAlignment="1">
      <alignment vertical="center"/>
    </xf>
    <xf numFmtId="0" fontId="18" fillId="0" borderId="30" xfId="0" applyFont="1" applyBorder="1" applyAlignment="1">
      <alignment vertical="center" wrapText="1"/>
    </xf>
    <xf numFmtId="0" fontId="18" fillId="0" borderId="30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49" fontId="6" fillId="5" borderId="19" xfId="0" applyNumberFormat="1" applyFont="1" applyFill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0" fontId="18" fillId="2" borderId="30" xfId="0" applyFont="1" applyFill="1" applyBorder="1" applyAlignment="1">
      <alignment vertical="center"/>
    </xf>
    <xf numFmtId="1" fontId="10" fillId="4" borderId="2" xfId="0" applyNumberFormat="1" applyFont="1" applyFill="1" applyBorder="1" applyAlignment="1">
      <alignment horizontal="center" vertical="center"/>
    </xf>
    <xf numFmtId="1" fontId="19" fillId="0" borderId="90" xfId="0" applyNumberFormat="1" applyFont="1" applyBorder="1" applyAlignment="1">
      <alignment horizontal="center" vertical="center"/>
    </xf>
    <xf numFmtId="1" fontId="19" fillId="0" borderId="61" xfId="0" applyNumberFormat="1" applyFont="1" applyBorder="1" applyAlignment="1">
      <alignment horizontal="center" vertical="center"/>
    </xf>
    <xf numFmtId="1" fontId="19" fillId="0" borderId="63" xfId="0" applyNumberFormat="1" applyFont="1" applyBorder="1" applyAlignment="1">
      <alignment horizontal="center" vertical="center"/>
    </xf>
    <xf numFmtId="1" fontId="10" fillId="4" borderId="65" xfId="0" applyNumberFormat="1" applyFont="1" applyFill="1" applyBorder="1" applyAlignment="1">
      <alignment horizontal="center" vertical="center"/>
    </xf>
    <xf numFmtId="1" fontId="19" fillId="2" borderId="90" xfId="0" applyNumberFormat="1" applyFont="1" applyFill="1" applyBorder="1" applyAlignment="1">
      <alignment horizontal="center" vertical="center"/>
    </xf>
    <xf numFmtId="1" fontId="10" fillId="4" borderId="16" xfId="0" applyNumberFormat="1" applyFont="1" applyFill="1" applyBorder="1" applyAlignment="1">
      <alignment horizontal="center" vertical="center"/>
    </xf>
    <xf numFmtId="1" fontId="21" fillId="0" borderId="61" xfId="0" applyNumberFormat="1" applyFont="1" applyBorder="1" applyAlignment="1">
      <alignment horizontal="center" vertical="center"/>
    </xf>
    <xf numFmtId="1" fontId="19" fillId="2" borderId="61" xfId="0" applyNumberFormat="1" applyFont="1" applyFill="1" applyBorder="1" applyAlignment="1">
      <alignment horizontal="center" vertical="center"/>
    </xf>
    <xf numFmtId="1" fontId="6" fillId="5" borderId="56" xfId="0" applyNumberFormat="1" applyFont="1" applyFill="1" applyBorder="1" applyAlignment="1">
      <alignment horizontal="center" vertical="center"/>
    </xf>
    <xf numFmtId="1" fontId="13" fillId="2" borderId="26" xfId="0" applyNumberFormat="1" applyFont="1" applyFill="1" applyBorder="1" applyAlignment="1">
      <alignment horizontal="center" vertical="center"/>
    </xf>
    <xf numFmtId="1" fontId="18" fillId="0" borderId="34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1" fontId="18" fillId="0" borderId="73" xfId="0" applyNumberFormat="1" applyFont="1" applyBorder="1" applyAlignment="1">
      <alignment horizontal="center" vertical="center"/>
    </xf>
    <xf numFmtId="1" fontId="6" fillId="5" borderId="74" xfId="0" applyNumberFormat="1" applyFont="1" applyFill="1" applyBorder="1" applyAlignment="1">
      <alignment horizontal="center" vertical="center"/>
    </xf>
    <xf numFmtId="1" fontId="13" fillId="2" borderId="31" xfId="0" applyNumberFormat="1" applyFont="1" applyFill="1" applyBorder="1" applyAlignment="1">
      <alignment horizontal="center" vertical="center"/>
    </xf>
    <xf numFmtId="1" fontId="6" fillId="5" borderId="60" xfId="0" applyNumberFormat="1" applyFont="1" applyFill="1" applyBorder="1" applyAlignment="1">
      <alignment horizontal="center" vertical="center"/>
    </xf>
    <xf numFmtId="1" fontId="6" fillId="4" borderId="74" xfId="0" applyNumberFormat="1" applyFont="1" applyFill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8" fillId="2" borderId="26" xfId="0" applyNumberFormat="1" applyFont="1" applyFill="1" applyBorder="1" applyAlignment="1">
      <alignment horizontal="center" vertical="center"/>
    </xf>
    <xf numFmtId="1" fontId="10" fillId="4" borderId="74" xfId="0" applyNumberFormat="1" applyFont="1" applyFill="1" applyBorder="1" applyAlignment="1">
      <alignment horizontal="center" vertical="center"/>
    </xf>
    <xf numFmtId="1" fontId="18" fillId="4" borderId="65" xfId="0" applyNumberFormat="1" applyFont="1" applyFill="1" applyBorder="1" applyAlignment="1">
      <alignment horizontal="center" vertical="center"/>
    </xf>
    <xf numFmtId="1" fontId="18" fillId="4" borderId="18" xfId="0" applyNumberFormat="1" applyFont="1" applyFill="1" applyBorder="1" applyAlignment="1">
      <alignment horizontal="center" vertical="center"/>
    </xf>
    <xf numFmtId="1" fontId="13" fillId="4" borderId="74" xfId="0" applyNumberFormat="1" applyFont="1" applyFill="1" applyBorder="1"/>
    <xf numFmtId="1" fontId="13" fillId="2" borderId="24" xfId="0" applyNumberFormat="1" applyFont="1" applyFill="1" applyBorder="1" applyAlignment="1">
      <alignment horizontal="center" vertical="center"/>
    </xf>
    <xf numFmtId="1" fontId="21" fillId="2" borderId="26" xfId="0" applyNumberFormat="1" applyFont="1" applyFill="1" applyBorder="1" applyAlignment="1">
      <alignment horizontal="center" vertical="center"/>
    </xf>
    <xf numFmtId="0" fontId="53" fillId="2" borderId="43" xfId="1" applyFont="1" applyFill="1" applyBorder="1" applyAlignment="1">
      <alignment horizontal="center" vertical="center" wrapText="1"/>
    </xf>
    <xf numFmtId="0" fontId="53" fillId="2" borderId="30" xfId="1" applyFont="1" applyFill="1" applyBorder="1" applyAlignment="1">
      <alignment horizontal="center" vertical="center" wrapText="1"/>
    </xf>
    <xf numFmtId="0" fontId="52" fillId="2" borderId="88" xfId="0" applyFont="1" applyFill="1" applyBorder="1" applyAlignment="1">
      <alignment horizontal="center" vertical="center"/>
    </xf>
    <xf numFmtId="0" fontId="52" fillId="2" borderId="88" xfId="0" applyFont="1" applyFill="1" applyBorder="1" applyAlignment="1">
      <alignment horizontal="left" vertical="center" wrapText="1"/>
    </xf>
    <xf numFmtId="0" fontId="67" fillId="0" borderId="0" xfId="0" applyFont="1"/>
    <xf numFmtId="0" fontId="68" fillId="0" borderId="0" xfId="0" applyFont="1"/>
    <xf numFmtId="0" fontId="43" fillId="0" borderId="98" xfId="1" applyBorder="1" applyAlignment="1">
      <alignment horizontal="left" wrapText="1"/>
    </xf>
    <xf numFmtId="0" fontId="51" fillId="0" borderId="21" xfId="1" applyFont="1" applyBorder="1" applyAlignment="1">
      <alignment horizontal="center" wrapText="1"/>
    </xf>
    <xf numFmtId="0" fontId="51" fillId="0" borderId="30" xfId="1" applyFont="1" applyBorder="1" applyAlignment="1">
      <alignment horizontal="center" wrapText="1"/>
    </xf>
    <xf numFmtId="0" fontId="43" fillId="5" borderId="98" xfId="1" applyFill="1" applyBorder="1" applyAlignment="1">
      <alignment horizontal="left" wrapText="1"/>
    </xf>
    <xf numFmtId="0" fontId="43" fillId="5" borderId="21" xfId="1" applyFill="1" applyBorder="1" applyAlignment="1">
      <alignment horizontal="left" wrapText="1"/>
    </xf>
    <xf numFmtId="0" fontId="43" fillId="5" borderId="30" xfId="1" applyFill="1" applyBorder="1" applyAlignment="1">
      <alignment horizontal="left" wrapText="1"/>
    </xf>
    <xf numFmtId="0" fontId="43" fillId="5" borderId="50" xfId="1" applyFill="1" applyBorder="1" applyAlignment="1">
      <alignment horizontal="left" wrapText="1"/>
    </xf>
    <xf numFmtId="0" fontId="43" fillId="5" borderId="39" xfId="1" applyFill="1" applyBorder="1" applyAlignment="1">
      <alignment horizontal="center" wrapText="1"/>
    </xf>
    <xf numFmtId="0" fontId="6" fillId="4" borderId="5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right" vertical="center"/>
    </xf>
    <xf numFmtId="0" fontId="6" fillId="4" borderId="29" xfId="0" applyFont="1" applyFill="1" applyBorder="1" applyAlignment="1">
      <alignment horizontal="center" vertical="center"/>
    </xf>
    <xf numFmtId="0" fontId="10" fillId="4" borderId="100" xfId="0" applyFont="1" applyFill="1" applyBorder="1" applyAlignment="1">
      <alignment horizontal="right" vertical="center"/>
    </xf>
    <xf numFmtId="0" fontId="43" fillId="0" borderId="21" xfId="1" applyBorder="1" applyAlignment="1">
      <alignment horizontal="left" wrapText="1"/>
    </xf>
    <xf numFmtId="0" fontId="43" fillId="0" borderId="30" xfId="1" applyBorder="1" applyAlignment="1">
      <alignment horizontal="left" wrapText="1"/>
    </xf>
    <xf numFmtId="0" fontId="43" fillId="0" borderId="50" xfId="1" applyBorder="1" applyAlignment="1">
      <alignment horizontal="left" wrapText="1"/>
    </xf>
    <xf numFmtId="0" fontId="43" fillId="0" borderId="39" xfId="1" applyBorder="1" applyAlignment="1">
      <alignment horizontal="center" wrapText="1"/>
    </xf>
    <xf numFmtId="0" fontId="43" fillId="0" borderId="29" xfId="1" applyBorder="1" applyAlignment="1">
      <alignment horizontal="center" wrapText="1"/>
    </xf>
    <xf numFmtId="0" fontId="43" fillId="0" borderId="21" xfId="1" applyBorder="1" applyAlignment="1">
      <alignment horizontal="center" wrapText="1"/>
    </xf>
    <xf numFmtId="0" fontId="43" fillId="0" borderId="100" xfId="1" applyBorder="1" applyAlignment="1">
      <alignment horizontal="center" wrapText="1"/>
    </xf>
    <xf numFmtId="0" fontId="43" fillId="0" borderId="101" xfId="1" applyBorder="1" applyAlignment="1">
      <alignment horizontal="left" wrapText="1"/>
    </xf>
    <xf numFmtId="0" fontId="43" fillId="0" borderId="52" xfId="1" applyBorder="1" applyAlignment="1">
      <alignment horizontal="left" wrapText="1"/>
    </xf>
    <xf numFmtId="0" fontId="43" fillId="0" borderId="33" xfId="1" applyBorder="1" applyAlignment="1">
      <alignment horizontal="left" wrapText="1"/>
    </xf>
    <xf numFmtId="0" fontId="43" fillId="0" borderId="51" xfId="1" applyBorder="1" applyAlignment="1">
      <alignment horizontal="left" wrapText="1"/>
    </xf>
    <xf numFmtId="0" fontId="43" fillId="0" borderId="41" xfId="1" applyBorder="1" applyAlignment="1">
      <alignment horizontal="center" wrapText="1"/>
    </xf>
    <xf numFmtId="0" fontId="43" fillId="0" borderId="40" xfId="1" applyBorder="1" applyAlignment="1">
      <alignment horizontal="center" wrapText="1"/>
    </xf>
    <xf numFmtId="0" fontId="43" fillId="0" borderId="32" xfId="1" applyBorder="1" applyAlignment="1">
      <alignment horizontal="center" wrapText="1"/>
    </xf>
    <xf numFmtId="0" fontId="43" fillId="0" borderId="52" xfId="1" applyBorder="1" applyAlignment="1">
      <alignment horizontal="center" wrapText="1"/>
    </xf>
    <xf numFmtId="0" fontId="43" fillId="0" borderId="102" xfId="1" applyBorder="1" applyAlignment="1">
      <alignment horizontal="center" wrapText="1"/>
    </xf>
    <xf numFmtId="0" fontId="43" fillId="0" borderId="103" xfId="1" applyBorder="1" applyAlignment="1">
      <alignment horizontal="left" wrapText="1"/>
    </xf>
    <xf numFmtId="0" fontId="43" fillId="0" borderId="104" xfId="1" applyBorder="1" applyAlignment="1">
      <alignment horizontal="left" wrapText="1"/>
    </xf>
    <xf numFmtId="0" fontId="51" fillId="0" borderId="105" xfId="1" applyFont="1" applyBorder="1" applyAlignment="1">
      <alignment horizontal="left" wrapText="1"/>
    </xf>
    <xf numFmtId="0" fontId="43" fillId="0" borderId="106" xfId="1" applyBorder="1" applyAlignment="1">
      <alignment horizontal="left" wrapText="1"/>
    </xf>
    <xf numFmtId="0" fontId="51" fillId="0" borderId="107" xfId="1" applyFont="1" applyBorder="1" applyAlignment="1">
      <alignment horizontal="center" wrapText="1"/>
    </xf>
    <xf numFmtId="0" fontId="43" fillId="0" borderId="108" xfId="1" applyBorder="1" applyAlignment="1">
      <alignment horizontal="center" wrapText="1"/>
    </xf>
    <xf numFmtId="0" fontId="43" fillId="0" borderId="104" xfId="1" applyBorder="1" applyAlignment="1">
      <alignment horizontal="center" wrapText="1"/>
    </xf>
    <xf numFmtId="0" fontId="51" fillId="0" borderId="109" xfId="1" applyFont="1" applyBorder="1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0" fontId="20" fillId="2" borderId="0" xfId="0" applyFont="1" applyFill="1" applyAlignment="1">
      <alignment horizontal="center" vertical="center"/>
    </xf>
    <xf numFmtId="0" fontId="51" fillId="2" borderId="91" xfId="1" applyFont="1" applyFill="1" applyBorder="1" applyAlignment="1">
      <alignment horizontal="center" vertical="center" wrapText="1"/>
    </xf>
    <xf numFmtId="0" fontId="51" fillId="2" borderId="92" xfId="1" applyFont="1" applyFill="1" applyBorder="1" applyAlignment="1">
      <alignment horizontal="center" vertical="center" wrapText="1"/>
    </xf>
    <xf numFmtId="0" fontId="51" fillId="2" borderId="93" xfId="1" applyFont="1" applyFill="1" applyBorder="1" applyAlignment="1">
      <alignment horizontal="center" vertical="center" wrapText="1"/>
    </xf>
    <xf numFmtId="0" fontId="43" fillId="0" borderId="94" xfId="1" applyBorder="1" applyAlignment="1">
      <alignment horizontal="center" vertical="center" wrapText="1"/>
    </xf>
    <xf numFmtId="0" fontId="43" fillId="0" borderId="48" xfId="1" applyBorder="1" applyAlignment="1">
      <alignment horizontal="center" vertical="center" wrapText="1"/>
    </xf>
    <xf numFmtId="0" fontId="43" fillId="0" borderId="95" xfId="1" applyBorder="1" applyAlignment="1">
      <alignment horizontal="center" vertical="center" wrapText="1"/>
    </xf>
    <xf numFmtId="0" fontId="43" fillId="0" borderId="38" xfId="1" applyBorder="1" applyAlignment="1">
      <alignment horizontal="center" vertical="center" wrapText="1"/>
    </xf>
    <xf numFmtId="0" fontId="43" fillId="0" borderId="96" xfId="1" applyBorder="1" applyAlignment="1">
      <alignment horizontal="center" vertical="center" wrapText="1"/>
    </xf>
    <xf numFmtId="0" fontId="43" fillId="0" borderId="92" xfId="1" applyBorder="1" applyAlignment="1">
      <alignment horizontal="center" vertical="center" wrapText="1"/>
    </xf>
    <xf numFmtId="0" fontId="43" fillId="0" borderId="97" xfId="1" applyBorder="1" applyAlignment="1">
      <alignment horizontal="center" vertical="center" wrapText="1"/>
    </xf>
    <xf numFmtId="0" fontId="51" fillId="0" borderId="27" xfId="1" applyFont="1" applyBorder="1" applyAlignment="1">
      <alignment horizontal="center" wrapText="1"/>
    </xf>
    <xf numFmtId="0" fontId="51" fillId="0" borderId="61" xfId="1" applyFont="1" applyBorder="1" applyAlignment="1">
      <alignment horizontal="center" wrapText="1"/>
    </xf>
    <xf numFmtId="0" fontId="51" fillId="0" borderId="28" xfId="1" applyFont="1" applyBorder="1" applyAlignment="1">
      <alignment horizontal="center" wrapText="1"/>
    </xf>
    <xf numFmtId="0" fontId="51" fillId="0" borderId="99" xfId="1" applyFont="1" applyBorder="1" applyAlignment="1">
      <alignment horizontal="center" wrapText="1"/>
    </xf>
    <xf numFmtId="0" fontId="65" fillId="2" borderId="0" xfId="0" applyFont="1" applyFill="1" applyAlignment="1">
      <alignment vertical="center" wrapText="1"/>
    </xf>
    <xf numFmtId="0" fontId="66" fillId="2" borderId="0" xfId="0" applyFont="1" applyFill="1" applyAlignment="1">
      <alignment vertical="center" wrapText="1"/>
    </xf>
    <xf numFmtId="0" fontId="6" fillId="4" borderId="15" xfId="0" applyFont="1" applyFill="1" applyBorder="1" applyAlignment="1">
      <alignment horizontal="right" vertical="center"/>
    </xf>
    <xf numFmtId="0" fontId="0" fillId="4" borderId="16" xfId="0" applyFill="1" applyBorder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1" fillId="0" borderId="54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4" fillId="2" borderId="56" xfId="0" applyFont="1" applyFill="1" applyBorder="1" applyAlignment="1">
      <alignment horizontal="center" vertical="center"/>
    </xf>
    <xf numFmtId="0" fontId="44" fillId="2" borderId="60" xfId="0" applyFont="1" applyFill="1" applyBorder="1" applyAlignment="1">
      <alignment horizontal="center" vertical="center"/>
    </xf>
    <xf numFmtId="49" fontId="6" fillId="5" borderId="18" xfId="0" applyNumberFormat="1" applyFont="1" applyFill="1" applyBorder="1" applyAlignment="1">
      <alignment horizontal="left" vertical="center"/>
    </xf>
    <xf numFmtId="49" fontId="6" fillId="5" borderId="47" xfId="0" applyNumberFormat="1" applyFont="1" applyFill="1" applyBorder="1" applyAlignment="1">
      <alignment horizontal="left" vertical="center"/>
    </xf>
    <xf numFmtId="49" fontId="6" fillId="5" borderId="19" xfId="0" applyNumberFormat="1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left" vertical="center"/>
    </xf>
    <xf numFmtId="49" fontId="6" fillId="5" borderId="2" xfId="0" applyNumberFormat="1" applyFont="1" applyFill="1" applyBorder="1" applyAlignment="1">
      <alignment horizontal="left" vertical="center"/>
    </xf>
    <xf numFmtId="0" fontId="9" fillId="2" borderId="7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 wrapText="1"/>
    </xf>
    <xf numFmtId="49" fontId="8" fillId="5" borderId="27" xfId="0" applyNumberFormat="1" applyFont="1" applyFill="1" applyBorder="1" applyAlignment="1">
      <alignment horizontal="left" vertical="center"/>
    </xf>
    <xf numFmtId="49" fontId="8" fillId="5" borderId="61" xfId="0" applyNumberFormat="1" applyFont="1" applyFill="1" applyBorder="1" applyAlignment="1">
      <alignment horizontal="left" vertical="center"/>
    </xf>
    <xf numFmtId="49" fontId="8" fillId="5" borderId="28" xfId="0" applyNumberFormat="1" applyFont="1" applyFill="1" applyBorder="1" applyAlignment="1">
      <alignment horizontal="left" vertical="center"/>
    </xf>
    <xf numFmtId="49" fontId="8" fillId="5" borderId="18" xfId="0" applyNumberFormat="1" applyFont="1" applyFill="1" applyBorder="1" applyAlignment="1">
      <alignment horizontal="left" vertical="center"/>
    </xf>
    <xf numFmtId="49" fontId="8" fillId="5" borderId="47" xfId="0" applyNumberFormat="1" applyFont="1" applyFill="1" applyBorder="1" applyAlignment="1">
      <alignment horizontal="left" vertical="center"/>
    </xf>
    <xf numFmtId="1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0" borderId="6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left" vertical="center"/>
    </xf>
    <xf numFmtId="49" fontId="8" fillId="5" borderId="16" xfId="0" applyNumberFormat="1" applyFont="1" applyFill="1" applyBorder="1" applyAlignment="1">
      <alignment horizontal="left" vertical="center"/>
    </xf>
    <xf numFmtId="49" fontId="8" fillId="5" borderId="17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5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17" xfId="0" applyFont="1" applyFill="1" applyBorder="1" applyAlignment="1">
      <alignment horizontal="left" vertical="center"/>
    </xf>
    <xf numFmtId="0" fontId="69" fillId="0" borderId="11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1" fillId="5" borderId="18" xfId="0" applyNumberFormat="1" applyFont="1" applyFill="1" applyBorder="1" applyAlignment="1">
      <alignment horizontal="left" vertical="center"/>
    </xf>
    <xf numFmtId="49" fontId="1" fillId="5" borderId="47" xfId="0" applyNumberFormat="1" applyFont="1" applyFill="1" applyBorder="1" applyAlignment="1">
      <alignment horizontal="left" vertical="center"/>
    </xf>
    <xf numFmtId="49" fontId="1" fillId="5" borderId="19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49" fontId="1" fillId="0" borderId="7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" fillId="5" borderId="31" xfId="0" applyNumberFormat="1" applyFont="1" applyFill="1" applyBorder="1" applyAlignment="1">
      <alignment horizontal="left" vertical="center"/>
    </xf>
    <xf numFmtId="0" fontId="0" fillId="0" borderId="60" xfId="0" applyBorder="1" applyAlignment="1">
      <alignment horizontal="center" vertical="center"/>
    </xf>
  </cellXfs>
  <cellStyles count="3">
    <cellStyle name="Normál" xfId="0" builtinId="0"/>
    <cellStyle name="Normál 2" xfId="1" xr:uid="{00000000-0005-0000-0000-000001000000}"/>
    <cellStyle name="Normál 3" xfId="2" xr:uid="{00000000-0005-0000-0000-000002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4"/>
  <sheetViews>
    <sheetView showGridLines="0" tabSelected="1" topLeftCell="A17" zoomScale="60" zoomScaleNormal="60" workbookViewId="0">
      <selection activeCell="G13" sqref="G13"/>
    </sheetView>
  </sheetViews>
  <sheetFormatPr defaultColWidth="9.140625" defaultRowHeight="12.75" outlineLevelCol="1"/>
  <cols>
    <col min="1" max="1" width="6.5703125" style="17" customWidth="1"/>
    <col min="2" max="2" width="18.85546875" style="17" customWidth="1" outlineLevel="1"/>
    <col min="3" max="3" width="50.85546875" style="17" customWidth="1"/>
    <col min="4" max="4" width="9.140625" style="17"/>
    <col min="5" max="5" width="9.140625" style="171"/>
    <col min="6" max="9" width="5.7109375" style="17" customWidth="1"/>
    <col min="10" max="10" width="5.7109375" style="211" customWidth="1"/>
    <col min="11" max="14" width="5.7109375" style="17" customWidth="1"/>
    <col min="15" max="15" width="5.7109375" style="211" customWidth="1"/>
    <col min="16" max="19" width="5.7109375" style="17" customWidth="1"/>
    <col min="20" max="20" width="5.7109375" style="267" customWidth="1"/>
    <col min="21" max="24" width="5.7109375" style="17" customWidth="1"/>
    <col min="25" max="25" width="5.7109375" style="213" customWidth="1"/>
    <col min="26" max="29" width="5.7109375" style="17" customWidth="1"/>
    <col min="30" max="30" width="5.7109375" style="211" customWidth="1"/>
    <col min="31" max="34" width="5.7109375" style="17" customWidth="1"/>
    <col min="35" max="35" width="5.7109375" style="171" customWidth="1"/>
    <col min="36" max="39" width="5.7109375" style="17" customWidth="1"/>
    <col min="40" max="40" width="5.7109375" style="171" customWidth="1"/>
    <col min="41" max="41" width="24.5703125" style="17" customWidth="1"/>
    <col min="42" max="16384" width="9.140625" style="17"/>
  </cols>
  <sheetData>
    <row r="1" spans="1:41" ht="18">
      <c r="A1" s="38" t="s">
        <v>85</v>
      </c>
      <c r="B1" s="350"/>
      <c r="C1" s="350"/>
      <c r="D1" s="350"/>
      <c r="E1" s="350"/>
      <c r="F1" s="350" t="s">
        <v>0</v>
      </c>
      <c r="G1" s="350"/>
      <c r="H1" s="350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1039" t="s">
        <v>386</v>
      </c>
      <c r="AG1" s="1040"/>
      <c r="AH1" s="1040"/>
      <c r="AI1" s="1040"/>
      <c r="AJ1" s="1040"/>
      <c r="AK1" s="1040"/>
      <c r="AL1" s="1040"/>
      <c r="AM1" s="1040"/>
      <c r="AN1" s="1040"/>
    </row>
    <row r="2" spans="1:41" ht="18">
      <c r="A2" s="38" t="s">
        <v>86</v>
      </c>
      <c r="B2" s="350"/>
      <c r="C2" s="350"/>
      <c r="D2" s="350"/>
      <c r="E2" s="350"/>
      <c r="F2" s="350" t="s">
        <v>341</v>
      </c>
      <c r="G2" s="350"/>
      <c r="H2" s="350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1039" t="s">
        <v>389</v>
      </c>
      <c r="AG2" s="1040"/>
      <c r="AH2" s="1040"/>
      <c r="AI2" s="1040"/>
      <c r="AJ2" s="1040"/>
      <c r="AK2" s="1040"/>
      <c r="AL2" s="1040"/>
      <c r="AM2" s="1040"/>
      <c r="AN2" s="1040"/>
    </row>
    <row r="3" spans="1:41" ht="18">
      <c r="A3" s="350"/>
      <c r="B3" s="350"/>
      <c r="C3" s="350"/>
      <c r="D3" s="350"/>
      <c r="E3" s="350"/>
      <c r="F3" s="350" t="s">
        <v>1</v>
      </c>
      <c r="G3" s="350"/>
      <c r="H3" s="350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 t="s">
        <v>384</v>
      </c>
      <c r="AG3" s="349"/>
      <c r="AH3" s="349"/>
      <c r="AI3" s="349"/>
      <c r="AJ3" s="349"/>
      <c r="AK3" s="1021"/>
      <c r="AL3" s="1021"/>
      <c r="AM3" s="1021"/>
      <c r="AN3" s="1021"/>
    </row>
    <row r="4" spans="1:41" ht="18">
      <c r="A4" s="350"/>
      <c r="B4" s="350"/>
      <c r="C4" s="350"/>
      <c r="D4" s="350"/>
      <c r="E4" s="350"/>
      <c r="F4" s="350"/>
      <c r="G4" s="350"/>
      <c r="H4" s="350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1002"/>
      <c r="AL4" s="1002"/>
      <c r="AM4" s="1002"/>
      <c r="AN4" s="1002"/>
    </row>
    <row r="5" spans="1:41" ht="16.5" thickBot="1">
      <c r="A5" s="1022" t="s">
        <v>398</v>
      </c>
      <c r="B5" s="1022"/>
      <c r="C5" s="1022"/>
      <c r="D5" s="1022"/>
      <c r="E5" s="1022"/>
      <c r="F5" s="1022"/>
      <c r="G5" s="1022"/>
      <c r="H5" s="1022"/>
      <c r="I5" s="1022"/>
      <c r="J5" s="1022"/>
      <c r="K5" s="1022"/>
      <c r="L5" s="1022"/>
      <c r="M5" s="1022"/>
      <c r="N5" s="1022"/>
      <c r="O5" s="1022"/>
      <c r="P5" s="1022"/>
      <c r="Q5" s="1022"/>
      <c r="R5" s="1022"/>
      <c r="S5" s="1022"/>
      <c r="T5" s="1022"/>
      <c r="U5" s="1022"/>
      <c r="V5" s="1022"/>
      <c r="W5" s="1022"/>
      <c r="X5" s="1022"/>
      <c r="Y5" s="1022"/>
      <c r="Z5" s="1022"/>
      <c r="AA5" s="1022"/>
      <c r="AB5" s="1022"/>
      <c r="AC5" s="1022"/>
      <c r="AD5" s="1022"/>
      <c r="AE5" s="1022"/>
      <c r="AF5" s="1022"/>
      <c r="AG5" s="1022"/>
      <c r="AH5" s="1022"/>
      <c r="AI5" s="1022"/>
      <c r="AJ5" s="1022"/>
      <c r="AK5" s="1022"/>
      <c r="AL5" s="1022"/>
      <c r="AM5" s="1022"/>
      <c r="AN5" s="1022"/>
    </row>
    <row r="6" spans="1:41" ht="16.5" thickBot="1">
      <c r="A6" s="1023"/>
      <c r="B6" s="1025" t="s">
        <v>4</v>
      </c>
      <c r="C6" s="1027" t="s">
        <v>2</v>
      </c>
      <c r="D6" s="1029" t="s">
        <v>6</v>
      </c>
      <c r="E6" s="1031" t="s">
        <v>97</v>
      </c>
      <c r="F6" s="1033" t="s">
        <v>3</v>
      </c>
      <c r="G6" s="1034"/>
      <c r="H6" s="1034"/>
      <c r="I6" s="1034"/>
      <c r="J6" s="1034"/>
      <c r="K6" s="1034"/>
      <c r="L6" s="1034"/>
      <c r="M6" s="1034"/>
      <c r="N6" s="1034"/>
      <c r="O6" s="1034"/>
      <c r="P6" s="1034"/>
      <c r="Q6" s="1034"/>
      <c r="R6" s="1034"/>
      <c r="S6" s="1034"/>
      <c r="T6" s="1034"/>
      <c r="U6" s="1034"/>
      <c r="V6" s="1034"/>
      <c r="W6" s="1034"/>
      <c r="X6" s="1034"/>
      <c r="Y6" s="1034"/>
      <c r="Z6" s="1034"/>
      <c r="AA6" s="1034"/>
      <c r="AB6" s="1034"/>
      <c r="AC6" s="1034"/>
      <c r="AD6" s="1034"/>
      <c r="AE6" s="1034"/>
      <c r="AF6" s="1034"/>
      <c r="AG6" s="1034"/>
      <c r="AH6" s="1034"/>
      <c r="AI6" s="1034"/>
      <c r="AJ6" s="1034"/>
      <c r="AK6" s="1034"/>
      <c r="AL6" s="1034"/>
      <c r="AM6" s="1034"/>
      <c r="AN6" s="1035"/>
      <c r="AO6" s="1041" t="s">
        <v>87</v>
      </c>
    </row>
    <row r="7" spans="1:41" ht="16.5" thickBot="1">
      <c r="A7" s="1024"/>
      <c r="B7" s="1026"/>
      <c r="C7" s="1028"/>
      <c r="D7" s="1030"/>
      <c r="E7" s="1032"/>
      <c r="F7" s="1033" t="s">
        <v>7</v>
      </c>
      <c r="G7" s="1034"/>
      <c r="H7" s="1034"/>
      <c r="I7" s="1034"/>
      <c r="J7" s="1035"/>
      <c r="K7" s="1033" t="s">
        <v>8</v>
      </c>
      <c r="L7" s="1034"/>
      <c r="M7" s="1034"/>
      <c r="N7" s="1034"/>
      <c r="O7" s="1035"/>
      <c r="P7" s="1033" t="s">
        <v>9</v>
      </c>
      <c r="Q7" s="1034"/>
      <c r="R7" s="1034"/>
      <c r="S7" s="1034"/>
      <c r="T7" s="1035"/>
      <c r="U7" s="1033" t="s">
        <v>10</v>
      </c>
      <c r="V7" s="1034"/>
      <c r="W7" s="1034"/>
      <c r="X7" s="1034"/>
      <c r="Y7" s="1035"/>
      <c r="Z7" s="1033" t="s">
        <v>11</v>
      </c>
      <c r="AA7" s="1034"/>
      <c r="AB7" s="1034"/>
      <c r="AC7" s="1034"/>
      <c r="AD7" s="1035"/>
      <c r="AE7" s="1033" t="s">
        <v>12</v>
      </c>
      <c r="AF7" s="1034"/>
      <c r="AG7" s="1034"/>
      <c r="AH7" s="1034"/>
      <c r="AI7" s="1035"/>
      <c r="AJ7" s="1036" t="s">
        <v>14</v>
      </c>
      <c r="AK7" s="1037"/>
      <c r="AL7" s="1037"/>
      <c r="AM7" s="1037"/>
      <c r="AN7" s="1038"/>
      <c r="AO7" s="1042"/>
    </row>
    <row r="8" spans="1:41" ht="15.75" thickBot="1">
      <c r="A8" s="1046"/>
      <c r="B8" s="1047"/>
      <c r="C8" s="1048"/>
      <c r="D8" s="30"/>
      <c r="E8" s="169"/>
      <c r="F8" s="5" t="s">
        <v>15</v>
      </c>
      <c r="G8" s="6" t="s">
        <v>16</v>
      </c>
      <c r="H8" s="6" t="s">
        <v>17</v>
      </c>
      <c r="I8" s="6" t="s">
        <v>18</v>
      </c>
      <c r="J8" s="208" t="s">
        <v>19</v>
      </c>
      <c r="K8" s="5" t="s">
        <v>15</v>
      </c>
      <c r="L8" s="6" t="s">
        <v>16</v>
      </c>
      <c r="M8" s="6" t="s">
        <v>17</v>
      </c>
      <c r="N8" s="6" t="s">
        <v>18</v>
      </c>
      <c r="O8" s="208" t="s">
        <v>19</v>
      </c>
      <c r="P8" s="5" t="s">
        <v>15</v>
      </c>
      <c r="Q8" s="6" t="s">
        <v>16</v>
      </c>
      <c r="R8" s="6" t="s">
        <v>17</v>
      </c>
      <c r="S8" s="6" t="s">
        <v>18</v>
      </c>
      <c r="T8" s="208" t="s">
        <v>19</v>
      </c>
      <c r="U8" s="5" t="s">
        <v>15</v>
      </c>
      <c r="V8" s="6" t="s">
        <v>16</v>
      </c>
      <c r="W8" s="6" t="s">
        <v>17</v>
      </c>
      <c r="X8" s="6" t="s">
        <v>18</v>
      </c>
      <c r="Y8" s="208" t="s">
        <v>19</v>
      </c>
      <c r="Z8" s="5" t="s">
        <v>15</v>
      </c>
      <c r="AA8" s="6" t="s">
        <v>16</v>
      </c>
      <c r="AB8" s="6" t="s">
        <v>17</v>
      </c>
      <c r="AC8" s="6" t="s">
        <v>18</v>
      </c>
      <c r="AD8" s="208" t="s">
        <v>19</v>
      </c>
      <c r="AE8" s="5" t="s">
        <v>15</v>
      </c>
      <c r="AF8" s="6" t="s">
        <v>16</v>
      </c>
      <c r="AG8" s="6" t="s">
        <v>17</v>
      </c>
      <c r="AH8" s="6" t="s">
        <v>18</v>
      </c>
      <c r="AI8" s="208" t="s">
        <v>19</v>
      </c>
      <c r="AJ8" s="5" t="s">
        <v>15</v>
      </c>
      <c r="AK8" s="6" t="s">
        <v>16</v>
      </c>
      <c r="AL8" s="6" t="s">
        <v>17</v>
      </c>
      <c r="AM8" s="6" t="s">
        <v>18</v>
      </c>
      <c r="AN8" s="208" t="s">
        <v>19</v>
      </c>
      <c r="AO8" s="389" t="s">
        <v>4</v>
      </c>
    </row>
    <row r="9" spans="1:41" ht="20.25" customHeight="1" thickBot="1">
      <c r="A9" s="1049" t="s">
        <v>20</v>
      </c>
      <c r="B9" s="1050"/>
      <c r="C9" s="1050"/>
      <c r="D9" s="941">
        <f t="shared" ref="D9:AN9" si="0">SUM(D10:D17)</f>
        <v>26</v>
      </c>
      <c r="E9" s="932">
        <f t="shared" si="0"/>
        <v>37</v>
      </c>
      <c r="F9" s="7">
        <f t="shared" si="0"/>
        <v>4</v>
      </c>
      <c r="G9" s="8">
        <f t="shared" si="0"/>
        <v>5</v>
      </c>
      <c r="H9" s="8">
        <f t="shared" si="0"/>
        <v>1</v>
      </c>
      <c r="I9" s="8">
        <f t="shared" si="0"/>
        <v>0</v>
      </c>
      <c r="J9" s="876">
        <f t="shared" si="0"/>
        <v>15</v>
      </c>
      <c r="K9" s="8">
        <f t="shared" si="0"/>
        <v>6</v>
      </c>
      <c r="L9" s="8">
        <f t="shared" si="0"/>
        <v>6</v>
      </c>
      <c r="M9" s="8">
        <f t="shared" si="0"/>
        <v>2</v>
      </c>
      <c r="N9" s="8">
        <f t="shared" si="0"/>
        <v>0</v>
      </c>
      <c r="O9" s="876">
        <f t="shared" si="0"/>
        <v>18</v>
      </c>
      <c r="P9" s="8">
        <f t="shared" si="0"/>
        <v>0</v>
      </c>
      <c r="Q9" s="8">
        <f t="shared" si="0"/>
        <v>0</v>
      </c>
      <c r="R9" s="8">
        <f t="shared" si="0"/>
        <v>0</v>
      </c>
      <c r="S9" s="8">
        <f t="shared" si="0"/>
        <v>0</v>
      </c>
      <c r="T9" s="876">
        <f t="shared" si="0"/>
        <v>0</v>
      </c>
      <c r="U9" s="8">
        <f t="shared" si="0"/>
        <v>2</v>
      </c>
      <c r="V9" s="8">
        <f t="shared" si="0"/>
        <v>0</v>
      </c>
      <c r="W9" s="8">
        <f t="shared" si="0"/>
        <v>0</v>
      </c>
      <c r="X9" s="8">
        <f t="shared" si="0"/>
        <v>0</v>
      </c>
      <c r="Y9" s="876">
        <f t="shared" si="0"/>
        <v>4</v>
      </c>
      <c r="Z9" s="8">
        <f t="shared" si="0"/>
        <v>0</v>
      </c>
      <c r="AA9" s="8">
        <f t="shared" si="0"/>
        <v>0</v>
      </c>
      <c r="AB9" s="8">
        <f t="shared" si="0"/>
        <v>0</v>
      </c>
      <c r="AC9" s="8">
        <f t="shared" si="0"/>
        <v>0</v>
      </c>
      <c r="AD9" s="876">
        <f t="shared" si="0"/>
        <v>0</v>
      </c>
      <c r="AE9" s="8">
        <f t="shared" si="0"/>
        <v>0</v>
      </c>
      <c r="AF9" s="8">
        <f t="shared" si="0"/>
        <v>0</v>
      </c>
      <c r="AG9" s="8">
        <f t="shared" si="0"/>
        <v>0</v>
      </c>
      <c r="AH9" s="8">
        <f t="shared" si="0"/>
        <v>0</v>
      </c>
      <c r="AI9" s="876">
        <f t="shared" si="0"/>
        <v>0</v>
      </c>
      <c r="AJ9" s="8">
        <f t="shared" si="0"/>
        <v>0</v>
      </c>
      <c r="AK9" s="8">
        <f t="shared" si="0"/>
        <v>0</v>
      </c>
      <c r="AL9" s="8">
        <f t="shared" si="0"/>
        <v>0</v>
      </c>
      <c r="AM9" s="8">
        <f t="shared" si="0"/>
        <v>0</v>
      </c>
      <c r="AN9" s="816">
        <f t="shared" si="0"/>
        <v>0</v>
      </c>
      <c r="AO9" s="877"/>
    </row>
    <row r="10" spans="1:41" s="31" customFormat="1" ht="15">
      <c r="A10" s="18" t="s">
        <v>7</v>
      </c>
      <c r="B10" s="216" t="s">
        <v>91</v>
      </c>
      <c r="C10" s="924" t="s">
        <v>145</v>
      </c>
      <c r="D10" s="942">
        <v>4</v>
      </c>
      <c r="E10" s="957">
        <v>5</v>
      </c>
      <c r="F10" s="956">
        <v>1</v>
      </c>
      <c r="G10" s="878">
        <v>3</v>
      </c>
      <c r="H10" s="878">
        <v>0</v>
      </c>
      <c r="I10" s="878" t="s">
        <v>25</v>
      </c>
      <c r="J10" s="881">
        <v>5</v>
      </c>
      <c r="K10" s="883"/>
      <c r="L10" s="884"/>
      <c r="M10" s="884"/>
      <c r="N10" s="884"/>
      <c r="O10" s="885"/>
      <c r="P10" s="882"/>
      <c r="Q10" s="696"/>
      <c r="R10" s="696"/>
      <c r="S10" s="696"/>
      <c r="T10" s="879"/>
      <c r="U10" s="883"/>
      <c r="V10" s="884"/>
      <c r="W10" s="884"/>
      <c r="X10" s="884"/>
      <c r="Y10" s="885"/>
      <c r="Z10" s="882"/>
      <c r="AA10" s="696"/>
      <c r="AB10" s="696"/>
      <c r="AC10" s="696"/>
      <c r="AD10" s="879"/>
      <c r="AE10" s="883"/>
      <c r="AF10" s="884"/>
      <c r="AG10" s="884"/>
      <c r="AH10" s="884"/>
      <c r="AI10" s="885"/>
      <c r="AJ10" s="880"/>
      <c r="AK10" s="696"/>
      <c r="AL10" s="696"/>
      <c r="AM10" s="696"/>
      <c r="AN10" s="212"/>
      <c r="AO10" s="390"/>
    </row>
    <row r="11" spans="1:41" s="31" customFormat="1" ht="14.25">
      <c r="A11" s="368" t="s">
        <v>8</v>
      </c>
      <c r="B11" s="865" t="s">
        <v>146</v>
      </c>
      <c r="C11" s="925" t="s">
        <v>21</v>
      </c>
      <c r="D11" s="943">
        <f t="shared" ref="D11:D17" si="1">SUM(F11,G11,H11,K11,L11,M11,P11,Q11,R11,U11,V11,W11,Z11,AA11,AB11,AE11,AF11,AG11,AJ11,AK11,AL11)</f>
        <v>4</v>
      </c>
      <c r="E11" s="933">
        <f t="shared" ref="E11:E17" si="2">SUM(J11,O11,T11,Y11,AD11,AI11,AN11)</f>
        <v>6</v>
      </c>
      <c r="F11" s="371">
        <v>2</v>
      </c>
      <c r="G11" s="3">
        <v>2</v>
      </c>
      <c r="H11" s="3">
        <v>0</v>
      </c>
      <c r="I11" s="3" t="s">
        <v>22</v>
      </c>
      <c r="J11" s="260">
        <v>6</v>
      </c>
      <c r="K11" s="371"/>
      <c r="L11" s="3"/>
      <c r="M11" s="3"/>
      <c r="N11" s="3"/>
      <c r="O11" s="372"/>
      <c r="P11" s="373"/>
      <c r="Q11" s="3"/>
      <c r="R11" s="3"/>
      <c r="S11" s="3"/>
      <c r="T11" s="260"/>
      <c r="U11" s="371"/>
      <c r="V11" s="3"/>
      <c r="W11" s="3"/>
      <c r="X11" s="3"/>
      <c r="Y11" s="866"/>
      <c r="Z11" s="886"/>
      <c r="AA11" s="20"/>
      <c r="AB11" s="20"/>
      <c r="AC11" s="20"/>
      <c r="AD11" s="32"/>
      <c r="AE11" s="19"/>
      <c r="AF11" s="20"/>
      <c r="AG11" s="20"/>
      <c r="AH11" s="20"/>
      <c r="AI11" s="21"/>
      <c r="AJ11" s="19"/>
      <c r="AK11" s="20"/>
      <c r="AL11" s="20"/>
      <c r="AM11" s="20"/>
      <c r="AN11" s="21"/>
      <c r="AO11" s="391"/>
    </row>
    <row r="12" spans="1:41" s="31" customFormat="1" ht="14.25">
      <c r="A12" s="379" t="s">
        <v>9</v>
      </c>
      <c r="B12" s="369" t="s">
        <v>92</v>
      </c>
      <c r="C12" s="925" t="s">
        <v>23</v>
      </c>
      <c r="D12" s="944">
        <f t="shared" si="1"/>
        <v>4</v>
      </c>
      <c r="E12" s="934">
        <f t="shared" si="2"/>
        <v>6</v>
      </c>
      <c r="F12" s="268"/>
      <c r="G12" s="160"/>
      <c r="H12" s="160"/>
      <c r="I12" s="160"/>
      <c r="J12" s="262"/>
      <c r="K12" s="268">
        <v>2</v>
      </c>
      <c r="L12" s="160">
        <v>2</v>
      </c>
      <c r="M12" s="160">
        <v>0</v>
      </c>
      <c r="N12" s="160" t="s">
        <v>22</v>
      </c>
      <c r="O12" s="370">
        <v>6</v>
      </c>
      <c r="P12" s="261"/>
      <c r="Q12" s="160"/>
      <c r="R12" s="160"/>
      <c r="S12" s="160"/>
      <c r="T12" s="262"/>
      <c r="U12" s="268"/>
      <c r="V12" s="160"/>
      <c r="W12" s="160"/>
      <c r="X12" s="160"/>
      <c r="Y12" s="269"/>
      <c r="Z12" s="810"/>
      <c r="AA12" s="27"/>
      <c r="AB12" s="27"/>
      <c r="AC12" s="27"/>
      <c r="AD12" s="29"/>
      <c r="AE12" s="26"/>
      <c r="AF12" s="27"/>
      <c r="AG12" s="27"/>
      <c r="AH12" s="27"/>
      <c r="AI12" s="28"/>
      <c r="AJ12" s="26"/>
      <c r="AK12" s="27"/>
      <c r="AL12" s="27"/>
      <c r="AM12" s="27"/>
      <c r="AN12" s="28"/>
      <c r="AO12" s="392" t="s">
        <v>340</v>
      </c>
    </row>
    <row r="13" spans="1:41" ht="14.25">
      <c r="A13" s="867" t="s">
        <v>10</v>
      </c>
      <c r="B13" s="369" t="s">
        <v>342</v>
      </c>
      <c r="C13" s="926" t="s">
        <v>96</v>
      </c>
      <c r="D13" s="944">
        <f t="shared" si="1"/>
        <v>2</v>
      </c>
      <c r="E13" s="934">
        <f t="shared" si="2"/>
        <v>4</v>
      </c>
      <c r="F13" s="268"/>
      <c r="G13" s="160"/>
      <c r="H13" s="160"/>
      <c r="I13" s="160"/>
      <c r="J13" s="262"/>
      <c r="K13" s="268"/>
      <c r="L13" s="160"/>
      <c r="M13" s="160"/>
      <c r="N13" s="160"/>
      <c r="O13" s="370"/>
      <c r="P13" s="261"/>
      <c r="Q13" s="160"/>
      <c r="R13" s="160"/>
      <c r="S13" s="160"/>
      <c r="T13" s="262"/>
      <c r="U13" s="268">
        <v>2</v>
      </c>
      <c r="V13" s="160">
        <v>0</v>
      </c>
      <c r="W13" s="160">
        <v>0</v>
      </c>
      <c r="X13" s="160" t="s">
        <v>22</v>
      </c>
      <c r="Y13" s="269">
        <v>4</v>
      </c>
      <c r="Z13" s="261"/>
      <c r="AA13" s="160"/>
      <c r="AB13" s="160"/>
      <c r="AC13" s="160"/>
      <c r="AD13" s="262"/>
      <c r="AE13" s="268"/>
      <c r="AF13" s="160"/>
      <c r="AG13" s="160"/>
      <c r="AH13" s="160"/>
      <c r="AI13" s="370"/>
      <c r="AJ13" s="268"/>
      <c r="AK13" s="160"/>
      <c r="AL13" s="160"/>
      <c r="AM13" s="160"/>
      <c r="AN13" s="370"/>
      <c r="AO13" s="392"/>
    </row>
    <row r="14" spans="1:41" ht="14.25">
      <c r="A14" s="379" t="s">
        <v>11</v>
      </c>
      <c r="B14" s="369" t="s">
        <v>147</v>
      </c>
      <c r="C14" s="927" t="s">
        <v>24</v>
      </c>
      <c r="D14" s="944">
        <v>2</v>
      </c>
      <c r="E14" s="934">
        <v>4</v>
      </c>
      <c r="F14" s="268">
        <v>1</v>
      </c>
      <c r="G14" s="160">
        <v>0</v>
      </c>
      <c r="H14" s="160">
        <v>1</v>
      </c>
      <c r="I14" s="160" t="s">
        <v>22</v>
      </c>
      <c r="J14" s="262">
        <v>4</v>
      </c>
      <c r="K14" s="268"/>
      <c r="L14" s="160"/>
      <c r="M14" s="160"/>
      <c r="N14" s="160"/>
      <c r="O14" s="370"/>
      <c r="P14" s="261"/>
      <c r="Q14" s="160"/>
      <c r="R14" s="160"/>
      <c r="S14" s="160"/>
      <c r="T14" s="262"/>
      <c r="U14" s="268"/>
      <c r="V14" s="160"/>
      <c r="W14" s="160"/>
      <c r="X14" s="160"/>
      <c r="Y14" s="269"/>
      <c r="Z14" s="261"/>
      <c r="AA14" s="160"/>
      <c r="AB14" s="160"/>
      <c r="AC14" s="160"/>
      <c r="AD14" s="262"/>
      <c r="AE14" s="268"/>
      <c r="AF14" s="160"/>
      <c r="AG14" s="160"/>
      <c r="AH14" s="160"/>
      <c r="AI14" s="370"/>
      <c r="AJ14" s="268"/>
      <c r="AK14" s="160"/>
      <c r="AL14" s="160"/>
      <c r="AM14" s="160"/>
      <c r="AN14" s="370"/>
      <c r="AO14" s="392"/>
    </row>
    <row r="15" spans="1:41" ht="14.25">
      <c r="A15" s="379" t="s">
        <v>12</v>
      </c>
      <c r="B15" s="369" t="s">
        <v>88</v>
      </c>
      <c r="C15" s="927" t="s">
        <v>89</v>
      </c>
      <c r="D15" s="944">
        <f t="shared" si="1"/>
        <v>4</v>
      </c>
      <c r="E15" s="934">
        <f t="shared" si="2"/>
        <v>4</v>
      </c>
      <c r="F15" s="268"/>
      <c r="G15" s="160"/>
      <c r="H15" s="160"/>
      <c r="I15" s="160"/>
      <c r="J15" s="262"/>
      <c r="K15" s="268">
        <v>2</v>
      </c>
      <c r="L15" s="160">
        <v>2</v>
      </c>
      <c r="M15" s="160">
        <v>0</v>
      </c>
      <c r="N15" s="160" t="s">
        <v>22</v>
      </c>
      <c r="O15" s="370">
        <v>4</v>
      </c>
      <c r="P15" s="261"/>
      <c r="Q15" s="160"/>
      <c r="R15" s="160"/>
      <c r="S15" s="160"/>
      <c r="T15" s="262"/>
      <c r="U15" s="268"/>
      <c r="V15" s="160"/>
      <c r="W15" s="160"/>
      <c r="X15" s="160"/>
      <c r="Y15" s="269"/>
      <c r="Z15" s="261"/>
      <c r="AA15" s="160"/>
      <c r="AB15" s="160"/>
      <c r="AC15" s="160"/>
      <c r="AD15" s="262"/>
      <c r="AE15" s="268"/>
      <c r="AF15" s="160"/>
      <c r="AG15" s="160"/>
      <c r="AH15" s="160"/>
      <c r="AI15" s="370"/>
      <c r="AJ15" s="380"/>
      <c r="AK15" s="376"/>
      <c r="AL15" s="376"/>
      <c r="AM15" s="376"/>
      <c r="AN15" s="370"/>
      <c r="AO15" s="392"/>
    </row>
    <row r="16" spans="1:41" ht="14.25">
      <c r="A16" s="379" t="s">
        <v>14</v>
      </c>
      <c r="B16" s="369" t="s">
        <v>93</v>
      </c>
      <c r="C16" s="927" t="s">
        <v>402</v>
      </c>
      <c r="D16" s="944">
        <f t="shared" si="1"/>
        <v>3</v>
      </c>
      <c r="E16" s="934">
        <v>4</v>
      </c>
      <c r="F16" s="268"/>
      <c r="G16" s="160"/>
      <c r="H16" s="160"/>
      <c r="I16" s="160"/>
      <c r="J16" s="262"/>
      <c r="K16" s="268">
        <v>1</v>
      </c>
      <c r="L16" s="160">
        <v>2</v>
      </c>
      <c r="M16" s="160">
        <v>0</v>
      </c>
      <c r="N16" s="160" t="s">
        <v>25</v>
      </c>
      <c r="O16" s="370">
        <v>4</v>
      </c>
      <c r="P16" s="261"/>
      <c r="Q16" s="160"/>
      <c r="R16" s="160"/>
      <c r="S16" s="160"/>
      <c r="T16" s="262"/>
      <c r="U16" s="268"/>
      <c r="V16" s="160"/>
      <c r="W16" s="160"/>
      <c r="X16" s="160"/>
      <c r="Y16" s="269"/>
      <c r="Z16" s="261"/>
      <c r="AA16" s="160"/>
      <c r="AB16" s="160"/>
      <c r="AC16" s="160"/>
      <c r="AD16" s="262"/>
      <c r="AE16" s="268"/>
      <c r="AF16" s="160"/>
      <c r="AG16" s="160"/>
      <c r="AH16" s="160"/>
      <c r="AI16" s="370"/>
      <c r="AJ16" s="268"/>
      <c r="AK16" s="160"/>
      <c r="AL16" s="160"/>
      <c r="AM16" s="160"/>
      <c r="AN16" s="370"/>
      <c r="AO16" s="392"/>
    </row>
    <row r="17" spans="1:45" ht="15" thickBot="1">
      <c r="A17" s="381" t="s">
        <v>26</v>
      </c>
      <c r="B17" s="369" t="s">
        <v>156</v>
      </c>
      <c r="C17" s="928" t="s">
        <v>28</v>
      </c>
      <c r="D17" s="945">
        <f t="shared" si="1"/>
        <v>3</v>
      </c>
      <c r="E17" s="935">
        <f t="shared" si="2"/>
        <v>4</v>
      </c>
      <c r="F17" s="264"/>
      <c r="G17" s="265"/>
      <c r="H17" s="265"/>
      <c r="I17" s="265"/>
      <c r="J17" s="378"/>
      <c r="K17" s="796">
        <v>1</v>
      </c>
      <c r="L17" s="797">
        <v>0</v>
      </c>
      <c r="M17" s="797">
        <v>2</v>
      </c>
      <c r="N17" s="797" t="s">
        <v>25</v>
      </c>
      <c r="O17" s="798">
        <v>4</v>
      </c>
      <c r="P17" s="23"/>
      <c r="Q17" s="265"/>
      <c r="R17" s="265"/>
      <c r="S17" s="265"/>
      <c r="T17" s="378"/>
      <c r="U17" s="796"/>
      <c r="V17" s="797"/>
      <c r="W17" s="797"/>
      <c r="X17" s="797"/>
      <c r="Y17" s="887"/>
      <c r="Z17" s="23"/>
      <c r="AA17" s="265"/>
      <c r="AB17" s="265"/>
      <c r="AC17" s="265"/>
      <c r="AD17" s="378"/>
      <c r="AE17" s="796"/>
      <c r="AF17" s="797"/>
      <c r="AG17" s="797"/>
      <c r="AH17" s="797"/>
      <c r="AI17" s="798"/>
      <c r="AJ17" s="264"/>
      <c r="AK17" s="265"/>
      <c r="AL17" s="265"/>
      <c r="AM17" s="265"/>
      <c r="AN17" s="266"/>
      <c r="AO17" s="393"/>
    </row>
    <row r="18" spans="1:45" ht="15" thickBot="1">
      <c r="A18" s="1043" t="s">
        <v>30</v>
      </c>
      <c r="B18" s="1044"/>
      <c r="C18" s="1045"/>
      <c r="D18" s="946">
        <f t="shared" ref="D18:AN18" si="3">SUM(D19:D24)</f>
        <v>15</v>
      </c>
      <c r="E18" s="936">
        <f t="shared" si="3"/>
        <v>22</v>
      </c>
      <c r="F18" s="365">
        <f t="shared" si="3"/>
        <v>1</v>
      </c>
      <c r="G18" s="8">
        <f t="shared" si="3"/>
        <v>2</v>
      </c>
      <c r="H18" s="8">
        <f t="shared" si="3"/>
        <v>0</v>
      </c>
      <c r="I18" s="8">
        <f t="shared" si="3"/>
        <v>0</v>
      </c>
      <c r="J18" s="873">
        <f t="shared" si="3"/>
        <v>4</v>
      </c>
      <c r="K18" s="365">
        <f t="shared" si="3"/>
        <v>1</v>
      </c>
      <c r="L18" s="8">
        <f t="shared" si="3"/>
        <v>1</v>
      </c>
      <c r="M18" s="8">
        <f t="shared" si="3"/>
        <v>0</v>
      </c>
      <c r="N18" s="8">
        <f t="shared" si="3"/>
        <v>0</v>
      </c>
      <c r="O18" s="873">
        <f t="shared" si="3"/>
        <v>3</v>
      </c>
      <c r="P18" s="365">
        <f t="shared" si="3"/>
        <v>2</v>
      </c>
      <c r="Q18" s="8">
        <f t="shared" si="3"/>
        <v>3</v>
      </c>
      <c r="R18" s="8">
        <f t="shared" si="3"/>
        <v>0</v>
      </c>
      <c r="S18" s="8">
        <f t="shared" si="3"/>
        <v>0</v>
      </c>
      <c r="T18" s="214">
        <f t="shared" si="3"/>
        <v>7</v>
      </c>
      <c r="U18" s="365">
        <f t="shared" si="3"/>
        <v>2</v>
      </c>
      <c r="V18" s="8">
        <f t="shared" si="3"/>
        <v>1</v>
      </c>
      <c r="W18" s="8">
        <f t="shared" si="3"/>
        <v>0</v>
      </c>
      <c r="X18" s="8">
        <f t="shared" si="3"/>
        <v>0</v>
      </c>
      <c r="Y18" s="873">
        <f t="shared" si="3"/>
        <v>4</v>
      </c>
      <c r="Z18" s="365">
        <f t="shared" si="3"/>
        <v>2</v>
      </c>
      <c r="AA18" s="8">
        <f t="shared" si="3"/>
        <v>0</v>
      </c>
      <c r="AB18" s="8">
        <f t="shared" si="3"/>
        <v>0</v>
      </c>
      <c r="AC18" s="8">
        <f t="shared" si="3"/>
        <v>0</v>
      </c>
      <c r="AD18" s="873">
        <f t="shared" si="3"/>
        <v>4</v>
      </c>
      <c r="AE18" s="365">
        <f t="shared" si="3"/>
        <v>0</v>
      </c>
      <c r="AF18" s="8">
        <f t="shared" si="3"/>
        <v>0</v>
      </c>
      <c r="AG18" s="8">
        <f t="shared" si="3"/>
        <v>0</v>
      </c>
      <c r="AH18" s="8">
        <f t="shared" si="3"/>
        <v>0</v>
      </c>
      <c r="AI18" s="874">
        <f t="shared" si="3"/>
        <v>0</v>
      </c>
      <c r="AJ18" s="365">
        <f t="shared" si="3"/>
        <v>0</v>
      </c>
      <c r="AK18" s="8">
        <f t="shared" si="3"/>
        <v>0</v>
      </c>
      <c r="AL18" s="8">
        <f t="shared" si="3"/>
        <v>0</v>
      </c>
      <c r="AM18" s="8">
        <f t="shared" si="3"/>
        <v>0</v>
      </c>
      <c r="AN18" s="875">
        <f t="shared" si="3"/>
        <v>0</v>
      </c>
      <c r="AO18" s="397"/>
    </row>
    <row r="19" spans="1:45">
      <c r="A19" s="368" t="s">
        <v>27</v>
      </c>
      <c r="B19" s="15" t="s">
        <v>396</v>
      </c>
      <c r="C19" s="926" t="s">
        <v>383</v>
      </c>
      <c r="D19" s="943">
        <f t="shared" ref="D19:D23" si="4">SUM(F19,G19,H19,K19,L19,M19,P19,Q19,R19,U19,V19,W19,Z19,AA19,AB19,AE19,AF19,AG19,AJ19,AK19,AL19)</f>
        <v>3</v>
      </c>
      <c r="E19" s="933">
        <f t="shared" ref="E19:E24" si="5">SUM(J19,O19,T19,Y19,AD19,AI19,AN19)</f>
        <v>4</v>
      </c>
      <c r="F19" s="371"/>
      <c r="G19" s="3"/>
      <c r="H19" s="3"/>
      <c r="I19" s="3"/>
      <c r="J19" s="372"/>
      <c r="K19" s="371"/>
      <c r="L19" s="3"/>
      <c r="M19" s="3"/>
      <c r="N19" s="3"/>
      <c r="O19" s="372"/>
      <c r="P19" s="371">
        <v>2</v>
      </c>
      <c r="Q19" s="3">
        <v>1</v>
      </c>
      <c r="R19" s="3">
        <v>0</v>
      </c>
      <c r="S19" s="3" t="s">
        <v>25</v>
      </c>
      <c r="T19" s="372">
        <v>4</v>
      </c>
      <c r="U19" s="371"/>
      <c r="V19" s="3"/>
      <c r="W19" s="3"/>
      <c r="X19" s="3"/>
      <c r="Y19" s="866"/>
      <c r="Z19" s="371"/>
      <c r="AA19" s="3"/>
      <c r="AB19" s="3"/>
      <c r="AC19" s="3"/>
      <c r="AD19" s="372"/>
      <c r="AE19" s="371"/>
      <c r="AF19" s="3"/>
      <c r="AG19" s="3"/>
      <c r="AH19" s="3"/>
      <c r="AI19" s="260"/>
      <c r="AJ19" s="371"/>
      <c r="AK19" s="3"/>
      <c r="AL19" s="3"/>
      <c r="AM19" s="3"/>
      <c r="AN19" s="372"/>
      <c r="AO19" s="394"/>
    </row>
    <row r="20" spans="1:45">
      <c r="A20" s="368" t="s">
        <v>29</v>
      </c>
      <c r="B20" s="15" t="s">
        <v>157</v>
      </c>
      <c r="C20" s="927" t="s">
        <v>155</v>
      </c>
      <c r="D20" s="943">
        <f t="shared" si="4"/>
        <v>2</v>
      </c>
      <c r="E20" s="933">
        <v>4</v>
      </c>
      <c r="F20" s="268"/>
      <c r="G20" s="160"/>
      <c r="H20" s="160"/>
      <c r="I20" s="160"/>
      <c r="J20" s="370"/>
      <c r="K20" s="268"/>
      <c r="L20" s="160"/>
      <c r="M20" s="160"/>
      <c r="N20" s="160"/>
      <c r="O20" s="370"/>
      <c r="P20" s="268"/>
      <c r="Q20" s="160"/>
      <c r="R20" s="160"/>
      <c r="S20" s="160"/>
      <c r="T20" s="370"/>
      <c r="U20" s="268"/>
      <c r="V20" s="160"/>
      <c r="W20" s="160"/>
      <c r="X20" s="160"/>
      <c r="Y20" s="269"/>
      <c r="Z20" s="268">
        <v>2</v>
      </c>
      <c r="AA20" s="160">
        <v>0</v>
      </c>
      <c r="AB20" s="160">
        <v>0</v>
      </c>
      <c r="AC20" s="160" t="s">
        <v>22</v>
      </c>
      <c r="AD20" s="370">
        <v>4</v>
      </c>
      <c r="AE20" s="268"/>
      <c r="AF20" s="160"/>
      <c r="AG20" s="160"/>
      <c r="AH20" s="160"/>
      <c r="AI20" s="262"/>
      <c r="AJ20" s="268"/>
      <c r="AK20" s="160"/>
      <c r="AL20" s="160"/>
      <c r="AM20" s="160"/>
      <c r="AN20" s="370"/>
      <c r="AO20" s="394"/>
    </row>
    <row r="21" spans="1:45" s="31" customFormat="1">
      <c r="A21" s="368" t="s">
        <v>31</v>
      </c>
      <c r="B21" s="15" t="s">
        <v>158</v>
      </c>
      <c r="C21" s="927" t="s">
        <v>40</v>
      </c>
      <c r="D21" s="943">
        <f t="shared" si="4"/>
        <v>3</v>
      </c>
      <c r="E21" s="933">
        <v>4</v>
      </c>
      <c r="F21" s="264"/>
      <c r="G21" s="265"/>
      <c r="H21" s="265"/>
      <c r="I21" s="265"/>
      <c r="J21" s="266"/>
      <c r="K21" s="264"/>
      <c r="L21" s="265"/>
      <c r="M21" s="265"/>
      <c r="N21" s="265"/>
      <c r="O21" s="266"/>
      <c r="P21" s="264"/>
      <c r="Q21" s="265"/>
      <c r="R21" s="265"/>
      <c r="S21" s="265"/>
      <c r="T21" s="266"/>
      <c r="U21" s="264">
        <v>2</v>
      </c>
      <c r="V21" s="265">
        <v>1</v>
      </c>
      <c r="W21" s="265">
        <v>0</v>
      </c>
      <c r="X21" s="265" t="s">
        <v>22</v>
      </c>
      <c r="Y21" s="266">
        <v>4</v>
      </c>
      <c r="Z21" s="264"/>
      <c r="AA21" s="265"/>
      <c r="AB21" s="265"/>
      <c r="AC21" s="265"/>
      <c r="AD21" s="266"/>
      <c r="AE21" s="807"/>
      <c r="AF21" s="808"/>
      <c r="AG21" s="808"/>
      <c r="AH21" s="808"/>
      <c r="AI21" s="813"/>
      <c r="AJ21" s="807"/>
      <c r="AK21" s="808"/>
      <c r="AL21" s="808"/>
      <c r="AM21" s="808"/>
      <c r="AN21" s="809"/>
      <c r="AO21" s="812"/>
    </row>
    <row r="22" spans="1:45" s="31" customFormat="1">
      <c r="A22" s="368" t="s">
        <v>32</v>
      </c>
      <c r="B22" s="217" t="s">
        <v>148</v>
      </c>
      <c r="C22" s="868" t="s">
        <v>149</v>
      </c>
      <c r="D22" s="943">
        <f t="shared" si="4"/>
        <v>3</v>
      </c>
      <c r="E22" s="933">
        <f t="shared" si="5"/>
        <v>4</v>
      </c>
      <c r="F22" s="869">
        <v>1</v>
      </c>
      <c r="G22" s="870">
        <v>2</v>
      </c>
      <c r="H22" s="870">
        <v>0</v>
      </c>
      <c r="I22" s="870" t="s">
        <v>25</v>
      </c>
      <c r="J22" s="871">
        <v>4</v>
      </c>
      <c r="K22" s="869"/>
      <c r="L22" s="870"/>
      <c r="M22" s="870"/>
      <c r="N22" s="870"/>
      <c r="O22" s="871"/>
      <c r="P22" s="869"/>
      <c r="Q22" s="870"/>
      <c r="R22" s="870"/>
      <c r="S22" s="870"/>
      <c r="T22" s="871"/>
      <c r="U22" s="869"/>
      <c r="V22" s="870"/>
      <c r="W22" s="870"/>
      <c r="X22" s="870"/>
      <c r="Y22" s="872"/>
      <c r="Z22" s="264"/>
      <c r="AA22" s="265"/>
      <c r="AB22" s="265"/>
      <c r="AC22" s="265"/>
      <c r="AD22" s="266"/>
      <c r="AE22" s="218"/>
      <c r="AF22" s="220"/>
      <c r="AG22" s="220"/>
      <c r="AH22" s="220"/>
      <c r="AI22" s="219"/>
      <c r="AJ22" s="218"/>
      <c r="AK22" s="220"/>
      <c r="AL22" s="220"/>
      <c r="AM22" s="220"/>
      <c r="AN22" s="221"/>
      <c r="AO22" s="395"/>
    </row>
    <row r="23" spans="1:45" s="31" customFormat="1" ht="12.75" customHeight="1">
      <c r="A23" s="368" t="s">
        <v>33</v>
      </c>
      <c r="B23" s="217" t="s">
        <v>150</v>
      </c>
      <c r="C23" s="217" t="s">
        <v>151</v>
      </c>
      <c r="D23" s="943">
        <f t="shared" si="4"/>
        <v>2</v>
      </c>
      <c r="E23" s="937">
        <f t="shared" si="5"/>
        <v>3</v>
      </c>
      <c r="F23" s="26"/>
      <c r="G23" s="27"/>
      <c r="H23" s="27"/>
      <c r="I23" s="27"/>
      <c r="J23" s="28"/>
      <c r="K23" s="218">
        <v>1</v>
      </c>
      <c r="L23" s="220">
        <v>1</v>
      </c>
      <c r="M23" s="220">
        <v>0</v>
      </c>
      <c r="N23" s="220" t="s">
        <v>25</v>
      </c>
      <c r="O23" s="221">
        <v>3</v>
      </c>
      <c r="P23" s="218"/>
      <c r="Q23" s="220"/>
      <c r="R23" s="220"/>
      <c r="S23" s="220"/>
      <c r="T23" s="221"/>
      <c r="U23" s="218"/>
      <c r="V23" s="220"/>
      <c r="W23" s="220"/>
      <c r="X23" s="220"/>
      <c r="Y23" s="222"/>
      <c r="Z23" s="807"/>
      <c r="AA23" s="808"/>
      <c r="AB23" s="808"/>
      <c r="AC23" s="808"/>
      <c r="AD23" s="809"/>
      <c r="AE23" s="218"/>
      <c r="AF23" s="220"/>
      <c r="AG23" s="220"/>
      <c r="AH23" s="220"/>
      <c r="AI23" s="219"/>
      <c r="AJ23" s="218"/>
      <c r="AK23" s="220"/>
      <c r="AL23" s="220"/>
      <c r="AM23" s="220"/>
      <c r="AN23" s="221"/>
      <c r="AO23" s="395"/>
      <c r="AP23" s="1017"/>
      <c r="AQ23" s="1018"/>
      <c r="AR23" s="1018"/>
      <c r="AS23" s="1018"/>
    </row>
    <row r="24" spans="1:45" s="31" customFormat="1" ht="13.5" thickBot="1">
      <c r="A24" s="368" t="s">
        <v>34</v>
      </c>
      <c r="B24" s="217" t="s">
        <v>152</v>
      </c>
      <c r="C24" s="217" t="s">
        <v>90</v>
      </c>
      <c r="D24" s="947">
        <v>2</v>
      </c>
      <c r="E24" s="937">
        <f t="shared" si="5"/>
        <v>3</v>
      </c>
      <c r="F24" s="807"/>
      <c r="G24" s="808"/>
      <c r="H24" s="808"/>
      <c r="I24" s="808"/>
      <c r="J24" s="809"/>
      <c r="K24" s="218"/>
      <c r="L24" s="220"/>
      <c r="M24" s="220"/>
      <c r="N24" s="220"/>
      <c r="O24" s="221"/>
      <c r="P24" s="218">
        <v>0</v>
      </c>
      <c r="Q24" s="220">
        <v>2</v>
      </c>
      <c r="R24" s="220">
        <v>0</v>
      </c>
      <c r="S24" s="220" t="s">
        <v>25</v>
      </c>
      <c r="T24" s="221">
        <v>3</v>
      </c>
      <c r="U24" s="218"/>
      <c r="V24" s="220"/>
      <c r="W24" s="220"/>
      <c r="X24" s="220"/>
      <c r="Y24" s="222"/>
      <c r="Z24" s="807"/>
      <c r="AA24" s="808"/>
      <c r="AB24" s="808"/>
      <c r="AC24" s="808"/>
      <c r="AD24" s="809"/>
      <c r="AE24" s="218"/>
      <c r="AF24" s="220"/>
      <c r="AG24" s="220"/>
      <c r="AH24" s="220"/>
      <c r="AI24" s="219"/>
      <c r="AJ24" s="218"/>
      <c r="AK24" s="220"/>
      <c r="AL24" s="220"/>
      <c r="AM24" s="220"/>
      <c r="AN24" s="221"/>
      <c r="AO24" s="402"/>
      <c r="AP24" s="1018"/>
      <c r="AQ24" s="1018"/>
      <c r="AR24" s="1018"/>
      <c r="AS24" s="1018"/>
    </row>
    <row r="25" spans="1:45" ht="13.5" thickBot="1">
      <c r="A25" s="1043" t="s">
        <v>43</v>
      </c>
      <c r="B25" s="1044"/>
      <c r="C25" s="1045"/>
      <c r="D25" s="948">
        <f t="shared" ref="D25:AN25" si="6">D26+D40+D44</f>
        <v>62</v>
      </c>
      <c r="E25" s="874">
        <f t="shared" si="6"/>
        <v>80</v>
      </c>
      <c r="F25" s="207">
        <f t="shared" si="6"/>
        <v>3</v>
      </c>
      <c r="G25" s="8">
        <f t="shared" si="6"/>
        <v>0</v>
      </c>
      <c r="H25" s="8">
        <f t="shared" si="6"/>
        <v>7</v>
      </c>
      <c r="I25" s="8">
        <f t="shared" si="6"/>
        <v>0</v>
      </c>
      <c r="J25" s="816">
        <f t="shared" si="6"/>
        <v>12</v>
      </c>
      <c r="K25" s="819">
        <f t="shared" si="6"/>
        <v>0</v>
      </c>
      <c r="L25" s="9">
        <f t="shared" si="6"/>
        <v>0</v>
      </c>
      <c r="M25" s="9">
        <f t="shared" si="6"/>
        <v>8</v>
      </c>
      <c r="N25" s="9">
        <f t="shared" si="6"/>
        <v>0</v>
      </c>
      <c r="O25" s="25">
        <f t="shared" si="6"/>
        <v>8</v>
      </c>
      <c r="P25" s="365">
        <f t="shared" si="6"/>
        <v>9</v>
      </c>
      <c r="Q25" s="9">
        <f t="shared" si="6"/>
        <v>1</v>
      </c>
      <c r="R25" s="9">
        <f t="shared" si="6"/>
        <v>9</v>
      </c>
      <c r="S25" s="9">
        <f t="shared" si="6"/>
        <v>0</v>
      </c>
      <c r="T25" s="816">
        <f t="shared" si="6"/>
        <v>24</v>
      </c>
      <c r="U25" s="819">
        <f t="shared" si="6"/>
        <v>3</v>
      </c>
      <c r="V25" s="9">
        <f t="shared" si="6"/>
        <v>0</v>
      </c>
      <c r="W25" s="9">
        <f t="shared" si="6"/>
        <v>9</v>
      </c>
      <c r="X25" s="9">
        <f t="shared" si="6"/>
        <v>0</v>
      </c>
      <c r="Y25" s="25">
        <f t="shared" si="6"/>
        <v>16</v>
      </c>
      <c r="Z25" s="365">
        <f t="shared" si="6"/>
        <v>1</v>
      </c>
      <c r="AA25" s="9">
        <f t="shared" si="6"/>
        <v>2</v>
      </c>
      <c r="AB25" s="9">
        <f t="shared" si="6"/>
        <v>3</v>
      </c>
      <c r="AC25" s="9">
        <f t="shared" si="6"/>
        <v>0</v>
      </c>
      <c r="AD25" s="816">
        <f t="shared" si="6"/>
        <v>8</v>
      </c>
      <c r="AE25" s="819">
        <f t="shared" si="6"/>
        <v>2</v>
      </c>
      <c r="AF25" s="9">
        <f t="shared" si="6"/>
        <v>2</v>
      </c>
      <c r="AG25" s="9">
        <f t="shared" si="6"/>
        <v>0</v>
      </c>
      <c r="AH25" s="9">
        <f t="shared" si="6"/>
        <v>0</v>
      </c>
      <c r="AI25" s="25">
        <f t="shared" si="6"/>
        <v>8</v>
      </c>
      <c r="AJ25" s="365">
        <f t="shared" si="6"/>
        <v>0</v>
      </c>
      <c r="AK25" s="9">
        <f t="shared" si="6"/>
        <v>0</v>
      </c>
      <c r="AL25" s="9">
        <f t="shared" si="6"/>
        <v>3</v>
      </c>
      <c r="AM25" s="9">
        <f t="shared" si="6"/>
        <v>0</v>
      </c>
      <c r="AN25" s="398">
        <f t="shared" si="6"/>
        <v>4</v>
      </c>
      <c r="AO25" s="401"/>
      <c r="AP25" s="1018"/>
      <c r="AQ25" s="1018"/>
      <c r="AR25" s="1018"/>
      <c r="AS25" s="1018"/>
    </row>
    <row r="26" spans="1:45" ht="13.5" thickBot="1">
      <c r="A26" s="155" t="s">
        <v>201</v>
      </c>
      <c r="B26" s="156"/>
      <c r="C26" s="929"/>
      <c r="D26" s="949">
        <f t="shared" ref="D26:AN26" si="7">SUM(D27:D39)</f>
        <v>41</v>
      </c>
      <c r="E26" s="938">
        <f t="shared" si="7"/>
        <v>52</v>
      </c>
      <c r="F26" s="7">
        <f t="shared" si="7"/>
        <v>3</v>
      </c>
      <c r="G26" s="8">
        <f t="shared" si="7"/>
        <v>0</v>
      </c>
      <c r="H26" s="8">
        <f t="shared" si="7"/>
        <v>4</v>
      </c>
      <c r="I26" s="8">
        <f t="shared" si="7"/>
        <v>0</v>
      </c>
      <c r="J26" s="816">
        <f t="shared" si="7"/>
        <v>8</v>
      </c>
      <c r="K26" s="214">
        <f t="shared" si="7"/>
        <v>0</v>
      </c>
      <c r="L26" s="8">
        <f t="shared" si="7"/>
        <v>0</v>
      </c>
      <c r="M26" s="8">
        <f t="shared" si="7"/>
        <v>0</v>
      </c>
      <c r="N26" s="8">
        <f t="shared" si="7"/>
        <v>0</v>
      </c>
      <c r="O26" s="25">
        <f t="shared" si="7"/>
        <v>0</v>
      </c>
      <c r="P26" s="7">
        <f t="shared" si="7"/>
        <v>8</v>
      </c>
      <c r="Q26" s="8">
        <f t="shared" si="7"/>
        <v>0</v>
      </c>
      <c r="R26" s="8">
        <f t="shared" si="7"/>
        <v>6</v>
      </c>
      <c r="S26" s="8">
        <f t="shared" si="7"/>
        <v>0</v>
      </c>
      <c r="T26" s="816">
        <f t="shared" si="7"/>
        <v>16</v>
      </c>
      <c r="U26" s="214">
        <f t="shared" si="7"/>
        <v>3</v>
      </c>
      <c r="V26" s="8">
        <f t="shared" si="7"/>
        <v>0</v>
      </c>
      <c r="W26" s="8">
        <f t="shared" si="7"/>
        <v>9</v>
      </c>
      <c r="X26" s="8">
        <f t="shared" si="7"/>
        <v>0</v>
      </c>
      <c r="Y26" s="25">
        <f t="shared" si="7"/>
        <v>16</v>
      </c>
      <c r="Z26" s="7">
        <f t="shared" si="7"/>
        <v>0</v>
      </c>
      <c r="AA26" s="8">
        <f t="shared" si="7"/>
        <v>0</v>
      </c>
      <c r="AB26" s="8">
        <f t="shared" si="7"/>
        <v>3</v>
      </c>
      <c r="AC26" s="8">
        <f t="shared" si="7"/>
        <v>0</v>
      </c>
      <c r="AD26" s="816">
        <f t="shared" si="7"/>
        <v>4</v>
      </c>
      <c r="AE26" s="214">
        <f t="shared" si="7"/>
        <v>1</v>
      </c>
      <c r="AF26" s="8">
        <f t="shared" si="7"/>
        <v>1</v>
      </c>
      <c r="AG26" s="8">
        <f t="shared" si="7"/>
        <v>0</v>
      </c>
      <c r="AH26" s="8">
        <f t="shared" si="7"/>
        <v>0</v>
      </c>
      <c r="AI26" s="876">
        <f t="shared" si="7"/>
        <v>4</v>
      </c>
      <c r="AJ26" s="8">
        <f t="shared" si="7"/>
        <v>0</v>
      </c>
      <c r="AK26" s="8">
        <f t="shared" si="7"/>
        <v>0</v>
      </c>
      <c r="AL26" s="8">
        <f t="shared" si="7"/>
        <v>3</v>
      </c>
      <c r="AM26" s="8">
        <f t="shared" si="7"/>
        <v>0</v>
      </c>
      <c r="AN26" s="816">
        <f t="shared" si="7"/>
        <v>4</v>
      </c>
      <c r="AO26" s="815"/>
      <c r="AP26" s="1018"/>
      <c r="AQ26" s="1018"/>
      <c r="AR26" s="1018"/>
      <c r="AS26" s="1018"/>
    </row>
    <row r="27" spans="1:45">
      <c r="A27" s="368" t="s">
        <v>35</v>
      </c>
      <c r="B27" s="369" t="s">
        <v>195</v>
      </c>
      <c r="C27" s="927" t="s">
        <v>45</v>
      </c>
      <c r="D27" s="943">
        <f t="shared" ref="D27:D38" si="8">SUM(F27,G27,H27,K27,L27,M27,P27,Q27,R27,U27,V27,W27,Z27,AA27,AB27,AE27,AF27,AG27,AJ27,AK27,AL27)</f>
        <v>4</v>
      </c>
      <c r="E27" s="933">
        <f t="shared" ref="E27:E37" si="9">SUM(J27,O27,T27,Y27,AD27,AI27,AN27)</f>
        <v>4</v>
      </c>
      <c r="F27" s="371"/>
      <c r="G27" s="3"/>
      <c r="H27" s="3"/>
      <c r="I27" s="3"/>
      <c r="J27" s="372"/>
      <c r="K27" s="373"/>
      <c r="L27" s="3"/>
      <c r="M27" s="3"/>
      <c r="N27" s="3"/>
      <c r="O27" s="260"/>
      <c r="P27" s="371">
        <v>2</v>
      </c>
      <c r="Q27" s="3">
        <v>0</v>
      </c>
      <c r="R27" s="3">
        <v>2</v>
      </c>
      <c r="S27" s="3" t="s">
        <v>25</v>
      </c>
      <c r="T27" s="372">
        <v>4</v>
      </c>
      <c r="U27" s="373"/>
      <c r="V27" s="3"/>
      <c r="W27" s="3"/>
      <c r="X27" s="3"/>
      <c r="Y27" s="817"/>
      <c r="Z27" s="371"/>
      <c r="AA27" s="3"/>
      <c r="AB27" s="3"/>
      <c r="AC27" s="3"/>
      <c r="AD27" s="372"/>
      <c r="AE27" s="373"/>
      <c r="AF27" s="3"/>
      <c r="AG27" s="3"/>
      <c r="AH27" s="3"/>
      <c r="AI27" s="260"/>
      <c r="AJ27" s="371"/>
      <c r="AK27" s="3"/>
      <c r="AL27" s="3"/>
      <c r="AM27" s="3"/>
      <c r="AN27" s="372"/>
      <c r="AO27" s="400"/>
      <c r="AP27" s="1018"/>
      <c r="AQ27" s="1018"/>
      <c r="AR27" s="1018"/>
      <c r="AS27" s="1018"/>
    </row>
    <row r="28" spans="1:45">
      <c r="A28" s="368" t="s">
        <v>37</v>
      </c>
      <c r="B28" s="369" t="s">
        <v>196</v>
      </c>
      <c r="C28" s="927" t="s">
        <v>47</v>
      </c>
      <c r="D28" s="944">
        <f t="shared" si="8"/>
        <v>4</v>
      </c>
      <c r="E28" s="934">
        <f t="shared" si="9"/>
        <v>4</v>
      </c>
      <c r="F28" s="268"/>
      <c r="G28" s="160"/>
      <c r="H28" s="160"/>
      <c r="I28" s="160"/>
      <c r="J28" s="370"/>
      <c r="K28" s="261"/>
      <c r="L28" s="160"/>
      <c r="M28" s="160"/>
      <c r="N28" s="160"/>
      <c r="O28" s="262"/>
      <c r="P28" s="268"/>
      <c r="Q28" s="160"/>
      <c r="R28" s="160"/>
      <c r="S28" s="160"/>
      <c r="T28" s="370"/>
      <c r="U28" s="261">
        <v>2</v>
      </c>
      <c r="V28" s="160">
        <v>0</v>
      </c>
      <c r="W28" s="160">
        <v>2</v>
      </c>
      <c r="X28" s="160" t="s">
        <v>22</v>
      </c>
      <c r="Y28" s="262">
        <v>4</v>
      </c>
      <c r="Z28" s="268"/>
      <c r="AA28" s="160"/>
      <c r="AB28" s="160"/>
      <c r="AC28" s="160"/>
      <c r="AD28" s="370"/>
      <c r="AE28" s="261"/>
      <c r="AF28" s="160"/>
      <c r="AG28" s="160"/>
      <c r="AH28" s="160"/>
      <c r="AI28" s="262"/>
      <c r="AJ28" s="268"/>
      <c r="AK28" s="160"/>
      <c r="AL28" s="160"/>
      <c r="AM28" s="160"/>
      <c r="AN28" s="370"/>
      <c r="AO28" s="394" t="s">
        <v>195</v>
      </c>
      <c r="AP28" s="1018"/>
      <c r="AQ28" s="1018"/>
      <c r="AR28" s="1018"/>
      <c r="AS28" s="1018"/>
    </row>
    <row r="29" spans="1:45">
      <c r="A29" s="368" t="s">
        <v>39</v>
      </c>
      <c r="B29" s="15" t="s">
        <v>197</v>
      </c>
      <c r="C29" s="927" t="s">
        <v>367</v>
      </c>
      <c r="D29" s="944">
        <f t="shared" si="8"/>
        <v>2</v>
      </c>
      <c r="E29" s="934">
        <v>4</v>
      </c>
      <c r="F29" s="268"/>
      <c r="G29" s="160"/>
      <c r="H29" s="160"/>
      <c r="I29" s="160"/>
      <c r="J29" s="370"/>
      <c r="K29" s="261"/>
      <c r="L29" s="160"/>
      <c r="M29" s="160"/>
      <c r="N29" s="160"/>
      <c r="O29" s="262"/>
      <c r="P29" s="268">
        <v>1</v>
      </c>
      <c r="Q29" s="160">
        <v>0</v>
      </c>
      <c r="R29" s="160">
        <v>1</v>
      </c>
      <c r="S29" s="160" t="s">
        <v>25</v>
      </c>
      <c r="T29" s="370">
        <v>4</v>
      </c>
      <c r="U29" s="261"/>
      <c r="V29" s="160"/>
      <c r="W29" s="160"/>
      <c r="X29" s="160"/>
      <c r="Y29" s="262"/>
      <c r="Z29" s="268"/>
      <c r="AA29" s="160"/>
      <c r="AB29" s="160"/>
      <c r="AC29" s="160"/>
      <c r="AD29" s="370"/>
      <c r="AE29" s="261"/>
      <c r="AF29" s="160"/>
      <c r="AG29" s="160"/>
      <c r="AH29" s="160"/>
      <c r="AI29" s="262"/>
      <c r="AJ29" s="268"/>
      <c r="AK29" s="160"/>
      <c r="AL29" s="160"/>
      <c r="AM29" s="160"/>
      <c r="AN29" s="370"/>
      <c r="AO29" s="394"/>
    </row>
    <row r="30" spans="1:45">
      <c r="A30" s="368" t="s">
        <v>41</v>
      </c>
      <c r="B30" s="15" t="s">
        <v>198</v>
      </c>
      <c r="C30" s="927" t="s">
        <v>368</v>
      </c>
      <c r="D30" s="944">
        <f t="shared" si="8"/>
        <v>2</v>
      </c>
      <c r="E30" s="934">
        <v>4</v>
      </c>
      <c r="F30" s="268"/>
      <c r="G30" s="160"/>
      <c r="H30" s="160"/>
      <c r="I30" s="160"/>
      <c r="J30" s="370"/>
      <c r="K30" s="261"/>
      <c r="L30" s="160"/>
      <c r="M30" s="160"/>
      <c r="N30" s="160"/>
      <c r="O30" s="262"/>
      <c r="P30" s="268"/>
      <c r="Q30" s="160"/>
      <c r="R30" s="160"/>
      <c r="S30" s="160"/>
      <c r="T30" s="370"/>
      <c r="U30" s="261">
        <v>1</v>
      </c>
      <c r="V30" s="160">
        <v>0</v>
      </c>
      <c r="W30" s="160">
        <v>1</v>
      </c>
      <c r="X30" s="160" t="s">
        <v>22</v>
      </c>
      <c r="Y30" s="262">
        <v>4</v>
      </c>
      <c r="Z30" s="268"/>
      <c r="AA30" s="160"/>
      <c r="AB30" s="160"/>
      <c r="AC30" s="160"/>
      <c r="AD30" s="370"/>
      <c r="AE30" s="261"/>
      <c r="AF30" s="160"/>
      <c r="AG30" s="160"/>
      <c r="AH30" s="160"/>
      <c r="AI30" s="262"/>
      <c r="AJ30" s="268"/>
      <c r="AK30" s="160"/>
      <c r="AL30" s="160"/>
      <c r="AM30" s="160"/>
      <c r="AN30" s="370"/>
      <c r="AO30" s="394" t="s">
        <v>197</v>
      </c>
    </row>
    <row r="31" spans="1:45">
      <c r="A31" s="368" t="s">
        <v>44</v>
      </c>
      <c r="B31" s="892" t="s">
        <v>94</v>
      </c>
      <c r="C31" s="930" t="s">
        <v>194</v>
      </c>
      <c r="D31" s="950">
        <f t="shared" si="8"/>
        <v>3</v>
      </c>
      <c r="E31" s="939">
        <f t="shared" si="9"/>
        <v>4</v>
      </c>
      <c r="F31" s="375">
        <v>1</v>
      </c>
      <c r="G31" s="374">
        <v>0</v>
      </c>
      <c r="H31" s="374">
        <v>2</v>
      </c>
      <c r="I31" s="374" t="s">
        <v>25</v>
      </c>
      <c r="J31" s="821">
        <v>4</v>
      </c>
      <c r="K31" s="261"/>
      <c r="L31" s="160"/>
      <c r="M31" s="160"/>
      <c r="N31" s="160"/>
      <c r="O31" s="262"/>
      <c r="P31" s="268"/>
      <c r="Q31" s="160"/>
      <c r="R31" s="160"/>
      <c r="S31" s="160"/>
      <c r="T31" s="370"/>
      <c r="U31" s="261"/>
      <c r="V31" s="160"/>
      <c r="W31" s="160"/>
      <c r="X31" s="160"/>
      <c r="Y31" s="262"/>
      <c r="Z31" s="268"/>
      <c r="AA31" s="160"/>
      <c r="AB31" s="160"/>
      <c r="AC31" s="160"/>
      <c r="AD31" s="370"/>
      <c r="AE31" s="261"/>
      <c r="AF31" s="160"/>
      <c r="AG31" s="160"/>
      <c r="AH31" s="160"/>
      <c r="AI31" s="262"/>
      <c r="AJ31" s="268"/>
      <c r="AK31" s="160"/>
      <c r="AL31" s="160"/>
      <c r="AM31" s="160"/>
      <c r="AN31" s="370"/>
      <c r="AO31" s="394"/>
    </row>
    <row r="32" spans="1:45" ht="12.95" customHeight="1">
      <c r="A32" s="368" t="s">
        <v>46</v>
      </c>
      <c r="B32" s="15" t="s">
        <v>153</v>
      </c>
      <c r="C32" s="927" t="s">
        <v>202</v>
      </c>
      <c r="D32" s="944">
        <f t="shared" si="8"/>
        <v>4</v>
      </c>
      <c r="E32" s="934">
        <f t="shared" si="9"/>
        <v>4</v>
      </c>
      <c r="F32" s="268"/>
      <c r="G32" s="160"/>
      <c r="H32" s="160"/>
      <c r="I32" s="160"/>
      <c r="J32" s="370"/>
      <c r="K32" s="261"/>
      <c r="L32" s="160"/>
      <c r="M32" s="160"/>
      <c r="N32" s="160"/>
      <c r="O32" s="262"/>
      <c r="P32" s="268">
        <v>1</v>
      </c>
      <c r="Q32" s="160">
        <v>0</v>
      </c>
      <c r="R32" s="160">
        <v>3</v>
      </c>
      <c r="S32" s="160" t="s">
        <v>25</v>
      </c>
      <c r="T32" s="370">
        <v>4</v>
      </c>
      <c r="U32" s="261"/>
      <c r="V32" s="160"/>
      <c r="W32" s="160"/>
      <c r="X32" s="160"/>
      <c r="Y32" s="262"/>
      <c r="Z32" s="268"/>
      <c r="AA32" s="160"/>
      <c r="AB32" s="160"/>
      <c r="AC32" s="160"/>
      <c r="AD32" s="370"/>
      <c r="AE32" s="261"/>
      <c r="AF32" s="160"/>
      <c r="AG32" s="160"/>
      <c r="AH32" s="160"/>
      <c r="AI32" s="262"/>
      <c r="AJ32" s="268"/>
      <c r="AK32" s="160"/>
      <c r="AL32" s="160"/>
      <c r="AM32" s="160"/>
      <c r="AN32" s="370"/>
      <c r="AO32" s="394"/>
    </row>
    <row r="33" spans="1:41">
      <c r="A33" s="368" t="s">
        <v>48</v>
      </c>
      <c r="B33" s="15" t="s">
        <v>159</v>
      </c>
      <c r="C33" s="927" t="s">
        <v>49</v>
      </c>
      <c r="D33" s="944">
        <f t="shared" si="8"/>
        <v>4</v>
      </c>
      <c r="E33" s="934">
        <f t="shared" si="9"/>
        <v>4</v>
      </c>
      <c r="F33" s="268">
        <v>2</v>
      </c>
      <c r="G33" s="160">
        <v>0</v>
      </c>
      <c r="H33" s="160">
        <v>2</v>
      </c>
      <c r="I33" s="160" t="s">
        <v>25</v>
      </c>
      <c r="J33" s="370">
        <v>4</v>
      </c>
      <c r="K33" s="261"/>
      <c r="L33" s="160"/>
      <c r="M33" s="160"/>
      <c r="N33" s="160"/>
      <c r="O33" s="262"/>
      <c r="P33" s="268"/>
      <c r="Q33" s="160"/>
      <c r="R33" s="160"/>
      <c r="S33" s="160"/>
      <c r="T33" s="370"/>
      <c r="U33" s="261"/>
      <c r="V33" s="160"/>
      <c r="W33" s="160"/>
      <c r="X33" s="160"/>
      <c r="Y33" s="262"/>
      <c r="Z33" s="268"/>
      <c r="AA33" s="160"/>
      <c r="AB33" s="160"/>
      <c r="AC33" s="160"/>
      <c r="AD33" s="370"/>
      <c r="AE33" s="261"/>
      <c r="AF33" s="160"/>
      <c r="AG33" s="160"/>
      <c r="AH33" s="160"/>
      <c r="AI33" s="262"/>
      <c r="AJ33" s="268"/>
      <c r="AK33" s="160"/>
      <c r="AL33" s="160"/>
      <c r="AM33" s="160"/>
      <c r="AN33" s="370"/>
      <c r="AO33" s="394"/>
    </row>
    <row r="34" spans="1:41">
      <c r="A34" s="368" t="s">
        <v>50</v>
      </c>
      <c r="B34" s="15" t="s">
        <v>160</v>
      </c>
      <c r="C34" s="927" t="s">
        <v>57</v>
      </c>
      <c r="D34" s="944">
        <f t="shared" si="8"/>
        <v>3</v>
      </c>
      <c r="E34" s="934">
        <v>4</v>
      </c>
      <c r="F34" s="268"/>
      <c r="G34" s="160"/>
      <c r="H34" s="160"/>
      <c r="I34" s="160"/>
      <c r="J34" s="370"/>
      <c r="K34" s="261"/>
      <c r="L34" s="160"/>
      <c r="M34" s="160"/>
      <c r="N34" s="160"/>
      <c r="O34" s="262"/>
      <c r="P34" s="268"/>
      <c r="Q34" s="160"/>
      <c r="R34" s="160"/>
      <c r="S34" s="160"/>
      <c r="T34" s="370"/>
      <c r="U34" s="261">
        <v>0</v>
      </c>
      <c r="V34" s="160">
        <v>0</v>
      </c>
      <c r="W34" s="160">
        <v>3</v>
      </c>
      <c r="X34" s="160" t="s">
        <v>25</v>
      </c>
      <c r="Y34" s="262">
        <v>4</v>
      </c>
      <c r="Z34" s="268"/>
      <c r="AA34" s="160"/>
      <c r="AB34" s="160"/>
      <c r="AC34" s="160"/>
      <c r="AD34" s="370"/>
      <c r="AE34" s="261"/>
      <c r="AF34" s="160"/>
      <c r="AG34" s="160"/>
      <c r="AH34" s="160"/>
      <c r="AI34" s="262"/>
      <c r="AJ34" s="268"/>
      <c r="AK34" s="160"/>
      <c r="AL34" s="160"/>
      <c r="AM34" s="160"/>
      <c r="AN34" s="370"/>
      <c r="AO34" s="394" t="s">
        <v>153</v>
      </c>
    </row>
    <row r="35" spans="1:41">
      <c r="A35" s="368" t="s">
        <v>51</v>
      </c>
      <c r="B35" s="15" t="s">
        <v>161</v>
      </c>
      <c r="C35" s="927" t="s">
        <v>60</v>
      </c>
      <c r="D35" s="944">
        <f t="shared" si="8"/>
        <v>3</v>
      </c>
      <c r="E35" s="934">
        <v>4</v>
      </c>
      <c r="F35" s="268"/>
      <c r="G35" s="160"/>
      <c r="H35" s="160"/>
      <c r="I35" s="160"/>
      <c r="J35" s="370"/>
      <c r="K35" s="261"/>
      <c r="L35" s="160"/>
      <c r="M35" s="160"/>
      <c r="N35" s="160"/>
      <c r="O35" s="262"/>
      <c r="P35" s="268"/>
      <c r="Q35" s="160"/>
      <c r="R35" s="160"/>
      <c r="S35" s="160"/>
      <c r="T35" s="370"/>
      <c r="U35" s="261"/>
      <c r="V35" s="160"/>
      <c r="W35" s="160"/>
      <c r="X35" s="160"/>
      <c r="Y35" s="262"/>
      <c r="Z35" s="268">
        <v>0</v>
      </c>
      <c r="AA35" s="160">
        <v>0</v>
      </c>
      <c r="AB35" s="160">
        <v>3</v>
      </c>
      <c r="AC35" s="160" t="s">
        <v>25</v>
      </c>
      <c r="AD35" s="370">
        <v>4</v>
      </c>
      <c r="AE35" s="261"/>
      <c r="AF35" s="160"/>
      <c r="AG35" s="160"/>
      <c r="AH35" s="160"/>
      <c r="AI35" s="262"/>
      <c r="AJ35" s="268"/>
      <c r="AK35" s="160"/>
      <c r="AL35" s="160"/>
      <c r="AM35" s="160"/>
      <c r="AN35" s="370"/>
      <c r="AO35" s="394" t="s">
        <v>160</v>
      </c>
    </row>
    <row r="36" spans="1:41">
      <c r="A36" s="368" t="s">
        <v>52</v>
      </c>
      <c r="B36" s="15" t="s">
        <v>162</v>
      </c>
      <c r="C36" s="927" t="s">
        <v>371</v>
      </c>
      <c r="D36" s="944">
        <v>4</v>
      </c>
      <c r="E36" s="934">
        <v>4</v>
      </c>
      <c r="F36" s="268"/>
      <c r="G36" s="160"/>
      <c r="H36" s="160"/>
      <c r="I36" s="160"/>
      <c r="J36" s="370"/>
      <c r="K36" s="261"/>
      <c r="L36" s="160"/>
      <c r="M36" s="160"/>
      <c r="N36" s="160"/>
      <c r="O36" s="262"/>
      <c r="P36" s="268">
        <v>4</v>
      </c>
      <c r="Q36" s="160">
        <v>0</v>
      </c>
      <c r="R36" s="160">
        <v>0</v>
      </c>
      <c r="S36" s="160" t="s">
        <v>22</v>
      </c>
      <c r="T36" s="370">
        <v>4</v>
      </c>
      <c r="U36" s="261"/>
      <c r="V36" s="160"/>
      <c r="W36" s="160"/>
      <c r="X36" s="160"/>
      <c r="Y36" s="262"/>
      <c r="Z36" s="268"/>
      <c r="AA36" s="160"/>
      <c r="AB36" s="160"/>
      <c r="AC36" s="160"/>
      <c r="AD36" s="370"/>
      <c r="AE36" s="261"/>
      <c r="AF36" s="160"/>
      <c r="AG36" s="160"/>
      <c r="AH36" s="160"/>
      <c r="AI36" s="262"/>
      <c r="AJ36" s="268"/>
      <c r="AK36" s="160"/>
      <c r="AL36" s="160"/>
      <c r="AM36" s="160"/>
      <c r="AN36" s="370"/>
      <c r="AO36" s="394" t="s">
        <v>193</v>
      </c>
    </row>
    <row r="37" spans="1:41">
      <c r="A37" s="368" t="s">
        <v>53</v>
      </c>
      <c r="B37" s="369" t="s">
        <v>163</v>
      </c>
      <c r="C37" s="927" t="s">
        <v>62</v>
      </c>
      <c r="D37" s="944">
        <v>3</v>
      </c>
      <c r="E37" s="934">
        <f t="shared" si="9"/>
        <v>4</v>
      </c>
      <c r="F37" s="268"/>
      <c r="G37" s="160"/>
      <c r="H37" s="160"/>
      <c r="I37" s="160"/>
      <c r="J37" s="370"/>
      <c r="K37" s="261"/>
      <c r="L37" s="160"/>
      <c r="M37" s="160"/>
      <c r="N37" s="160"/>
      <c r="O37" s="262"/>
      <c r="P37" s="268"/>
      <c r="Q37" s="160"/>
      <c r="R37" s="160"/>
      <c r="S37" s="160"/>
      <c r="T37" s="370"/>
      <c r="U37" s="261">
        <v>0</v>
      </c>
      <c r="V37" s="160">
        <v>0</v>
      </c>
      <c r="W37" s="160">
        <v>3</v>
      </c>
      <c r="X37" s="160" t="s">
        <v>25</v>
      </c>
      <c r="Y37" s="262">
        <v>4</v>
      </c>
      <c r="Z37" s="268"/>
      <c r="AA37" s="160"/>
      <c r="AB37" s="160"/>
      <c r="AC37" s="160"/>
      <c r="AD37" s="370"/>
      <c r="AE37" s="261"/>
      <c r="AF37" s="160"/>
      <c r="AG37" s="160"/>
      <c r="AH37" s="160"/>
      <c r="AI37" s="262"/>
      <c r="AJ37" s="268"/>
      <c r="AK37" s="160"/>
      <c r="AL37" s="160"/>
      <c r="AM37" s="160"/>
      <c r="AN37" s="370"/>
      <c r="AO37" s="394" t="s">
        <v>193</v>
      </c>
    </row>
    <row r="38" spans="1:41" s="31" customFormat="1">
      <c r="A38" s="368" t="s">
        <v>54</v>
      </c>
      <c r="B38" s="811" t="s">
        <v>164</v>
      </c>
      <c r="C38" s="931" t="s">
        <v>64</v>
      </c>
      <c r="D38" s="951">
        <f t="shared" si="8"/>
        <v>2</v>
      </c>
      <c r="E38" s="940">
        <v>4</v>
      </c>
      <c r="F38" s="26"/>
      <c r="G38" s="27"/>
      <c r="H38" s="27"/>
      <c r="I38" s="27"/>
      <c r="J38" s="28"/>
      <c r="K38" s="810"/>
      <c r="L38" s="27"/>
      <c r="M38" s="27"/>
      <c r="N38" s="27"/>
      <c r="O38" s="29"/>
      <c r="P38" s="26"/>
      <c r="Q38" s="27"/>
      <c r="R38" s="27"/>
      <c r="S38" s="27"/>
      <c r="T38" s="28"/>
      <c r="U38" s="810"/>
      <c r="V38" s="27"/>
      <c r="W38" s="27"/>
      <c r="X38" s="27"/>
      <c r="Y38" s="29"/>
      <c r="Z38" s="26"/>
      <c r="AA38" s="27"/>
      <c r="AB38" s="27"/>
      <c r="AC38" s="27"/>
      <c r="AD38" s="28"/>
      <c r="AE38" s="810">
        <v>1</v>
      </c>
      <c r="AF38" s="160">
        <v>1</v>
      </c>
      <c r="AG38" s="27">
        <v>0</v>
      </c>
      <c r="AH38" s="27" t="s">
        <v>25</v>
      </c>
      <c r="AI38" s="29">
        <v>4</v>
      </c>
      <c r="AJ38" s="26"/>
      <c r="AK38" s="27"/>
      <c r="AL38" s="27"/>
      <c r="AM38" s="27"/>
      <c r="AN38" s="28"/>
      <c r="AO38" s="812"/>
    </row>
    <row r="39" spans="1:41" ht="13.5" thickBot="1">
      <c r="A39" s="368" t="s">
        <v>55</v>
      </c>
      <c r="B39" s="369" t="s">
        <v>79</v>
      </c>
      <c r="C39" s="927" t="s">
        <v>80</v>
      </c>
      <c r="D39" s="951">
        <f t="shared" ref="D39" si="10">SUM(F39,G39,H39,K39,L39,M39,P39,Q39,R39,U39,V39,W39,Z39,AA39,AB39,AE39,AF39,AG39,AJ39,AK39,AL39)</f>
        <v>3</v>
      </c>
      <c r="E39" s="934">
        <v>4</v>
      </c>
      <c r="F39" s="796"/>
      <c r="G39" s="797"/>
      <c r="H39" s="797"/>
      <c r="I39" s="797"/>
      <c r="J39" s="798"/>
      <c r="K39" s="820"/>
      <c r="L39" s="797"/>
      <c r="M39" s="797"/>
      <c r="N39" s="797"/>
      <c r="O39" s="822"/>
      <c r="P39" s="796"/>
      <c r="Q39" s="797"/>
      <c r="R39" s="797"/>
      <c r="S39" s="797"/>
      <c r="T39" s="798"/>
      <c r="U39" s="820"/>
      <c r="V39" s="797"/>
      <c r="W39" s="797"/>
      <c r="X39" s="797"/>
      <c r="Y39" s="818"/>
      <c r="Z39" s="796"/>
      <c r="AA39" s="797"/>
      <c r="AB39" s="797"/>
      <c r="AC39" s="797"/>
      <c r="AD39" s="798"/>
      <c r="AE39" s="820"/>
      <c r="AF39" s="797"/>
      <c r="AG39" s="797"/>
      <c r="AH39" s="797"/>
      <c r="AI39" s="798"/>
      <c r="AJ39" s="268">
        <v>0</v>
      </c>
      <c r="AK39" s="160">
        <v>0</v>
      </c>
      <c r="AL39" s="27">
        <v>3</v>
      </c>
      <c r="AM39" s="160" t="s">
        <v>25</v>
      </c>
      <c r="AN39" s="370">
        <v>4</v>
      </c>
      <c r="AO39" s="394" t="s">
        <v>193</v>
      </c>
    </row>
    <row r="40" spans="1:41" ht="13.5" thickBot="1">
      <c r="A40" s="155" t="s">
        <v>65</v>
      </c>
      <c r="B40" s="156"/>
      <c r="C40" s="929"/>
      <c r="D40" s="952">
        <f t="shared" ref="D40:AN40" si="11">SUM(D41:D43)</f>
        <v>7</v>
      </c>
      <c r="E40" s="823">
        <f t="shared" si="11"/>
        <v>12</v>
      </c>
      <c r="F40" s="366">
        <f t="shared" si="11"/>
        <v>0</v>
      </c>
      <c r="G40" s="10">
        <f t="shared" si="11"/>
        <v>0</v>
      </c>
      <c r="H40" s="10">
        <f t="shared" si="11"/>
        <v>0</v>
      </c>
      <c r="I40" s="10">
        <f t="shared" si="11"/>
        <v>0</v>
      </c>
      <c r="J40" s="367">
        <f t="shared" si="11"/>
        <v>0</v>
      </c>
      <c r="K40" s="823">
        <f t="shared" si="11"/>
        <v>0</v>
      </c>
      <c r="L40" s="10">
        <f t="shared" si="11"/>
        <v>0</v>
      </c>
      <c r="M40" s="10">
        <f t="shared" si="11"/>
        <v>0</v>
      </c>
      <c r="N40" s="10">
        <f t="shared" si="11"/>
        <v>0</v>
      </c>
      <c r="O40" s="11">
        <f t="shared" si="11"/>
        <v>0</v>
      </c>
      <c r="P40" s="366">
        <f t="shared" si="11"/>
        <v>1</v>
      </c>
      <c r="Q40" s="10">
        <f t="shared" si="11"/>
        <v>1</v>
      </c>
      <c r="R40" s="10">
        <f t="shared" si="11"/>
        <v>0</v>
      </c>
      <c r="S40" s="10">
        <f t="shared" si="11"/>
        <v>0</v>
      </c>
      <c r="T40" s="824">
        <f t="shared" si="11"/>
        <v>4</v>
      </c>
      <c r="U40" s="823">
        <f t="shared" si="11"/>
        <v>0</v>
      </c>
      <c r="V40" s="10">
        <f t="shared" si="11"/>
        <v>0</v>
      </c>
      <c r="W40" s="10">
        <f t="shared" si="11"/>
        <v>0</v>
      </c>
      <c r="X40" s="10">
        <f t="shared" si="11"/>
        <v>0</v>
      </c>
      <c r="Y40" s="11">
        <f t="shared" si="11"/>
        <v>0</v>
      </c>
      <c r="Z40" s="366">
        <f t="shared" si="11"/>
        <v>1</v>
      </c>
      <c r="AA40" s="10">
        <f t="shared" si="11"/>
        <v>2</v>
      </c>
      <c r="AB40" s="10">
        <f t="shared" si="11"/>
        <v>0</v>
      </c>
      <c r="AC40" s="10">
        <f t="shared" si="11"/>
        <v>0</v>
      </c>
      <c r="AD40" s="367">
        <f t="shared" si="11"/>
        <v>4</v>
      </c>
      <c r="AE40" s="823">
        <f t="shared" si="11"/>
        <v>1</v>
      </c>
      <c r="AF40" s="10">
        <f t="shared" si="11"/>
        <v>1</v>
      </c>
      <c r="AG40" s="10">
        <f t="shared" si="11"/>
        <v>0</v>
      </c>
      <c r="AH40" s="10">
        <f t="shared" si="11"/>
        <v>0</v>
      </c>
      <c r="AI40" s="11">
        <f t="shared" si="11"/>
        <v>4</v>
      </c>
      <c r="AJ40" s="366">
        <f t="shared" si="11"/>
        <v>0</v>
      </c>
      <c r="AK40" s="10">
        <f t="shared" si="11"/>
        <v>0</v>
      </c>
      <c r="AL40" s="10">
        <f t="shared" si="11"/>
        <v>0</v>
      </c>
      <c r="AM40" s="10">
        <f t="shared" si="11"/>
        <v>0</v>
      </c>
      <c r="AN40" s="367">
        <f t="shared" si="11"/>
        <v>0</v>
      </c>
      <c r="AO40" s="401"/>
    </row>
    <row r="41" spans="1:41">
      <c r="A41" s="368" t="s">
        <v>56</v>
      </c>
      <c r="B41" s="369" t="s">
        <v>165</v>
      </c>
      <c r="C41" s="927" t="s">
        <v>67</v>
      </c>
      <c r="D41" s="943">
        <f>SUM(F41,G41,H41,K41,L41,M41,P41,Q41,R41,U41,V41,W41,Z41,AA41,AB41,AE41,AF41,AG41,AJ41,AK41,AL41)</f>
        <v>2</v>
      </c>
      <c r="E41" s="933">
        <v>4</v>
      </c>
      <c r="F41" s="371"/>
      <c r="G41" s="3"/>
      <c r="H41" s="3"/>
      <c r="I41" s="3"/>
      <c r="J41" s="372"/>
      <c r="K41" s="371"/>
      <c r="L41" s="3"/>
      <c r="M41" s="3"/>
      <c r="N41" s="3"/>
      <c r="O41" s="260"/>
      <c r="P41" s="371">
        <v>1</v>
      </c>
      <c r="Q41" s="3">
        <v>1</v>
      </c>
      <c r="R41" s="3">
        <v>0</v>
      </c>
      <c r="S41" s="377" t="s">
        <v>25</v>
      </c>
      <c r="T41" s="372">
        <v>4</v>
      </c>
      <c r="U41" s="373"/>
      <c r="V41" s="377"/>
      <c r="W41" s="3"/>
      <c r="X41" s="3"/>
      <c r="Y41" s="260"/>
      <c r="Z41" s="371"/>
      <c r="AA41" s="3"/>
      <c r="AB41" s="3"/>
      <c r="AC41" s="3"/>
      <c r="AD41" s="372"/>
      <c r="AE41" s="373"/>
      <c r="AF41" s="3"/>
      <c r="AG41" s="3"/>
      <c r="AH41" s="3"/>
      <c r="AI41" s="260"/>
      <c r="AJ41" s="371"/>
      <c r="AK41" s="3"/>
      <c r="AL41" s="3"/>
      <c r="AM41" s="3"/>
      <c r="AN41" s="372"/>
      <c r="AO41" s="400" t="s">
        <v>193</v>
      </c>
    </row>
    <row r="42" spans="1:41">
      <c r="A42" s="368" t="s">
        <v>58</v>
      </c>
      <c r="B42" s="369" t="s">
        <v>192</v>
      </c>
      <c r="C42" s="927" t="s">
        <v>38</v>
      </c>
      <c r="D42" s="944">
        <f>SUM(F42,G42,H42,K42,L42,M42,P42,Q42,R42,U42,V42,W42,Z42,AA42,AB42,AE42,AF42,AG42,AJ42,AK42,AL42)</f>
        <v>3</v>
      </c>
      <c r="E42" s="934">
        <v>4</v>
      </c>
      <c r="F42" s="268"/>
      <c r="G42" s="160"/>
      <c r="H42" s="160"/>
      <c r="I42" s="160"/>
      <c r="J42" s="370"/>
      <c r="K42" s="268"/>
      <c r="L42" s="160"/>
      <c r="M42" s="160"/>
      <c r="N42" s="160"/>
      <c r="O42" s="262"/>
      <c r="P42" s="268"/>
      <c r="Q42" s="160"/>
      <c r="R42" s="160"/>
      <c r="S42" s="160"/>
      <c r="T42" s="370"/>
      <c r="U42" s="261"/>
      <c r="V42" s="160"/>
      <c r="W42" s="160"/>
      <c r="X42" s="160"/>
      <c r="Y42" s="262"/>
      <c r="Z42" s="268">
        <v>1</v>
      </c>
      <c r="AA42" s="160">
        <v>2</v>
      </c>
      <c r="AB42" s="160">
        <v>0</v>
      </c>
      <c r="AC42" s="160" t="s">
        <v>25</v>
      </c>
      <c r="AD42" s="370">
        <v>4</v>
      </c>
      <c r="AE42" s="261"/>
      <c r="AF42" s="160"/>
      <c r="AG42" s="160"/>
      <c r="AH42" s="160"/>
      <c r="AI42" s="262"/>
      <c r="AJ42" s="268"/>
      <c r="AK42" s="160"/>
      <c r="AL42" s="160"/>
      <c r="AM42" s="160"/>
      <c r="AN42" s="370"/>
      <c r="AO42" s="394"/>
    </row>
    <row r="43" spans="1:41" ht="13.5" thickBot="1">
      <c r="A43" s="368" t="s">
        <v>61</v>
      </c>
      <c r="B43" s="369" t="s">
        <v>95</v>
      </c>
      <c r="C43" s="927" t="s">
        <v>42</v>
      </c>
      <c r="D43" s="945">
        <f>SUM(F43,G43,H43,K43,L43,M43,P43,Q43,R43,U43,V43,W43,Z43,AA43,AB43,AE43,AF43,AG43,AJ43,AK43,AL43)</f>
        <v>2</v>
      </c>
      <c r="E43" s="935">
        <f>SUM(J43,O43,T43,Y43,AD43,AI43,AN43)</f>
        <v>4</v>
      </c>
      <c r="F43" s="264"/>
      <c r="G43" s="265"/>
      <c r="H43" s="265"/>
      <c r="I43" s="265"/>
      <c r="J43" s="266"/>
      <c r="K43" s="264"/>
      <c r="L43" s="265"/>
      <c r="M43" s="265"/>
      <c r="N43" s="265"/>
      <c r="O43" s="378"/>
      <c r="P43" s="264"/>
      <c r="Q43" s="265"/>
      <c r="R43" s="265"/>
      <c r="S43" s="265"/>
      <c r="T43" s="266"/>
      <c r="U43" s="23"/>
      <c r="V43" s="265"/>
      <c r="W43" s="265"/>
      <c r="X43" s="265"/>
      <c r="Y43" s="378"/>
      <c r="Z43" s="268"/>
      <c r="AA43" s="160"/>
      <c r="AB43" s="160"/>
      <c r="AC43" s="160"/>
      <c r="AD43" s="370"/>
      <c r="AE43" s="23">
        <v>1</v>
      </c>
      <c r="AF43" s="265">
        <v>1</v>
      </c>
      <c r="AG43" s="265">
        <v>0</v>
      </c>
      <c r="AH43" s="265" t="s">
        <v>22</v>
      </c>
      <c r="AI43" s="378">
        <v>4</v>
      </c>
      <c r="AJ43" s="264"/>
      <c r="AK43" s="265"/>
      <c r="AL43" s="265"/>
      <c r="AM43" s="265"/>
      <c r="AN43" s="266"/>
      <c r="AO43" s="399"/>
    </row>
    <row r="44" spans="1:41" ht="13.5" thickBot="1">
      <c r="A44" s="155" t="s">
        <v>71</v>
      </c>
      <c r="B44" s="156"/>
      <c r="C44" s="929"/>
      <c r="D44" s="949">
        <f t="shared" ref="D44:AN44" si="12">SUM(D45:D48)</f>
        <v>14</v>
      </c>
      <c r="E44" s="938">
        <f t="shared" si="12"/>
        <v>16</v>
      </c>
      <c r="F44" s="7">
        <f t="shared" si="12"/>
        <v>0</v>
      </c>
      <c r="G44" s="8">
        <f t="shared" si="12"/>
        <v>0</v>
      </c>
      <c r="H44" s="8">
        <f t="shared" si="12"/>
        <v>3</v>
      </c>
      <c r="I44" s="8">
        <f t="shared" si="12"/>
        <v>0</v>
      </c>
      <c r="J44" s="25">
        <f t="shared" si="12"/>
        <v>4</v>
      </c>
      <c r="K44" s="7">
        <f t="shared" si="12"/>
        <v>0</v>
      </c>
      <c r="L44" s="8">
        <f t="shared" si="12"/>
        <v>0</v>
      </c>
      <c r="M44" s="8">
        <f t="shared" si="12"/>
        <v>8</v>
      </c>
      <c r="N44" s="8">
        <f t="shared" si="12"/>
        <v>0</v>
      </c>
      <c r="O44" s="25">
        <f t="shared" si="12"/>
        <v>8</v>
      </c>
      <c r="P44" s="7">
        <f t="shared" si="12"/>
        <v>0</v>
      </c>
      <c r="Q44" s="8">
        <f t="shared" si="12"/>
        <v>0</v>
      </c>
      <c r="R44" s="8">
        <f t="shared" si="12"/>
        <v>3</v>
      </c>
      <c r="S44" s="8">
        <f t="shared" si="12"/>
        <v>0</v>
      </c>
      <c r="T44" s="816">
        <f t="shared" si="12"/>
        <v>4</v>
      </c>
      <c r="U44" s="214">
        <f t="shared" si="12"/>
        <v>0</v>
      </c>
      <c r="V44" s="8">
        <f t="shared" si="12"/>
        <v>0</v>
      </c>
      <c r="W44" s="8">
        <f t="shared" si="12"/>
        <v>0</v>
      </c>
      <c r="X44" s="8">
        <f t="shared" si="12"/>
        <v>0</v>
      </c>
      <c r="Y44" s="9">
        <f t="shared" si="12"/>
        <v>0</v>
      </c>
      <c r="Z44" s="7">
        <f t="shared" si="12"/>
        <v>0</v>
      </c>
      <c r="AA44" s="8">
        <f t="shared" si="12"/>
        <v>0</v>
      </c>
      <c r="AB44" s="8">
        <f t="shared" si="12"/>
        <v>0</v>
      </c>
      <c r="AC44" s="8">
        <f t="shared" si="12"/>
        <v>0</v>
      </c>
      <c r="AD44" s="816">
        <f t="shared" si="12"/>
        <v>0</v>
      </c>
      <c r="AE44" s="214">
        <f t="shared" si="12"/>
        <v>0</v>
      </c>
      <c r="AF44" s="8">
        <f t="shared" si="12"/>
        <v>0</v>
      </c>
      <c r="AG44" s="8">
        <f t="shared" si="12"/>
        <v>0</v>
      </c>
      <c r="AH44" s="8">
        <f t="shared" si="12"/>
        <v>0</v>
      </c>
      <c r="AI44" s="25">
        <f t="shared" si="12"/>
        <v>0</v>
      </c>
      <c r="AJ44" s="7">
        <f t="shared" si="12"/>
        <v>0</v>
      </c>
      <c r="AK44" s="8">
        <f t="shared" si="12"/>
        <v>0</v>
      </c>
      <c r="AL44" s="8">
        <f t="shared" si="12"/>
        <v>0</v>
      </c>
      <c r="AM44" s="8">
        <f t="shared" si="12"/>
        <v>0</v>
      </c>
      <c r="AN44" s="816">
        <f t="shared" si="12"/>
        <v>0</v>
      </c>
      <c r="AO44" s="401"/>
    </row>
    <row r="45" spans="1:41">
      <c r="A45" s="379" t="s">
        <v>63</v>
      </c>
      <c r="B45" s="369" t="s">
        <v>193</v>
      </c>
      <c r="C45" s="927" t="s">
        <v>369</v>
      </c>
      <c r="D45" s="943">
        <v>5</v>
      </c>
      <c r="E45" s="933">
        <v>4</v>
      </c>
      <c r="F45" s="371"/>
      <c r="G45" s="3"/>
      <c r="H45" s="3"/>
      <c r="I45" s="3"/>
      <c r="J45" s="372"/>
      <c r="K45" s="371">
        <v>0</v>
      </c>
      <c r="L45" s="3">
        <v>0</v>
      </c>
      <c r="M45" s="3">
        <v>5</v>
      </c>
      <c r="N45" s="3" t="s">
        <v>25</v>
      </c>
      <c r="O45" s="260">
        <v>4</v>
      </c>
      <c r="P45" s="371"/>
      <c r="Q45" s="3"/>
      <c r="R45" s="3"/>
      <c r="S45" s="3"/>
      <c r="T45" s="372"/>
      <c r="U45" s="373"/>
      <c r="V45" s="3"/>
      <c r="W45" s="3"/>
      <c r="X45" s="3"/>
      <c r="Y45" s="817"/>
      <c r="Z45" s="371"/>
      <c r="AA45" s="3"/>
      <c r="AB45" s="3"/>
      <c r="AC45" s="3"/>
      <c r="AD45" s="372"/>
      <c r="AE45" s="373"/>
      <c r="AF45" s="3"/>
      <c r="AG45" s="3"/>
      <c r="AH45" s="3"/>
      <c r="AI45" s="260"/>
      <c r="AJ45" s="371"/>
      <c r="AK45" s="3"/>
      <c r="AL45" s="3"/>
      <c r="AM45" s="3"/>
      <c r="AN45" s="372"/>
      <c r="AO45" s="394" t="s">
        <v>381</v>
      </c>
    </row>
    <row r="46" spans="1:41">
      <c r="A46" s="379" t="s">
        <v>364</v>
      </c>
      <c r="B46" s="369" t="s">
        <v>199</v>
      </c>
      <c r="C46" s="927" t="s">
        <v>370</v>
      </c>
      <c r="D46" s="944">
        <v>3</v>
      </c>
      <c r="E46" s="934">
        <v>4</v>
      </c>
      <c r="F46" s="268"/>
      <c r="G46" s="160"/>
      <c r="H46" s="160"/>
      <c r="I46" s="160"/>
      <c r="J46" s="370"/>
      <c r="K46" s="268"/>
      <c r="L46" s="160"/>
      <c r="M46" s="160"/>
      <c r="N46" s="160"/>
      <c r="O46" s="262"/>
      <c r="P46" s="268">
        <v>0</v>
      </c>
      <c r="Q46" s="160">
        <v>0</v>
      </c>
      <c r="R46" s="160">
        <v>3</v>
      </c>
      <c r="S46" s="160" t="s">
        <v>25</v>
      </c>
      <c r="T46" s="370">
        <v>4</v>
      </c>
      <c r="U46" s="261"/>
      <c r="V46" s="160"/>
      <c r="W46" s="160"/>
      <c r="X46" s="160"/>
      <c r="Y46" s="825"/>
      <c r="Z46" s="268"/>
      <c r="AA46" s="160"/>
      <c r="AB46" s="160"/>
      <c r="AC46" s="160"/>
      <c r="AD46" s="370"/>
      <c r="AE46" s="261"/>
      <c r="AF46" s="160"/>
      <c r="AG46" s="160"/>
      <c r="AH46" s="160"/>
      <c r="AI46" s="262"/>
      <c r="AJ46" s="268"/>
      <c r="AK46" s="160"/>
      <c r="AL46" s="160"/>
      <c r="AM46" s="160"/>
      <c r="AN46" s="370"/>
      <c r="AO46" s="394" t="s">
        <v>193</v>
      </c>
    </row>
    <row r="47" spans="1:41">
      <c r="A47" s="379" t="s">
        <v>66</v>
      </c>
      <c r="B47" s="369" t="s">
        <v>381</v>
      </c>
      <c r="C47" s="927" t="s">
        <v>75</v>
      </c>
      <c r="D47" s="944">
        <f>SUM(F47,G47,H47,K47,L47,M47,P47,Q47,R47,U47,V47,W47,Z47,AA47,AB47,AE47,AF47,AG47,AJ47,AK47,AL47)</f>
        <v>3</v>
      </c>
      <c r="E47" s="934">
        <v>4</v>
      </c>
      <c r="F47" s="268">
        <v>0</v>
      </c>
      <c r="G47" s="160">
        <v>0</v>
      </c>
      <c r="H47" s="160">
        <v>3</v>
      </c>
      <c r="I47" s="160" t="s">
        <v>25</v>
      </c>
      <c r="J47" s="370">
        <v>4</v>
      </c>
      <c r="K47" s="268"/>
      <c r="L47" s="160"/>
      <c r="M47" s="160"/>
      <c r="N47" s="160"/>
      <c r="O47" s="262"/>
      <c r="P47" s="268"/>
      <c r="Q47" s="160"/>
      <c r="R47" s="160"/>
      <c r="S47" s="160"/>
      <c r="T47" s="370"/>
      <c r="U47" s="261"/>
      <c r="V47" s="160"/>
      <c r="W47" s="160"/>
      <c r="X47" s="160"/>
      <c r="Y47" s="825"/>
      <c r="Z47" s="268"/>
      <c r="AA47" s="160"/>
      <c r="AB47" s="160"/>
      <c r="AC47" s="160"/>
      <c r="AD47" s="370"/>
      <c r="AE47" s="261"/>
      <c r="AF47" s="160"/>
      <c r="AG47" s="160"/>
      <c r="AH47" s="160"/>
      <c r="AI47" s="262"/>
      <c r="AJ47" s="268"/>
      <c r="AK47" s="160"/>
      <c r="AL47" s="160"/>
      <c r="AM47" s="160"/>
      <c r="AN47" s="370"/>
      <c r="AO47" s="394"/>
    </row>
    <row r="48" spans="1:41" ht="13.5" thickBot="1">
      <c r="A48" s="379" t="s">
        <v>68</v>
      </c>
      <c r="B48" s="369" t="s">
        <v>382</v>
      </c>
      <c r="C48" s="927" t="s">
        <v>77</v>
      </c>
      <c r="D48" s="945">
        <f t="shared" ref="D48" si="13">SUM(F48,G48,H48,K48,L48,M48,P48,Q48,R48,U48,V48,W48,Z48,AA48,AB48,AE48,AF48,AG48,AJ48,AK48,AL48)</f>
        <v>3</v>
      </c>
      <c r="E48" s="935">
        <v>4</v>
      </c>
      <c r="F48" s="264"/>
      <c r="G48" s="265"/>
      <c r="H48" s="265"/>
      <c r="I48" s="265"/>
      <c r="J48" s="266"/>
      <c r="K48" s="264">
        <v>0</v>
      </c>
      <c r="L48" s="265">
        <v>0</v>
      </c>
      <c r="M48" s="265">
        <v>3</v>
      </c>
      <c r="N48" s="265" t="s">
        <v>25</v>
      </c>
      <c r="O48" s="378">
        <v>4</v>
      </c>
      <c r="P48" s="264"/>
      <c r="Q48" s="265"/>
      <c r="R48" s="265"/>
      <c r="S48" s="265"/>
      <c r="T48" s="266"/>
      <c r="U48" s="23"/>
      <c r="V48" s="265"/>
      <c r="W48" s="265"/>
      <c r="X48" s="265"/>
      <c r="Y48" s="918"/>
      <c r="Z48" s="264"/>
      <c r="AA48" s="265"/>
      <c r="AB48" s="265"/>
      <c r="AC48" s="265"/>
      <c r="AD48" s="266"/>
      <c r="AE48" s="23"/>
      <c r="AF48" s="265"/>
      <c r="AG48" s="265"/>
      <c r="AH48" s="265"/>
      <c r="AI48" s="378"/>
      <c r="AJ48" s="264"/>
      <c r="AK48" s="265"/>
      <c r="AL48" s="265"/>
      <c r="AM48" s="265"/>
      <c r="AN48" s="266"/>
      <c r="AO48" s="399" t="s">
        <v>381</v>
      </c>
    </row>
    <row r="49" spans="1:42" ht="15.75" thickBot="1">
      <c r="A49" s="1019" t="s">
        <v>379</v>
      </c>
      <c r="B49" s="1020"/>
      <c r="C49" s="1020"/>
      <c r="D49" s="949">
        <f>D9+D18+D25</f>
        <v>103</v>
      </c>
      <c r="E49" s="936">
        <f>E25+E18+E9</f>
        <v>139</v>
      </c>
      <c r="F49" s="923">
        <f>F9+F18+F25</f>
        <v>8</v>
      </c>
      <c r="G49" s="923">
        <f>G9+G18+G25</f>
        <v>7</v>
      </c>
      <c r="H49" s="923">
        <f>H9+H18+H25</f>
        <v>8</v>
      </c>
      <c r="I49" s="923"/>
      <c r="J49" s="11">
        <f>J9+J18+J25</f>
        <v>31</v>
      </c>
      <c r="K49" s="954">
        <f>K9+K18+K25</f>
        <v>7</v>
      </c>
      <c r="L49" s="923">
        <f>L9+L18+L25</f>
        <v>7</v>
      </c>
      <c r="M49" s="923">
        <f>M9+M18+M25</f>
        <v>10</v>
      </c>
      <c r="N49" s="923"/>
      <c r="O49" s="367">
        <f>O9+O18+O25</f>
        <v>29</v>
      </c>
      <c r="P49" s="953">
        <f>P9+P18+P25</f>
        <v>11</v>
      </c>
      <c r="Q49" s="923">
        <f>Q9+Q18+Q25</f>
        <v>4</v>
      </c>
      <c r="R49" s="923">
        <f>R9+R18+R25</f>
        <v>9</v>
      </c>
      <c r="S49" s="923"/>
      <c r="T49" s="11">
        <f>T9+T18+T25</f>
        <v>31</v>
      </c>
      <c r="U49" s="954">
        <f>U9+U18+U25</f>
        <v>7</v>
      </c>
      <c r="V49" s="923">
        <f>V9+V18+V25</f>
        <v>1</v>
      </c>
      <c r="W49" s="923">
        <f>W9+W18+W25</f>
        <v>9</v>
      </c>
      <c r="X49" s="923"/>
      <c r="Y49" s="367">
        <f>Y9+Y18+Y25</f>
        <v>24</v>
      </c>
      <c r="Z49" s="953">
        <f>Z9+Z18+Z25</f>
        <v>3</v>
      </c>
      <c r="AA49" s="923">
        <f>AA9+AA18+AA25</f>
        <v>2</v>
      </c>
      <c r="AB49" s="923">
        <f>AB9+AB18+AB25</f>
        <v>3</v>
      </c>
      <c r="AC49" s="923"/>
      <c r="AD49" s="11">
        <f>AD9+AD18+AD25</f>
        <v>12</v>
      </c>
      <c r="AE49" s="954">
        <f>AE9+AE18+AE25</f>
        <v>2</v>
      </c>
      <c r="AF49" s="923">
        <f>AF9+AF18+AF25</f>
        <v>2</v>
      </c>
      <c r="AG49" s="923">
        <f>AG9+AG18+AG25</f>
        <v>0</v>
      </c>
      <c r="AH49" s="923"/>
      <c r="AI49" s="367">
        <f>AI9+AI18+AI25</f>
        <v>8</v>
      </c>
      <c r="AJ49" s="953">
        <f>AJ9+AJ18+AJ25</f>
        <v>0</v>
      </c>
      <c r="AK49" s="923">
        <f>AK9+AK18+AK25</f>
        <v>0</v>
      </c>
      <c r="AL49" s="923">
        <f>AL9+AL18+AL25</f>
        <v>3</v>
      </c>
      <c r="AM49" s="923"/>
      <c r="AN49" s="11">
        <f>AN9+AN18+AN25</f>
        <v>4</v>
      </c>
      <c r="AO49" s="955"/>
      <c r="AP49" s="814"/>
    </row>
    <row r="50" spans="1:42">
      <c r="A50" s="4"/>
      <c r="B50" s="16"/>
      <c r="C50" s="14"/>
      <c r="D50" s="919"/>
      <c r="E50" s="920" t="s">
        <v>76</v>
      </c>
      <c r="F50" s="12"/>
      <c r="G50" s="12"/>
      <c r="H50" s="12"/>
      <c r="I50" s="921">
        <f>COUNTIF(I10:I48,"v")</f>
        <v>2</v>
      </c>
      <c r="J50" s="922"/>
      <c r="K50" s="22"/>
      <c r="L50" s="22"/>
      <c r="M50" s="24"/>
      <c r="N50" s="373">
        <f>COUNTIF(N10:N48,"v")</f>
        <v>2</v>
      </c>
      <c r="O50" s="209"/>
      <c r="P50" s="12"/>
      <c r="Q50" s="12"/>
      <c r="R50" s="12"/>
      <c r="S50" s="3">
        <f>COUNTIF(S10:S48,"v")</f>
        <v>1</v>
      </c>
      <c r="T50" s="209"/>
      <c r="U50" s="12"/>
      <c r="V50" s="12"/>
      <c r="W50" s="12"/>
      <c r="X50" s="3">
        <f>COUNTIF(X10:X48,"v")</f>
        <v>4</v>
      </c>
      <c r="Y50" s="210"/>
      <c r="Z50" s="12"/>
      <c r="AA50" s="12"/>
      <c r="AB50" s="12"/>
      <c r="AC50" s="3">
        <f>COUNTIF(AC10:AC48,"v")</f>
        <v>1</v>
      </c>
      <c r="AD50" s="209"/>
      <c r="AE50" s="12"/>
      <c r="AF50" s="12"/>
      <c r="AG50" s="12"/>
      <c r="AH50" s="3">
        <f>COUNTIF(AH10:AH48,"v")</f>
        <v>1</v>
      </c>
      <c r="AI50" s="13"/>
      <c r="AJ50" s="12"/>
      <c r="AK50" s="12"/>
      <c r="AL50" s="12"/>
      <c r="AM50" s="3">
        <f>COUNTIF(AM10:AM48,"v")</f>
        <v>0</v>
      </c>
      <c r="AN50" s="13"/>
    </row>
    <row r="51" spans="1:42" ht="13.5" thickBot="1">
      <c r="A51" s="4"/>
      <c r="B51" s="16"/>
      <c r="C51" s="14"/>
      <c r="D51" s="780"/>
      <c r="E51" s="783" t="s">
        <v>78</v>
      </c>
      <c r="F51" s="12"/>
      <c r="G51" s="12"/>
      <c r="H51" s="12"/>
      <c r="I51" s="265">
        <f>COUNTIF(I10:I48,"é")</f>
        <v>5</v>
      </c>
      <c r="J51" s="291"/>
      <c r="K51" s="22"/>
      <c r="L51" s="22"/>
      <c r="M51" s="24"/>
      <c r="N51" s="23">
        <f>COUNTIF(N10:N48,"é")</f>
        <v>5</v>
      </c>
      <c r="O51" s="209"/>
      <c r="P51" s="12"/>
      <c r="Q51" s="12"/>
      <c r="R51" s="12"/>
      <c r="S51" s="265">
        <f>COUNTIF(S10:S48,"é")</f>
        <v>7</v>
      </c>
      <c r="T51" s="209"/>
      <c r="U51" s="12"/>
      <c r="V51" s="12"/>
      <c r="W51" s="12"/>
      <c r="X51" s="265">
        <f>COUNTIF(X10:X48,"é")</f>
        <v>2</v>
      </c>
      <c r="Y51" s="210"/>
      <c r="Z51" s="12"/>
      <c r="AA51" s="12"/>
      <c r="AB51" s="12"/>
      <c r="AC51" s="265">
        <f>COUNTIF(AC10:AC48,"é")</f>
        <v>2</v>
      </c>
      <c r="AD51" s="209"/>
      <c r="AE51" s="12"/>
      <c r="AF51" s="12"/>
      <c r="AG51" s="12"/>
      <c r="AH51" s="265">
        <f>COUNTIF(AH10:AH48,"é")</f>
        <v>1</v>
      </c>
      <c r="AI51" s="13"/>
      <c r="AJ51" s="12"/>
      <c r="AK51" s="12"/>
      <c r="AL51" s="12"/>
      <c r="AM51" s="265">
        <f>COUNTIF(AM10:AM48,"é")</f>
        <v>1</v>
      </c>
      <c r="AN51" s="13"/>
    </row>
    <row r="52" spans="1:42">
      <c r="A52" s="4"/>
      <c r="B52" s="16"/>
      <c r="C52" s="14"/>
      <c r="D52" s="781"/>
      <c r="E52" s="783" t="s">
        <v>81</v>
      </c>
      <c r="F52" s="786"/>
      <c r="G52" s="787">
        <f>SUM(F49:H49)</f>
        <v>23</v>
      </c>
      <c r="H52" s="777"/>
      <c r="I52" s="777"/>
      <c r="J52" s="778"/>
      <c r="K52" s="787"/>
      <c r="L52" s="787">
        <f>SUM(K49:M49)</f>
        <v>24</v>
      </c>
      <c r="M52" s="777"/>
      <c r="N52" s="777"/>
      <c r="O52" s="778"/>
      <c r="P52" s="787"/>
      <c r="Q52" s="787">
        <f>SUM(P49:R49)</f>
        <v>24</v>
      </c>
      <c r="R52" s="777"/>
      <c r="S52" s="777"/>
      <c r="T52" s="788"/>
      <c r="U52" s="787"/>
      <c r="V52" s="787">
        <f>SUM(U49:W49)</f>
        <v>17</v>
      </c>
      <c r="W52" s="777"/>
      <c r="X52" s="777"/>
      <c r="Y52" s="779"/>
      <c r="Z52" s="787"/>
      <c r="AA52" s="787">
        <f>SUM(Z49:AB49)</f>
        <v>8</v>
      </c>
      <c r="AB52" s="777"/>
      <c r="AC52" s="777"/>
      <c r="AD52" s="778"/>
      <c r="AE52" s="787"/>
      <c r="AF52" s="787">
        <f>SUM(AE49:AG49)</f>
        <v>4</v>
      </c>
      <c r="AG52" s="777"/>
      <c r="AH52" s="777"/>
      <c r="AI52" s="789"/>
      <c r="AJ52" s="787"/>
      <c r="AK52" s="787">
        <f>SUM(AJ49:AL49)</f>
        <v>3</v>
      </c>
      <c r="AL52" s="777"/>
      <c r="AM52" s="888" t="s">
        <v>191</v>
      </c>
      <c r="AN52" s="889">
        <f>SUM(G52:AL52)</f>
        <v>103</v>
      </c>
    </row>
    <row r="53" spans="1:42" ht="13.5" thickBot="1">
      <c r="A53" s="4"/>
      <c r="B53" s="16"/>
      <c r="C53" s="14"/>
      <c r="D53" s="784"/>
      <c r="E53" s="785" t="s">
        <v>82</v>
      </c>
      <c r="F53" s="790"/>
      <c r="G53" s="791">
        <f>G49+H49</f>
        <v>15</v>
      </c>
      <c r="H53" s="792"/>
      <c r="I53" s="792"/>
      <c r="J53" s="793"/>
      <c r="K53" s="792"/>
      <c r="L53" s="791">
        <f>L49+M49</f>
        <v>17</v>
      </c>
      <c r="M53" s="792"/>
      <c r="N53" s="792"/>
      <c r="O53" s="793"/>
      <c r="P53" s="792"/>
      <c r="Q53" s="791">
        <f>Q49+R49</f>
        <v>13</v>
      </c>
      <c r="R53" s="792"/>
      <c r="S53" s="792"/>
      <c r="T53" s="794"/>
      <c r="U53" s="792"/>
      <c r="V53" s="791">
        <f>V49+W49</f>
        <v>10</v>
      </c>
      <c r="W53" s="792"/>
      <c r="X53" s="792"/>
      <c r="Y53" s="782"/>
      <c r="Z53" s="792"/>
      <c r="AA53" s="791">
        <f>AA49+AB49</f>
        <v>5</v>
      </c>
      <c r="AB53" s="792"/>
      <c r="AC53" s="792"/>
      <c r="AD53" s="793"/>
      <c r="AE53" s="792"/>
      <c r="AF53" s="791">
        <f>AF49+AG49</f>
        <v>2</v>
      </c>
      <c r="AG53" s="792"/>
      <c r="AH53" s="792"/>
      <c r="AI53" s="795"/>
      <c r="AJ53" s="792"/>
      <c r="AK53" s="791">
        <f>AK49+AL49</f>
        <v>3</v>
      </c>
      <c r="AL53" s="792"/>
      <c r="AM53" s="890" t="s">
        <v>186</v>
      </c>
      <c r="AN53" s="891">
        <f>SUM(G53:AL53)</f>
        <v>65</v>
      </c>
    </row>
    <row r="55" spans="1:42" ht="15">
      <c r="B55"/>
      <c r="C55"/>
      <c r="D55" s="33"/>
      <c r="E55" s="170"/>
      <c r="F55"/>
      <c r="G55"/>
      <c r="H55"/>
      <c r="O55" s="17"/>
    </row>
    <row r="56" spans="1:42" ht="15">
      <c r="B56"/>
      <c r="C56"/>
      <c r="D56" s="33"/>
      <c r="E56" s="170"/>
      <c r="F56"/>
      <c r="G56"/>
      <c r="H56"/>
    </row>
    <row r="58" spans="1:42" ht="18.75" thickBot="1">
      <c r="AA58" s="962" t="s">
        <v>390</v>
      </c>
    </row>
    <row r="59" spans="1:42" ht="13.5" thickTop="1">
      <c r="A59" s="1003" t="s">
        <v>391</v>
      </c>
      <c r="B59" s="1004"/>
      <c r="C59" s="1005"/>
      <c r="D59" s="1006" t="s">
        <v>6</v>
      </c>
      <c r="E59" s="1008" t="s">
        <v>97</v>
      </c>
      <c r="F59" s="1010" t="s">
        <v>392</v>
      </c>
      <c r="G59" s="1011"/>
      <c r="H59" s="1011"/>
      <c r="I59" s="1011"/>
      <c r="J59" s="1011"/>
      <c r="K59" s="1011"/>
      <c r="L59" s="1011"/>
      <c r="M59" s="1011"/>
      <c r="N59" s="1011"/>
      <c r="O59" s="1012"/>
    </row>
    <row r="60" spans="1:42">
      <c r="A60" s="964"/>
      <c r="B60" s="965" t="s">
        <v>4</v>
      </c>
      <c r="C60" s="966" t="s">
        <v>2</v>
      </c>
      <c r="D60" s="1007"/>
      <c r="E60" s="1009"/>
      <c r="F60" s="1013" t="s">
        <v>26</v>
      </c>
      <c r="G60" s="1014"/>
      <c r="H60" s="1014"/>
      <c r="I60" s="1014"/>
      <c r="J60" s="1015"/>
      <c r="K60" s="1014" t="s">
        <v>27</v>
      </c>
      <c r="L60" s="1014"/>
      <c r="M60" s="1014"/>
      <c r="N60" s="1014"/>
      <c r="O60" s="1016"/>
    </row>
    <row r="61" spans="1:42">
      <c r="A61" s="967"/>
      <c r="B61" s="968"/>
      <c r="C61" s="969"/>
      <c r="D61" s="970"/>
      <c r="E61" s="971"/>
      <c r="F61" s="972" t="s">
        <v>15</v>
      </c>
      <c r="G61" s="973" t="s">
        <v>16</v>
      </c>
      <c r="H61" s="973" t="s">
        <v>17</v>
      </c>
      <c r="I61" s="973" t="s">
        <v>18</v>
      </c>
      <c r="J61" s="974" t="s">
        <v>19</v>
      </c>
      <c r="K61" s="975" t="s">
        <v>15</v>
      </c>
      <c r="L61" s="973" t="s">
        <v>16</v>
      </c>
      <c r="M61" s="973" t="s">
        <v>17</v>
      </c>
      <c r="N61" s="973" t="s">
        <v>18</v>
      </c>
      <c r="O61" s="976" t="s">
        <v>19</v>
      </c>
    </row>
    <row r="62" spans="1:42">
      <c r="A62" s="964"/>
      <c r="B62" s="977"/>
      <c r="C62" s="978" t="s">
        <v>127</v>
      </c>
      <c r="D62" s="979"/>
      <c r="E62" s="980"/>
      <c r="F62" s="979"/>
      <c r="G62" s="977"/>
      <c r="H62" s="977"/>
      <c r="I62" s="977"/>
      <c r="J62" s="980">
        <v>20</v>
      </c>
      <c r="K62" s="981"/>
      <c r="L62" s="982"/>
      <c r="M62" s="982"/>
      <c r="N62" s="982"/>
      <c r="O62" s="983">
        <v>20</v>
      </c>
    </row>
    <row r="63" spans="1:42" ht="32.25" customHeight="1">
      <c r="A63" s="964"/>
      <c r="B63" s="977"/>
      <c r="C63" s="978" t="s">
        <v>114</v>
      </c>
      <c r="D63" s="979"/>
      <c r="E63" s="980"/>
      <c r="F63" s="979"/>
      <c r="G63" s="977"/>
      <c r="H63" s="977"/>
      <c r="I63" s="977"/>
      <c r="J63" s="980">
        <v>3</v>
      </c>
      <c r="K63" s="981"/>
      <c r="L63" s="982"/>
      <c r="M63" s="982"/>
      <c r="N63" s="982"/>
      <c r="O63" s="983">
        <v>3</v>
      </c>
      <c r="P63"/>
      <c r="Q63"/>
      <c r="R63"/>
      <c r="S63"/>
      <c r="T63"/>
      <c r="U63"/>
      <c r="V63"/>
      <c r="W63"/>
      <c r="X63"/>
    </row>
    <row r="64" spans="1:42" ht="15">
      <c r="A64" s="964"/>
      <c r="B64" s="977"/>
      <c r="C64" s="978" t="s">
        <v>115</v>
      </c>
      <c r="D64" s="979"/>
      <c r="E64" s="980"/>
      <c r="F64" s="979"/>
      <c r="G64" s="977"/>
      <c r="H64" s="977"/>
      <c r="I64" s="977"/>
      <c r="J64" s="980">
        <v>3</v>
      </c>
      <c r="K64" s="981"/>
      <c r="L64" s="982"/>
      <c r="M64" s="982"/>
      <c r="N64" s="982"/>
      <c r="O64" s="983">
        <v>3</v>
      </c>
      <c r="P64"/>
      <c r="Q64"/>
      <c r="R64"/>
      <c r="S64"/>
      <c r="T64"/>
      <c r="U64"/>
      <c r="V64"/>
      <c r="W64"/>
      <c r="X64"/>
    </row>
    <row r="65" spans="1:24" ht="15">
      <c r="A65" s="964"/>
      <c r="B65" s="977"/>
      <c r="C65" s="978" t="s">
        <v>116</v>
      </c>
      <c r="D65" s="979"/>
      <c r="E65" s="980"/>
      <c r="F65" s="979"/>
      <c r="G65" s="977"/>
      <c r="H65" s="977"/>
      <c r="I65" s="977"/>
      <c r="J65" s="980">
        <v>2</v>
      </c>
      <c r="K65" s="981"/>
      <c r="L65" s="982"/>
      <c r="M65" s="982"/>
      <c r="N65" s="982"/>
      <c r="O65" s="983">
        <v>2</v>
      </c>
      <c r="P65"/>
      <c r="Q65"/>
      <c r="R65"/>
      <c r="S65"/>
      <c r="T65"/>
      <c r="U65"/>
      <c r="V65"/>
      <c r="W65"/>
      <c r="X65"/>
    </row>
    <row r="66" spans="1:24" ht="15.75" thickBot="1">
      <c r="A66" s="984"/>
      <c r="B66" s="985"/>
      <c r="C66" s="986" t="s">
        <v>393</v>
      </c>
      <c r="D66" s="987"/>
      <c r="E66" s="988"/>
      <c r="F66" s="987"/>
      <c r="G66" s="985"/>
      <c r="H66" s="985"/>
      <c r="I66" s="985"/>
      <c r="J66" s="989">
        <v>2</v>
      </c>
      <c r="K66" s="990"/>
      <c r="L66" s="991"/>
      <c r="M66" s="991"/>
      <c r="N66" s="991"/>
      <c r="O66" s="992">
        <v>2</v>
      </c>
      <c r="P66"/>
      <c r="Q66"/>
      <c r="R66"/>
      <c r="S66"/>
      <c r="T66"/>
      <c r="U66"/>
      <c r="V66"/>
      <c r="W66"/>
      <c r="X66"/>
    </row>
    <row r="67" spans="1:24" ht="15.75" thickBot="1">
      <c r="A67" s="993"/>
      <c r="B67" s="994"/>
      <c r="C67" s="995" t="s">
        <v>394</v>
      </c>
      <c r="D67" s="996"/>
      <c r="E67" s="997"/>
      <c r="F67" s="996"/>
      <c r="G67" s="994"/>
      <c r="H67" s="994"/>
      <c r="I67" s="994"/>
      <c r="J67" s="997">
        <v>30</v>
      </c>
      <c r="K67" s="998"/>
      <c r="L67" s="999"/>
      <c r="M67" s="999"/>
      <c r="N67" s="999"/>
      <c r="O67" s="1000">
        <v>30</v>
      </c>
      <c r="P67"/>
      <c r="Q67"/>
      <c r="R67"/>
      <c r="S67"/>
      <c r="T67"/>
      <c r="U67"/>
      <c r="V67"/>
      <c r="W67"/>
      <c r="X67"/>
    </row>
    <row r="68" spans="1:24" ht="15.75" thickTop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/>
      <c r="Q68"/>
      <c r="R68"/>
      <c r="S68"/>
      <c r="T68"/>
      <c r="U68"/>
      <c r="V68"/>
      <c r="W68"/>
      <c r="X68"/>
    </row>
    <row r="69" spans="1:24" ht="18.75">
      <c r="A69"/>
      <c r="B69" s="963" t="s">
        <v>395</v>
      </c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</sheetData>
  <mergeCells count="30">
    <mergeCell ref="AF1:AN1"/>
    <mergeCell ref="AF2:AN2"/>
    <mergeCell ref="AO6:AO7"/>
    <mergeCell ref="A18:C18"/>
    <mergeCell ref="A25:C25"/>
    <mergeCell ref="U7:Y7"/>
    <mergeCell ref="Z7:AD7"/>
    <mergeCell ref="AE7:AI7"/>
    <mergeCell ref="A8:C8"/>
    <mergeCell ref="A9:C9"/>
    <mergeCell ref="AP23:AS28"/>
    <mergeCell ref="A49:C49"/>
    <mergeCell ref="AK3:AN3"/>
    <mergeCell ref="A5:AN5"/>
    <mergeCell ref="A6:A7"/>
    <mergeCell ref="B6:B7"/>
    <mergeCell ref="C6:C7"/>
    <mergeCell ref="D6:D7"/>
    <mergeCell ref="E6:E7"/>
    <mergeCell ref="F6:AN6"/>
    <mergeCell ref="F7:J7"/>
    <mergeCell ref="K7:O7"/>
    <mergeCell ref="P7:T7"/>
    <mergeCell ref="AJ7:AN7"/>
    <mergeCell ref="A59:C59"/>
    <mergeCell ref="D59:D60"/>
    <mergeCell ref="E59:E60"/>
    <mergeCell ref="F59:O59"/>
    <mergeCell ref="F60:J60"/>
    <mergeCell ref="K60:O6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58"/>
  <sheetViews>
    <sheetView topLeftCell="A5" zoomScale="50" zoomScaleNormal="50" workbookViewId="0">
      <selection activeCell="AD33" sqref="AD33"/>
    </sheetView>
  </sheetViews>
  <sheetFormatPr defaultRowHeight="15" outlineLevelCol="1"/>
  <cols>
    <col min="1" max="1" width="5.7109375" customWidth="1"/>
    <col min="2" max="2" width="17.28515625" customWidth="1" outlineLevel="1"/>
    <col min="3" max="3" width="52" customWidth="1"/>
    <col min="5" max="5" width="8.85546875" style="168"/>
    <col min="6" max="9" width="5.7109375" customWidth="1"/>
    <col min="10" max="10" width="5.7109375" style="176" customWidth="1"/>
    <col min="11" max="24" width="5.7109375" customWidth="1"/>
    <col min="25" max="25" width="5.7109375" style="237" customWidth="1"/>
    <col min="26" max="29" width="5.7109375" customWidth="1"/>
    <col min="30" max="30" width="5.7109375" style="237" customWidth="1"/>
    <col min="31" max="34" width="5.7109375" customWidth="1"/>
    <col min="35" max="35" width="5.7109375" style="237" customWidth="1"/>
    <col min="36" max="39" width="5.7109375" customWidth="1"/>
    <col min="40" max="40" width="5.7109375" style="176" customWidth="1"/>
    <col min="41" max="41" width="19" customWidth="1"/>
  </cols>
  <sheetData>
    <row r="1" spans="1:41" ht="18.75">
      <c r="A1" s="4"/>
      <c r="B1" s="34"/>
      <c r="C1" s="35"/>
      <c r="E1" s="161"/>
      <c r="F1" s="41"/>
      <c r="G1" s="41"/>
      <c r="H1" s="41"/>
      <c r="I1" s="41"/>
      <c r="J1" s="157"/>
      <c r="K1" s="41"/>
      <c r="L1" s="41" t="s">
        <v>0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162"/>
      <c r="Z1" s="36"/>
      <c r="AA1" s="36"/>
      <c r="AB1" s="36"/>
      <c r="AC1" s="36"/>
      <c r="AD1" s="238"/>
      <c r="AE1" s="36"/>
      <c r="AF1" s="36"/>
      <c r="AG1" s="36"/>
      <c r="AH1" s="37" t="s">
        <v>387</v>
      </c>
      <c r="AI1" s="239"/>
      <c r="AJ1" s="37"/>
      <c r="AK1" s="37"/>
      <c r="AL1" s="37"/>
      <c r="AM1" s="37"/>
      <c r="AN1" s="242"/>
      <c r="AO1" s="37"/>
    </row>
    <row r="2" spans="1:41" ht="18.75">
      <c r="A2" s="38" t="s">
        <v>85</v>
      </c>
      <c r="B2" s="39"/>
      <c r="C2" s="40"/>
      <c r="E2" s="161"/>
      <c r="F2" s="41"/>
      <c r="G2" s="41"/>
      <c r="H2" s="41"/>
      <c r="I2" s="41"/>
      <c r="J2" s="157"/>
      <c r="K2" s="41"/>
      <c r="L2" s="41" t="s">
        <v>341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162"/>
      <c r="Z2" s="41"/>
      <c r="AA2" s="41"/>
      <c r="AB2" s="41"/>
      <c r="AC2" s="41"/>
      <c r="AD2" s="162"/>
      <c r="AE2" s="41"/>
      <c r="AF2" s="41"/>
      <c r="AG2" s="41"/>
      <c r="AH2" s="396" t="s">
        <v>388</v>
      </c>
      <c r="AI2" s="240"/>
      <c r="AJ2" s="42"/>
      <c r="AK2" s="42"/>
      <c r="AL2" s="42"/>
      <c r="AM2" s="42"/>
      <c r="AN2" s="243"/>
      <c r="AO2" s="42"/>
    </row>
    <row r="3" spans="1:41" ht="18.75">
      <c r="A3" s="38" t="s">
        <v>86</v>
      </c>
      <c r="B3" s="39"/>
      <c r="C3" s="40"/>
      <c r="E3" s="161"/>
      <c r="F3" s="41"/>
      <c r="G3" s="41"/>
      <c r="H3" s="41"/>
      <c r="I3" s="41"/>
      <c r="J3" s="157"/>
      <c r="K3" s="41"/>
      <c r="L3" s="41" t="s">
        <v>1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162"/>
      <c r="Z3" s="41"/>
      <c r="AA3" s="38"/>
      <c r="AB3" s="38"/>
      <c r="AC3" s="38"/>
      <c r="AD3" s="162"/>
      <c r="AE3" s="38"/>
      <c r="AF3" s="41"/>
      <c r="AG3" s="38"/>
      <c r="AH3" s="396" t="s">
        <v>384</v>
      </c>
      <c r="AI3" s="240"/>
      <c r="AJ3" s="42"/>
      <c r="AK3" s="42"/>
      <c r="AL3" s="42"/>
      <c r="AM3" s="42"/>
      <c r="AN3" s="243"/>
      <c r="AO3" s="42"/>
    </row>
    <row r="4" spans="1:41" ht="18.75">
      <c r="B4" s="41"/>
      <c r="C4" s="41"/>
      <c r="D4" s="41"/>
      <c r="E4" s="161"/>
      <c r="F4" s="41"/>
      <c r="G4" s="41"/>
      <c r="H4" s="41"/>
      <c r="I4" s="41"/>
      <c r="J4" s="157"/>
      <c r="K4" s="41"/>
      <c r="L4" s="41" t="s">
        <v>372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162"/>
      <c r="Z4" s="41"/>
      <c r="AA4" s="41"/>
      <c r="AB4" s="41"/>
      <c r="AC4" s="41"/>
      <c r="AD4" s="162"/>
      <c r="AE4" s="41"/>
      <c r="AF4" s="41"/>
      <c r="AG4" s="41"/>
      <c r="AH4" s="41"/>
      <c r="AI4" s="162"/>
      <c r="AJ4" s="41"/>
      <c r="AK4" s="41"/>
      <c r="AL4" s="41"/>
      <c r="AM4" s="41"/>
      <c r="AN4" s="157"/>
      <c r="AO4" s="41"/>
    </row>
    <row r="5" spans="1:41" ht="18.75">
      <c r="A5" s="157"/>
      <c r="B5" s="43"/>
      <c r="C5" s="157"/>
      <c r="D5" s="157"/>
      <c r="E5" s="162"/>
      <c r="F5" s="157"/>
      <c r="G5" s="157"/>
      <c r="I5" s="159"/>
      <c r="J5" s="248"/>
      <c r="K5" s="159"/>
      <c r="L5" s="159" t="s">
        <v>98</v>
      </c>
      <c r="M5" s="159"/>
      <c r="N5" s="159"/>
      <c r="O5" s="159"/>
      <c r="P5" s="159"/>
      <c r="Q5" s="159"/>
      <c r="R5" s="159"/>
      <c r="S5" s="159"/>
      <c r="T5" s="159"/>
      <c r="U5" s="159"/>
      <c r="V5" s="157"/>
      <c r="W5" s="157"/>
      <c r="X5" s="157"/>
      <c r="Y5" s="162"/>
      <c r="Z5" s="157"/>
      <c r="AA5" s="157"/>
      <c r="AB5" s="157"/>
      <c r="AC5" s="157"/>
      <c r="AD5" s="162"/>
      <c r="AE5" s="157"/>
      <c r="AF5" s="157"/>
      <c r="AG5" s="157"/>
      <c r="AH5" s="157"/>
      <c r="AI5" s="162"/>
      <c r="AJ5" s="157"/>
      <c r="AK5" s="157"/>
      <c r="AL5" s="157"/>
      <c r="AM5" s="157"/>
      <c r="AN5" s="157"/>
      <c r="AO5" s="157"/>
    </row>
    <row r="6" spans="1:41" ht="18.75">
      <c r="A6" s="157"/>
      <c r="B6" s="43"/>
      <c r="C6" s="157"/>
      <c r="D6" s="157"/>
      <c r="E6" s="162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62"/>
      <c r="Z6" s="157"/>
      <c r="AA6" s="157"/>
      <c r="AB6" s="157"/>
      <c r="AC6" s="157"/>
      <c r="AD6" s="162"/>
      <c r="AE6" s="157"/>
      <c r="AF6" s="157"/>
      <c r="AG6" s="157"/>
      <c r="AH6" s="157"/>
      <c r="AI6" s="162"/>
      <c r="AJ6" s="157"/>
      <c r="AK6" s="157"/>
      <c r="AL6" s="157"/>
      <c r="AM6" s="157"/>
      <c r="AN6" s="157"/>
      <c r="AO6" s="157"/>
    </row>
    <row r="7" spans="1:41" ht="15.75">
      <c r="A7" s="44"/>
      <c r="B7" s="1"/>
      <c r="C7" s="1"/>
      <c r="D7" s="1"/>
      <c r="E7" s="163"/>
      <c r="F7" s="1"/>
      <c r="G7" s="1"/>
      <c r="H7" s="1"/>
      <c r="I7" s="1"/>
      <c r="J7" s="24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33"/>
      <c r="Z7" s="1"/>
      <c r="AA7" s="1"/>
      <c r="AB7" s="1"/>
      <c r="AC7" s="1"/>
      <c r="AD7" s="233"/>
      <c r="AE7" s="1"/>
      <c r="AF7" s="1"/>
      <c r="AG7" s="1"/>
      <c r="AH7" s="1"/>
      <c r="AI7" s="233"/>
      <c r="AJ7" s="2"/>
      <c r="AK7" s="2"/>
      <c r="AL7" s="2"/>
      <c r="AM7" s="2"/>
      <c r="AN7" s="244"/>
      <c r="AO7" s="2"/>
    </row>
    <row r="8" spans="1:41" ht="16.5" thickBot="1">
      <c r="A8" s="1022" t="s">
        <v>398</v>
      </c>
      <c r="B8" s="1022"/>
      <c r="C8" s="1022"/>
      <c r="D8" s="1022"/>
      <c r="E8" s="1022"/>
      <c r="F8" s="1022"/>
      <c r="G8" s="1022"/>
      <c r="H8" s="1022"/>
      <c r="I8" s="1022"/>
      <c r="J8" s="1022"/>
      <c r="K8" s="1022"/>
      <c r="L8" s="1022"/>
      <c r="M8" s="1022"/>
      <c r="N8" s="1022"/>
      <c r="O8" s="1022"/>
      <c r="P8" s="1022"/>
      <c r="Q8" s="1022"/>
      <c r="R8" s="1022"/>
      <c r="S8" s="1022"/>
      <c r="T8" s="1022"/>
      <c r="U8" s="1022"/>
      <c r="V8" s="1022"/>
      <c r="W8" s="1022"/>
      <c r="X8" s="1022"/>
      <c r="Y8" s="1022"/>
      <c r="Z8" s="1022"/>
      <c r="AA8" s="1022"/>
      <c r="AB8" s="1022"/>
      <c r="AC8" s="1022"/>
      <c r="AD8" s="1022"/>
      <c r="AE8" s="1022"/>
      <c r="AF8" s="1022"/>
      <c r="AG8" s="1022"/>
      <c r="AH8" s="1022"/>
      <c r="AI8" s="1022"/>
      <c r="AJ8" s="1022"/>
      <c r="AK8" s="1022"/>
      <c r="AL8" s="1022"/>
      <c r="AM8" s="1022"/>
      <c r="AN8" s="1022"/>
      <c r="AO8" s="1022"/>
    </row>
    <row r="9" spans="1:41" ht="16.5" thickBot="1">
      <c r="A9" s="1023"/>
      <c r="B9" s="1025" t="s">
        <v>4</v>
      </c>
      <c r="C9" s="1027" t="s">
        <v>2</v>
      </c>
      <c r="D9" s="45" t="s">
        <v>5</v>
      </c>
      <c r="E9" s="1031" t="s">
        <v>97</v>
      </c>
      <c r="F9" s="1073" t="s">
        <v>3</v>
      </c>
      <c r="G9" s="1074"/>
      <c r="H9" s="1074"/>
      <c r="I9" s="1074"/>
      <c r="J9" s="1074"/>
      <c r="K9" s="1074"/>
      <c r="L9" s="1074"/>
      <c r="M9" s="1074"/>
      <c r="N9" s="1074"/>
      <c r="O9" s="1074"/>
      <c r="P9" s="1074"/>
      <c r="Q9" s="1074"/>
      <c r="R9" s="1074"/>
      <c r="S9" s="1074"/>
      <c r="T9" s="1074"/>
      <c r="U9" s="1074"/>
      <c r="V9" s="1074"/>
      <c r="W9" s="1074"/>
      <c r="X9" s="1074"/>
      <c r="Y9" s="1074"/>
      <c r="Z9" s="1074"/>
      <c r="AA9" s="1074"/>
      <c r="AB9" s="1074"/>
      <c r="AC9" s="1074"/>
      <c r="AD9" s="1074"/>
      <c r="AE9" s="1074"/>
      <c r="AF9" s="1074"/>
      <c r="AG9" s="1074"/>
      <c r="AH9" s="1074"/>
      <c r="AI9" s="1074"/>
      <c r="AJ9" s="46"/>
      <c r="AK9" s="46"/>
      <c r="AL9" s="46"/>
      <c r="AM9" s="47"/>
      <c r="AN9" s="215"/>
      <c r="AO9" s="1071" t="s">
        <v>87</v>
      </c>
    </row>
    <row r="10" spans="1:41" ht="16.5" thickBot="1">
      <c r="A10" s="1024"/>
      <c r="B10" s="1026"/>
      <c r="C10" s="1028"/>
      <c r="D10" s="48" t="s">
        <v>13</v>
      </c>
      <c r="E10" s="1032"/>
      <c r="F10" s="1033" t="s">
        <v>7</v>
      </c>
      <c r="G10" s="1034"/>
      <c r="H10" s="1034"/>
      <c r="I10" s="1034"/>
      <c r="J10" s="1035"/>
      <c r="K10" s="1033" t="s">
        <v>8</v>
      </c>
      <c r="L10" s="1034"/>
      <c r="M10" s="1034"/>
      <c r="N10" s="1034"/>
      <c r="O10" s="1034"/>
      <c r="P10" s="1033" t="s">
        <v>9</v>
      </c>
      <c r="Q10" s="1034"/>
      <c r="R10" s="1034"/>
      <c r="S10" s="1034"/>
      <c r="T10" s="1035"/>
      <c r="U10" s="1033" t="s">
        <v>10</v>
      </c>
      <c r="V10" s="1034"/>
      <c r="W10" s="1034"/>
      <c r="X10" s="1034"/>
      <c r="Y10" s="1035"/>
      <c r="Z10" s="1033" t="s">
        <v>11</v>
      </c>
      <c r="AA10" s="1034"/>
      <c r="AB10" s="1034"/>
      <c r="AC10" s="1034"/>
      <c r="AD10" s="1035"/>
      <c r="AE10" s="1033" t="s">
        <v>12</v>
      </c>
      <c r="AF10" s="1034"/>
      <c r="AG10" s="1034"/>
      <c r="AH10" s="1034"/>
      <c r="AI10" s="1035"/>
      <c r="AJ10" s="1033" t="s">
        <v>14</v>
      </c>
      <c r="AK10" s="1034"/>
      <c r="AL10" s="1034"/>
      <c r="AM10" s="1034"/>
      <c r="AN10" s="1035"/>
      <c r="AO10" s="1072"/>
    </row>
    <row r="11" spans="1:41" ht="16.5" thickBot="1">
      <c r="A11" s="49"/>
      <c r="B11" s="50"/>
      <c r="C11" s="51"/>
      <c r="D11" s="158"/>
      <c r="E11" s="172"/>
      <c r="F11" s="52" t="s">
        <v>15</v>
      </c>
      <c r="G11" s="53" t="s">
        <v>16</v>
      </c>
      <c r="H11" s="53" t="s">
        <v>17</v>
      </c>
      <c r="I11" s="53" t="s">
        <v>18</v>
      </c>
      <c r="J11" s="245" t="s">
        <v>19</v>
      </c>
      <c r="K11" s="54" t="s">
        <v>15</v>
      </c>
      <c r="L11" s="55" t="s">
        <v>16</v>
      </c>
      <c r="M11" s="55" t="s">
        <v>17</v>
      </c>
      <c r="N11" s="55" t="s">
        <v>18</v>
      </c>
      <c r="O11" s="56" t="s">
        <v>19</v>
      </c>
      <c r="P11" s="54" t="s">
        <v>15</v>
      </c>
      <c r="Q11" s="55" t="s">
        <v>16</v>
      </c>
      <c r="R11" s="55" t="s">
        <v>17</v>
      </c>
      <c r="S11" s="55" t="s">
        <v>18</v>
      </c>
      <c r="T11" s="57" t="s">
        <v>19</v>
      </c>
      <c r="U11" s="54" t="s">
        <v>15</v>
      </c>
      <c r="V11" s="55" t="s">
        <v>16</v>
      </c>
      <c r="W11" s="55" t="s">
        <v>17</v>
      </c>
      <c r="X11" s="55" t="s">
        <v>18</v>
      </c>
      <c r="Y11" s="234" t="s">
        <v>19</v>
      </c>
      <c r="Z11" s="54" t="s">
        <v>15</v>
      </c>
      <c r="AA11" s="55" t="s">
        <v>16</v>
      </c>
      <c r="AB11" s="55" t="s">
        <v>17</v>
      </c>
      <c r="AC11" s="55" t="s">
        <v>18</v>
      </c>
      <c r="AD11" s="234" t="s">
        <v>19</v>
      </c>
      <c r="AE11" s="54" t="s">
        <v>15</v>
      </c>
      <c r="AF11" s="55" t="s">
        <v>16</v>
      </c>
      <c r="AG11" s="55" t="s">
        <v>17</v>
      </c>
      <c r="AH11" s="55" t="s">
        <v>18</v>
      </c>
      <c r="AI11" s="234" t="s">
        <v>19</v>
      </c>
      <c r="AJ11" s="52" t="s">
        <v>15</v>
      </c>
      <c r="AK11" s="53" t="s">
        <v>16</v>
      </c>
      <c r="AL11" s="53" t="s">
        <v>17</v>
      </c>
      <c r="AM11" s="53" t="s">
        <v>18</v>
      </c>
      <c r="AN11" s="245" t="s">
        <v>19</v>
      </c>
      <c r="AO11" s="826" t="s">
        <v>4</v>
      </c>
    </row>
    <row r="12" spans="1:41" ht="16.5" thickBot="1">
      <c r="A12" s="1055" t="s">
        <v>99</v>
      </c>
      <c r="B12" s="1056"/>
      <c r="C12" s="1057"/>
      <c r="D12" s="131">
        <f>SUM(D13:D22)</f>
        <v>39</v>
      </c>
      <c r="E12" s="173">
        <f>SUM(E13:E22)</f>
        <v>42</v>
      </c>
      <c r="F12" s="131">
        <f>SUM(F13:F22)</f>
        <v>0</v>
      </c>
      <c r="G12" s="71">
        <f>SUM(G13:G22)</f>
        <v>0</v>
      </c>
      <c r="H12" s="71">
        <f>SUM(H13:H22)</f>
        <v>0</v>
      </c>
      <c r="I12" s="73"/>
      <c r="J12" s="132">
        <f>SUM(J13:J22)</f>
        <v>0</v>
      </c>
      <c r="K12" s="131">
        <f>SUM(K13:K22)</f>
        <v>0</v>
      </c>
      <c r="L12" s="71">
        <f>SUM(L13:L22)</f>
        <v>0</v>
      </c>
      <c r="M12" s="71">
        <f>SUM(M13:M22)</f>
        <v>0</v>
      </c>
      <c r="N12" s="73"/>
      <c r="O12" s="173">
        <f>SUM(O13:O22)</f>
        <v>0</v>
      </c>
      <c r="P12" s="131">
        <f>SUM(P13:P22)</f>
        <v>0</v>
      </c>
      <c r="Q12" s="71">
        <f>SUM(Q13:Q22)</f>
        <v>0</v>
      </c>
      <c r="R12" s="71">
        <f>SUM(R13:R22)</f>
        <v>0</v>
      </c>
      <c r="S12" s="73"/>
      <c r="T12" s="132">
        <f>SUM(T13:T22)</f>
        <v>0</v>
      </c>
      <c r="U12" s="131">
        <f>SUM(U13:U22)</f>
        <v>0</v>
      </c>
      <c r="V12" s="71">
        <f>SUM(V13:V22)</f>
        <v>0</v>
      </c>
      <c r="W12" s="71">
        <f>SUM(W13:W22)</f>
        <v>3</v>
      </c>
      <c r="X12" s="73"/>
      <c r="Y12" s="132">
        <f>SUM(Y13:Y22)</f>
        <v>4</v>
      </c>
      <c r="Z12" s="131">
        <f>SUM(Z13:Z22)</f>
        <v>4</v>
      </c>
      <c r="AA12" s="71">
        <f>SUM(AA13:AA22)</f>
        <v>0</v>
      </c>
      <c r="AB12" s="71">
        <f>SUM(AB13:AB22)</f>
        <v>10</v>
      </c>
      <c r="AC12" s="73"/>
      <c r="AD12" s="132">
        <f>SUM(AD13:AD22)</f>
        <v>13</v>
      </c>
      <c r="AE12" s="131">
        <f>SUM(AE13:AE22)</f>
        <v>5</v>
      </c>
      <c r="AF12" s="71">
        <f>SUM(AF13:AF22)</f>
        <v>0</v>
      </c>
      <c r="AG12" s="71">
        <f>SUM(AG13:AG22)</f>
        <v>13</v>
      </c>
      <c r="AH12" s="73"/>
      <c r="AI12" s="132">
        <f>SUM(AI13:AI22)</f>
        <v>17</v>
      </c>
      <c r="AJ12" s="131">
        <f>SUM(AJ13:AJ22)</f>
        <v>0</v>
      </c>
      <c r="AK12" s="71">
        <f>SUM(AK13:AK22)</f>
        <v>0</v>
      </c>
      <c r="AL12" s="71">
        <f>SUM(AL13:AL22)</f>
        <v>4</v>
      </c>
      <c r="AM12" s="73"/>
      <c r="AN12" s="132">
        <f>SUM(AN13:AN22)</f>
        <v>8</v>
      </c>
      <c r="AO12" s="830"/>
    </row>
    <row r="13" spans="1:41" ht="15.75">
      <c r="A13" s="58" t="s">
        <v>69</v>
      </c>
      <c r="B13" s="59" t="s">
        <v>185</v>
      </c>
      <c r="C13" s="60" t="s">
        <v>100</v>
      </c>
      <c r="D13" s="79">
        <f t="shared" ref="D13:D22" si="0">SUM(F13,G13,H13,K13,L13,M13,P13,Q13,R13,U13,V13,W13,Z13,AA13,AB13,AE13,AF13,AG13,AJ13,AK13,AL13)</f>
        <v>4</v>
      </c>
      <c r="E13" s="80">
        <f t="shared" ref="E13:E22" si="1">SUM(J13,O13,T13,Y13,AD13,AI13,AN13)</f>
        <v>5</v>
      </c>
      <c r="F13" s="137"/>
      <c r="G13" s="79"/>
      <c r="H13" s="79"/>
      <c r="I13" s="79"/>
      <c r="J13" s="827"/>
      <c r="K13" s="137"/>
      <c r="L13" s="79"/>
      <c r="M13" s="79"/>
      <c r="N13" s="79"/>
      <c r="O13" s="828"/>
      <c r="P13" s="137"/>
      <c r="Q13" s="79"/>
      <c r="R13" s="79"/>
      <c r="S13" s="79"/>
      <c r="T13" s="827"/>
      <c r="U13" s="137"/>
      <c r="V13" s="79"/>
      <c r="W13" s="79"/>
      <c r="X13" s="79"/>
      <c r="Y13" s="138"/>
      <c r="Z13" s="137">
        <v>0</v>
      </c>
      <c r="AA13" s="79">
        <v>0</v>
      </c>
      <c r="AB13" s="79">
        <v>4</v>
      </c>
      <c r="AC13" s="79" t="s">
        <v>25</v>
      </c>
      <c r="AD13" s="138">
        <v>5</v>
      </c>
      <c r="AE13" s="137"/>
      <c r="AF13" s="79"/>
      <c r="AG13" s="79"/>
      <c r="AH13" s="79"/>
      <c r="AI13" s="138"/>
      <c r="AJ13" s="137"/>
      <c r="AK13" s="79"/>
      <c r="AL13" s="79"/>
      <c r="AM13" s="79"/>
      <c r="AN13" s="827"/>
      <c r="AO13" s="829" t="s">
        <v>163</v>
      </c>
    </row>
    <row r="14" spans="1:41" ht="15.75">
      <c r="A14" s="58" t="s">
        <v>70</v>
      </c>
      <c r="B14" s="59" t="s">
        <v>184</v>
      </c>
      <c r="C14" s="60" t="s">
        <v>101</v>
      </c>
      <c r="D14" s="61">
        <f t="shared" si="0"/>
        <v>4</v>
      </c>
      <c r="E14" s="92">
        <f t="shared" si="1"/>
        <v>5</v>
      </c>
      <c r="F14" s="63"/>
      <c r="G14" s="61"/>
      <c r="H14" s="61"/>
      <c r="I14" s="61"/>
      <c r="J14" s="64"/>
      <c r="K14" s="63"/>
      <c r="L14" s="61"/>
      <c r="M14" s="61"/>
      <c r="N14" s="61"/>
      <c r="O14" s="62"/>
      <c r="P14" s="63"/>
      <c r="Q14" s="61"/>
      <c r="R14" s="61"/>
      <c r="S14" s="61"/>
      <c r="T14" s="64"/>
      <c r="U14" s="63"/>
      <c r="V14" s="61"/>
      <c r="W14" s="61"/>
      <c r="X14" s="61"/>
      <c r="Y14" s="140"/>
      <c r="Z14" s="63"/>
      <c r="AA14" s="61"/>
      <c r="AB14" s="61"/>
      <c r="AC14" s="61"/>
      <c r="AD14" s="140"/>
      <c r="AE14" s="63">
        <v>0</v>
      </c>
      <c r="AF14" s="61">
        <v>0</v>
      </c>
      <c r="AG14" s="61">
        <v>4</v>
      </c>
      <c r="AH14" s="61" t="s">
        <v>25</v>
      </c>
      <c r="AI14" s="140">
        <v>5</v>
      </c>
      <c r="AJ14" s="63"/>
      <c r="AK14" s="61"/>
      <c r="AL14" s="61"/>
      <c r="AM14" s="61"/>
      <c r="AN14" s="140"/>
      <c r="AO14" s="611" t="s">
        <v>185</v>
      </c>
    </row>
    <row r="15" spans="1:41" ht="15.75">
      <c r="A15" s="58" t="s">
        <v>72</v>
      </c>
      <c r="B15" s="59" t="s">
        <v>183</v>
      </c>
      <c r="C15" s="65" t="s">
        <v>103</v>
      </c>
      <c r="D15" s="61">
        <f t="shared" si="0"/>
        <v>5</v>
      </c>
      <c r="E15" s="92">
        <f t="shared" si="1"/>
        <v>4</v>
      </c>
      <c r="F15" s="63"/>
      <c r="G15" s="61"/>
      <c r="H15" s="61"/>
      <c r="I15" s="61"/>
      <c r="J15" s="64"/>
      <c r="K15" s="63"/>
      <c r="L15" s="61"/>
      <c r="M15" s="61"/>
      <c r="N15" s="61"/>
      <c r="O15" s="62"/>
      <c r="P15" s="63"/>
      <c r="Q15" s="61"/>
      <c r="R15" s="61"/>
      <c r="S15" s="61"/>
      <c r="T15" s="64"/>
      <c r="U15" s="63"/>
      <c r="V15" s="61"/>
      <c r="W15" s="61"/>
      <c r="X15" s="61"/>
      <c r="Y15" s="140"/>
      <c r="Z15" s="63">
        <v>2</v>
      </c>
      <c r="AA15" s="61">
        <v>0</v>
      </c>
      <c r="AB15" s="61">
        <v>3</v>
      </c>
      <c r="AC15" s="61" t="s">
        <v>25</v>
      </c>
      <c r="AD15" s="140">
        <v>4</v>
      </c>
      <c r="AE15" s="63"/>
      <c r="AF15" s="61"/>
      <c r="AG15" s="61"/>
      <c r="AH15" s="61"/>
      <c r="AI15" s="140"/>
      <c r="AJ15" s="63"/>
      <c r="AK15" s="61"/>
      <c r="AL15" s="61"/>
      <c r="AM15" s="61"/>
      <c r="AN15" s="64"/>
      <c r="AO15" s="611" t="s">
        <v>199</v>
      </c>
    </row>
    <row r="16" spans="1:41" ht="15.75">
      <c r="A16" s="58" t="s">
        <v>73</v>
      </c>
      <c r="B16" s="59" t="s">
        <v>182</v>
      </c>
      <c r="C16" s="65" t="s">
        <v>105</v>
      </c>
      <c r="D16" s="61">
        <f t="shared" si="0"/>
        <v>5</v>
      </c>
      <c r="E16" s="92">
        <f t="shared" si="1"/>
        <v>4</v>
      </c>
      <c r="F16" s="63"/>
      <c r="G16" s="61"/>
      <c r="H16" s="61"/>
      <c r="I16" s="61"/>
      <c r="J16" s="64"/>
      <c r="K16" s="63"/>
      <c r="L16" s="61"/>
      <c r="M16" s="61"/>
      <c r="N16" s="61"/>
      <c r="O16" s="62"/>
      <c r="P16" s="63"/>
      <c r="Q16" s="61"/>
      <c r="R16" s="61"/>
      <c r="S16" s="61"/>
      <c r="T16" s="64"/>
      <c r="U16" s="63"/>
      <c r="V16" s="61"/>
      <c r="W16" s="61"/>
      <c r="X16" s="61"/>
      <c r="Y16" s="140"/>
      <c r="Z16" s="63"/>
      <c r="AA16" s="61"/>
      <c r="AB16" s="61"/>
      <c r="AC16" s="61"/>
      <c r="AD16" s="140"/>
      <c r="AE16" s="63">
        <v>2</v>
      </c>
      <c r="AF16" s="61">
        <v>0</v>
      </c>
      <c r="AG16" s="61">
        <v>3</v>
      </c>
      <c r="AH16" s="61" t="s">
        <v>22</v>
      </c>
      <c r="AI16" s="140">
        <v>4</v>
      </c>
      <c r="AJ16" s="63"/>
      <c r="AK16" s="61"/>
      <c r="AL16" s="61"/>
      <c r="AM16" s="61"/>
      <c r="AN16" s="64"/>
      <c r="AO16" s="611" t="s">
        <v>183</v>
      </c>
    </row>
    <row r="17" spans="1:54" ht="15.75">
      <c r="A17" s="58" t="s">
        <v>74</v>
      </c>
      <c r="B17" s="59" t="s">
        <v>181</v>
      </c>
      <c r="C17" s="65" t="s">
        <v>107</v>
      </c>
      <c r="D17" s="61">
        <f t="shared" si="0"/>
        <v>3</v>
      </c>
      <c r="E17" s="92">
        <f t="shared" si="1"/>
        <v>4</v>
      </c>
      <c r="F17" s="63"/>
      <c r="G17" s="61"/>
      <c r="H17" s="61"/>
      <c r="I17" s="61"/>
      <c r="J17" s="64"/>
      <c r="K17" s="63"/>
      <c r="L17" s="61"/>
      <c r="M17" s="61"/>
      <c r="N17" s="61"/>
      <c r="O17" s="62"/>
      <c r="P17" s="63"/>
      <c r="Q17" s="61"/>
      <c r="R17" s="61"/>
      <c r="S17" s="61"/>
      <c r="T17" s="64"/>
      <c r="U17" s="63">
        <v>0</v>
      </c>
      <c r="V17" s="61">
        <v>0</v>
      </c>
      <c r="W17" s="61">
        <v>3</v>
      </c>
      <c r="X17" s="61" t="s">
        <v>25</v>
      </c>
      <c r="Y17" s="140">
        <v>4</v>
      </c>
      <c r="Z17" s="63"/>
      <c r="AA17" s="61"/>
      <c r="AB17" s="61"/>
      <c r="AC17" s="61"/>
      <c r="AD17" s="140"/>
      <c r="AE17" s="63"/>
      <c r="AF17" s="61"/>
      <c r="AG17" s="61"/>
      <c r="AH17" s="61"/>
      <c r="AI17" s="140"/>
      <c r="AJ17" s="63"/>
      <c r="AK17" s="61"/>
      <c r="AL17" s="61"/>
      <c r="AM17" s="61"/>
      <c r="AN17" s="64"/>
      <c r="AO17" s="611" t="s">
        <v>197</v>
      </c>
    </row>
    <row r="18" spans="1:54" ht="15.75">
      <c r="A18" s="58" t="s">
        <v>365</v>
      </c>
      <c r="B18" s="59" t="s">
        <v>169</v>
      </c>
      <c r="C18" s="65" t="s">
        <v>109</v>
      </c>
      <c r="D18" s="61">
        <f t="shared" si="0"/>
        <v>5</v>
      </c>
      <c r="E18" s="92">
        <f t="shared" si="1"/>
        <v>4</v>
      </c>
      <c r="F18" s="63"/>
      <c r="G18" s="61"/>
      <c r="H18" s="61"/>
      <c r="I18" s="61"/>
      <c r="J18" s="64"/>
      <c r="K18" s="63"/>
      <c r="L18" s="61"/>
      <c r="M18" s="61"/>
      <c r="N18" s="61"/>
      <c r="O18" s="62"/>
      <c r="P18" s="63"/>
      <c r="Q18" s="61"/>
      <c r="R18" s="61"/>
      <c r="S18" s="61"/>
      <c r="T18" s="64"/>
      <c r="U18" s="63"/>
      <c r="V18" s="61"/>
      <c r="W18" s="61"/>
      <c r="X18" s="61"/>
      <c r="Y18" s="140"/>
      <c r="Z18" s="63">
        <v>2</v>
      </c>
      <c r="AA18" s="61">
        <v>0</v>
      </c>
      <c r="AB18" s="61">
        <v>3</v>
      </c>
      <c r="AC18" s="61" t="s">
        <v>22</v>
      </c>
      <c r="AD18" s="140">
        <v>4</v>
      </c>
      <c r="AE18" s="63"/>
      <c r="AF18" s="61"/>
      <c r="AG18" s="61"/>
      <c r="AH18" s="61"/>
      <c r="AI18" s="140"/>
      <c r="AJ18" s="63"/>
      <c r="AK18" s="61"/>
      <c r="AL18" s="61"/>
      <c r="AM18" s="61"/>
      <c r="AN18" s="64"/>
      <c r="AO18" s="611" t="s">
        <v>181</v>
      </c>
    </row>
    <row r="19" spans="1:54" ht="15.75">
      <c r="A19" s="58" t="s">
        <v>366</v>
      </c>
      <c r="B19" s="59" t="s">
        <v>168</v>
      </c>
      <c r="C19" s="65" t="s">
        <v>110</v>
      </c>
      <c r="D19" s="61">
        <f t="shared" si="0"/>
        <v>4</v>
      </c>
      <c r="E19" s="92">
        <f t="shared" si="1"/>
        <v>4</v>
      </c>
      <c r="F19" s="63"/>
      <c r="G19" s="61"/>
      <c r="H19" s="61"/>
      <c r="I19" s="61"/>
      <c r="J19" s="64"/>
      <c r="K19" s="63"/>
      <c r="L19" s="61"/>
      <c r="M19" s="61"/>
      <c r="N19" s="61"/>
      <c r="O19" s="62"/>
      <c r="P19" s="63"/>
      <c r="Q19" s="61"/>
      <c r="R19" s="61"/>
      <c r="S19" s="61"/>
      <c r="T19" s="64"/>
      <c r="U19" s="63"/>
      <c r="V19" s="61"/>
      <c r="W19" s="61"/>
      <c r="X19" s="61"/>
      <c r="Y19" s="140"/>
      <c r="Z19" s="63"/>
      <c r="AA19" s="61"/>
      <c r="AB19" s="61"/>
      <c r="AC19" s="61"/>
      <c r="AD19" s="140"/>
      <c r="AE19" s="63">
        <v>1</v>
      </c>
      <c r="AF19" s="61">
        <v>0</v>
      </c>
      <c r="AG19" s="61">
        <v>3</v>
      </c>
      <c r="AH19" s="61" t="s">
        <v>25</v>
      </c>
      <c r="AI19" s="140">
        <v>4</v>
      </c>
      <c r="AJ19" s="63"/>
      <c r="AK19" s="61"/>
      <c r="AL19" s="61"/>
      <c r="AM19" s="61"/>
      <c r="AN19" s="64"/>
      <c r="AO19" s="611" t="s">
        <v>169</v>
      </c>
    </row>
    <row r="20" spans="1:54" ht="15.75">
      <c r="A20" s="58" t="s">
        <v>83</v>
      </c>
      <c r="B20" s="59" t="s">
        <v>167</v>
      </c>
      <c r="C20" s="65" t="s">
        <v>111</v>
      </c>
      <c r="D20" s="61">
        <f t="shared" si="0"/>
        <v>5</v>
      </c>
      <c r="E20" s="92">
        <v>4</v>
      </c>
      <c r="F20" s="63"/>
      <c r="G20" s="61"/>
      <c r="H20" s="61"/>
      <c r="I20" s="61"/>
      <c r="J20" s="64"/>
      <c r="K20" s="63"/>
      <c r="L20" s="61"/>
      <c r="M20" s="61"/>
      <c r="N20" s="61"/>
      <c r="O20" s="62"/>
      <c r="P20" s="63"/>
      <c r="Q20" s="61"/>
      <c r="R20" s="61"/>
      <c r="S20" s="61"/>
      <c r="T20" s="64"/>
      <c r="U20" s="63"/>
      <c r="V20" s="61"/>
      <c r="W20" s="61"/>
      <c r="X20" s="61"/>
      <c r="Y20" s="140"/>
      <c r="Z20" s="63"/>
      <c r="AA20" s="61"/>
      <c r="AB20" s="61"/>
      <c r="AC20" s="61"/>
      <c r="AD20" s="140"/>
      <c r="AE20" s="63">
        <v>2</v>
      </c>
      <c r="AF20" s="61">
        <v>0</v>
      </c>
      <c r="AG20" s="61">
        <v>3</v>
      </c>
      <c r="AH20" s="61" t="s">
        <v>25</v>
      </c>
      <c r="AI20" s="140">
        <v>4</v>
      </c>
      <c r="AJ20" s="63"/>
      <c r="AK20" s="61"/>
      <c r="AL20" s="61"/>
      <c r="AM20" s="61"/>
      <c r="AN20" s="64"/>
      <c r="AO20" s="611" t="s">
        <v>181</v>
      </c>
    </row>
    <row r="21" spans="1:54" ht="15.75">
      <c r="A21" s="58" t="s">
        <v>84</v>
      </c>
      <c r="B21" s="59" t="s">
        <v>166</v>
      </c>
      <c r="C21" s="65" t="s">
        <v>112</v>
      </c>
      <c r="D21" s="61">
        <f t="shared" si="0"/>
        <v>2</v>
      </c>
      <c r="E21" s="92">
        <f t="shared" si="1"/>
        <v>4</v>
      </c>
      <c r="F21" s="63"/>
      <c r="G21" s="61"/>
      <c r="H21" s="61"/>
      <c r="I21" s="61"/>
      <c r="J21" s="64"/>
      <c r="K21" s="63"/>
      <c r="L21" s="61"/>
      <c r="M21" s="61"/>
      <c r="N21" s="61"/>
      <c r="O21" s="62"/>
      <c r="P21" s="63"/>
      <c r="Q21" s="61"/>
      <c r="R21" s="61"/>
      <c r="S21" s="61"/>
      <c r="T21" s="64"/>
      <c r="U21" s="63"/>
      <c r="V21" s="61"/>
      <c r="W21" s="61"/>
      <c r="X21" s="61"/>
      <c r="Y21" s="140"/>
      <c r="Z21" s="63"/>
      <c r="AA21" s="61"/>
      <c r="AB21" s="61"/>
      <c r="AC21" s="61"/>
      <c r="AD21" s="140"/>
      <c r="AE21" s="63"/>
      <c r="AF21" s="61"/>
      <c r="AG21" s="61"/>
      <c r="AH21" s="61"/>
      <c r="AI21" s="140"/>
      <c r="AJ21" s="63">
        <v>0</v>
      </c>
      <c r="AK21" s="61">
        <v>0</v>
      </c>
      <c r="AL21" s="61">
        <v>2</v>
      </c>
      <c r="AM21" s="61" t="s">
        <v>25</v>
      </c>
      <c r="AN21" s="64">
        <v>4</v>
      </c>
      <c r="AO21" s="611" t="s">
        <v>161</v>
      </c>
    </row>
    <row r="22" spans="1:54" ht="16.5" thickBot="1">
      <c r="A22" s="58" t="s">
        <v>102</v>
      </c>
      <c r="B22" s="59" t="s">
        <v>361</v>
      </c>
      <c r="C22" s="66" t="s">
        <v>59</v>
      </c>
      <c r="D22" s="67">
        <f t="shared" si="0"/>
        <v>2</v>
      </c>
      <c r="E22" s="164">
        <f t="shared" si="1"/>
        <v>4</v>
      </c>
      <c r="F22" s="69"/>
      <c r="G22" s="67"/>
      <c r="H22" s="67"/>
      <c r="I22" s="67"/>
      <c r="J22" s="70"/>
      <c r="K22" s="69"/>
      <c r="L22" s="67"/>
      <c r="M22" s="67"/>
      <c r="N22" s="67"/>
      <c r="O22" s="68"/>
      <c r="P22" s="69"/>
      <c r="Q22" s="67"/>
      <c r="R22" s="67"/>
      <c r="S22" s="67"/>
      <c r="T22" s="70"/>
      <c r="U22" s="69"/>
      <c r="V22" s="67"/>
      <c r="W22" s="67"/>
      <c r="X22" s="67"/>
      <c r="Y22" s="70"/>
      <c r="Z22" s="69"/>
      <c r="AA22" s="67"/>
      <c r="AB22" s="67"/>
      <c r="AC22" s="67"/>
      <c r="AD22" s="144"/>
      <c r="AE22" s="69"/>
      <c r="AF22" s="67"/>
      <c r="AG22" s="67"/>
      <c r="AH22" s="67"/>
      <c r="AI22" s="144"/>
      <c r="AJ22" s="69">
        <v>0</v>
      </c>
      <c r="AK22" s="67">
        <v>0</v>
      </c>
      <c r="AL22" s="67">
        <v>2</v>
      </c>
      <c r="AM22" s="67" t="s">
        <v>25</v>
      </c>
      <c r="AN22" s="70">
        <v>4</v>
      </c>
      <c r="AO22" s="612" t="s">
        <v>168</v>
      </c>
    </row>
    <row r="23" spans="1:54" ht="16.5" thickBot="1">
      <c r="A23" s="1058" t="s">
        <v>113</v>
      </c>
      <c r="B23" s="1059"/>
      <c r="C23" s="1059"/>
      <c r="D23" s="71">
        <f t="shared" ref="D23:AN23" si="2">SUM(D24:D26)</f>
        <v>6</v>
      </c>
      <c r="E23" s="225">
        <f t="shared" si="2"/>
        <v>10</v>
      </c>
      <c r="F23" s="225">
        <f t="shared" si="2"/>
        <v>0</v>
      </c>
      <c r="G23" s="225">
        <f t="shared" si="2"/>
        <v>0</v>
      </c>
      <c r="H23" s="225">
        <f t="shared" si="2"/>
        <v>0</v>
      </c>
      <c r="I23" s="225">
        <f t="shared" si="2"/>
        <v>0</v>
      </c>
      <c r="J23" s="225">
        <f t="shared" si="2"/>
        <v>0</v>
      </c>
      <c r="K23" s="225">
        <f t="shared" si="2"/>
        <v>0</v>
      </c>
      <c r="L23" s="225">
        <f t="shared" si="2"/>
        <v>0</v>
      </c>
      <c r="M23" s="225">
        <f t="shared" si="2"/>
        <v>0</v>
      </c>
      <c r="N23" s="225">
        <f t="shared" si="2"/>
        <v>0</v>
      </c>
      <c r="O23" s="225">
        <f t="shared" si="2"/>
        <v>0</v>
      </c>
      <c r="P23" s="225">
        <f t="shared" si="2"/>
        <v>0</v>
      </c>
      <c r="Q23" s="225">
        <f t="shared" si="2"/>
        <v>0</v>
      </c>
      <c r="R23" s="225">
        <f t="shared" si="2"/>
        <v>0</v>
      </c>
      <c r="S23" s="225">
        <f t="shared" si="2"/>
        <v>0</v>
      </c>
      <c r="T23" s="225">
        <f t="shared" si="2"/>
        <v>0</v>
      </c>
      <c r="U23" s="225">
        <f t="shared" si="2"/>
        <v>0</v>
      </c>
      <c r="V23" s="225">
        <f t="shared" si="2"/>
        <v>0</v>
      </c>
      <c r="W23" s="225">
        <f t="shared" si="2"/>
        <v>0</v>
      </c>
      <c r="X23" s="225">
        <f t="shared" si="2"/>
        <v>0</v>
      </c>
      <c r="Y23" s="72">
        <f t="shared" si="2"/>
        <v>0</v>
      </c>
      <c r="Z23" s="225">
        <f t="shared" si="2"/>
        <v>0</v>
      </c>
      <c r="AA23" s="225">
        <f t="shared" si="2"/>
        <v>2</v>
      </c>
      <c r="AB23" s="225">
        <f t="shared" si="2"/>
        <v>0</v>
      </c>
      <c r="AC23" s="225">
        <f t="shared" si="2"/>
        <v>0</v>
      </c>
      <c r="AD23" s="72">
        <f t="shared" si="2"/>
        <v>4</v>
      </c>
      <c r="AE23" s="225">
        <f t="shared" si="2"/>
        <v>0</v>
      </c>
      <c r="AF23" s="225">
        <f t="shared" si="2"/>
        <v>2</v>
      </c>
      <c r="AG23" s="225">
        <f t="shared" si="2"/>
        <v>0</v>
      </c>
      <c r="AH23" s="225">
        <f t="shared" si="2"/>
        <v>0</v>
      </c>
      <c r="AI23" s="72">
        <f t="shared" si="2"/>
        <v>3</v>
      </c>
      <c r="AJ23" s="225">
        <f t="shared" si="2"/>
        <v>0</v>
      </c>
      <c r="AK23" s="225">
        <f t="shared" si="2"/>
        <v>2</v>
      </c>
      <c r="AL23" s="225">
        <f t="shared" si="2"/>
        <v>0</v>
      </c>
      <c r="AM23" s="225">
        <f t="shared" si="2"/>
        <v>0</v>
      </c>
      <c r="AN23" s="225">
        <f t="shared" si="2"/>
        <v>3</v>
      </c>
      <c r="AO23" s="77"/>
    </row>
    <row r="24" spans="1:54" ht="15.75">
      <c r="A24" s="78" t="s">
        <v>104</v>
      </c>
      <c r="B24" s="863"/>
      <c r="C24" s="864" t="s">
        <v>114</v>
      </c>
      <c r="D24" s="79">
        <v>2</v>
      </c>
      <c r="E24" s="80">
        <f>J24+O24+T24+Y24+AD24+AI24+AN24</f>
        <v>4</v>
      </c>
      <c r="F24" s="81"/>
      <c r="G24" s="82"/>
      <c r="H24" s="82"/>
      <c r="I24" s="82"/>
      <c r="J24" s="83"/>
      <c r="K24" s="81"/>
      <c r="L24" s="82"/>
      <c r="M24" s="82"/>
      <c r="N24" s="82"/>
      <c r="O24" s="84"/>
      <c r="P24" s="85"/>
      <c r="Q24" s="86"/>
      <c r="R24" s="86"/>
      <c r="S24" s="86"/>
      <c r="T24" s="87"/>
      <c r="U24" s="88"/>
      <c r="V24" s="89"/>
      <c r="W24" s="89"/>
      <c r="X24" s="89"/>
      <c r="Y24" s="230"/>
      <c r="Z24" s="88">
        <v>0</v>
      </c>
      <c r="AA24" s="89">
        <v>2</v>
      </c>
      <c r="AB24" s="89">
        <v>0</v>
      </c>
      <c r="AC24" s="89" t="s">
        <v>25</v>
      </c>
      <c r="AD24" s="230">
        <v>4</v>
      </c>
      <c r="AE24" s="88"/>
      <c r="AF24" s="89"/>
      <c r="AG24" s="89"/>
      <c r="AH24" s="89"/>
      <c r="AI24" s="230"/>
      <c r="AJ24" s="88"/>
      <c r="AK24" s="89"/>
      <c r="AL24" s="89"/>
      <c r="AM24" s="89"/>
      <c r="AN24" s="90"/>
      <c r="AO24" s="91"/>
    </row>
    <row r="25" spans="1:54" ht="15.75">
      <c r="A25" s="58" t="s">
        <v>106</v>
      </c>
      <c r="B25" s="59"/>
      <c r="C25" s="65" t="s">
        <v>115</v>
      </c>
      <c r="D25" s="61">
        <v>2</v>
      </c>
      <c r="E25" s="80">
        <f t="shared" ref="E25:E26" si="3">J25+O25+T25+Y25+AD25+AI25+AN25</f>
        <v>3</v>
      </c>
      <c r="F25" s="93"/>
      <c r="G25" s="94"/>
      <c r="H25" s="94"/>
      <c r="I25" s="94"/>
      <c r="J25" s="95"/>
      <c r="K25" s="93"/>
      <c r="L25" s="94"/>
      <c r="M25" s="94"/>
      <c r="N25" s="94"/>
      <c r="O25" s="96"/>
      <c r="P25" s="93"/>
      <c r="Q25" s="94"/>
      <c r="R25" s="94"/>
      <c r="S25" s="94"/>
      <c r="T25" s="95"/>
      <c r="U25" s="97"/>
      <c r="V25" s="98"/>
      <c r="W25" s="98"/>
      <c r="X25" s="98"/>
      <c r="Y25" s="99"/>
      <c r="Z25" s="100"/>
      <c r="AA25" s="101"/>
      <c r="AB25" s="101"/>
      <c r="AC25" s="101"/>
      <c r="AD25" s="110"/>
      <c r="AE25" s="100">
        <v>0</v>
      </c>
      <c r="AF25" s="101">
        <v>2</v>
      </c>
      <c r="AG25" s="101">
        <v>0</v>
      </c>
      <c r="AH25" s="101" t="s">
        <v>25</v>
      </c>
      <c r="AI25" s="110">
        <v>3</v>
      </c>
      <c r="AJ25" s="100"/>
      <c r="AK25" s="101"/>
      <c r="AL25" s="101"/>
      <c r="AM25" s="101"/>
      <c r="AN25" s="102"/>
      <c r="AO25" s="103"/>
      <c r="AP25" s="1051"/>
      <c r="AQ25" s="1052"/>
      <c r="AR25" s="1052"/>
      <c r="AS25" s="1052"/>
      <c r="AT25" s="1053"/>
      <c r="AU25" s="1053"/>
      <c r="AV25" s="1053"/>
      <c r="AW25" s="1053"/>
      <c r="AX25" s="1053"/>
      <c r="AY25" s="1053"/>
      <c r="AZ25" s="1053"/>
      <c r="BA25" s="1053"/>
      <c r="BB25" s="1053"/>
    </row>
    <row r="26" spans="1:54" ht="16.5" thickBot="1">
      <c r="A26" s="78" t="s">
        <v>108</v>
      </c>
      <c r="B26" s="59"/>
      <c r="C26" s="65" t="s">
        <v>116</v>
      </c>
      <c r="D26" s="61">
        <v>2</v>
      </c>
      <c r="E26" s="80">
        <f t="shared" si="3"/>
        <v>3</v>
      </c>
      <c r="F26" s="93"/>
      <c r="G26" s="94"/>
      <c r="H26" s="94"/>
      <c r="I26" s="94"/>
      <c r="J26" s="95"/>
      <c r="K26" s="93"/>
      <c r="L26" s="94"/>
      <c r="M26" s="94"/>
      <c r="N26" s="94"/>
      <c r="O26" s="96"/>
      <c r="P26" s="93"/>
      <c r="Q26" s="94"/>
      <c r="R26" s="94"/>
      <c r="S26" s="94"/>
      <c r="T26" s="95"/>
      <c r="U26" s="93"/>
      <c r="V26" s="94"/>
      <c r="W26" s="94"/>
      <c r="X26" s="94"/>
      <c r="Y26" s="95"/>
      <c r="Z26" s="100"/>
      <c r="AA26" s="101"/>
      <c r="AB26" s="101"/>
      <c r="AC26" s="101"/>
      <c r="AD26" s="110"/>
      <c r="AE26" s="100"/>
      <c r="AF26" s="101"/>
      <c r="AG26" s="101"/>
      <c r="AH26" s="101"/>
      <c r="AI26" s="110"/>
      <c r="AJ26" s="100">
        <v>0</v>
      </c>
      <c r="AK26" s="101">
        <v>2</v>
      </c>
      <c r="AL26" s="101">
        <v>0</v>
      </c>
      <c r="AM26" s="101" t="s">
        <v>25</v>
      </c>
      <c r="AN26" s="110">
        <v>3</v>
      </c>
      <c r="AO26" s="104"/>
      <c r="AP26" s="1054"/>
      <c r="AQ26" s="1052"/>
      <c r="AR26" s="1052"/>
      <c r="AS26" s="1052"/>
      <c r="AT26" s="1053"/>
      <c r="AU26" s="1053"/>
      <c r="AV26" s="1053"/>
      <c r="AW26" s="1053"/>
      <c r="AX26" s="1053"/>
      <c r="AY26" s="1053"/>
      <c r="AZ26" s="1053"/>
      <c r="BA26" s="1053"/>
      <c r="BB26" s="1053"/>
    </row>
    <row r="27" spans="1:54" ht="16.5" thickBot="1">
      <c r="A27" s="1067" t="s">
        <v>117</v>
      </c>
      <c r="B27" s="1068"/>
      <c r="C27" s="1069"/>
      <c r="D27" s="201">
        <f>SUM(D28)</f>
        <v>0</v>
      </c>
      <c r="E27" s="226">
        <f t="shared" ref="E27:AN27" si="4">SUM(E28)</f>
        <v>15</v>
      </c>
      <c r="F27" s="201">
        <f t="shared" si="4"/>
        <v>0</v>
      </c>
      <c r="G27" s="201">
        <f t="shared" si="4"/>
        <v>0</v>
      </c>
      <c r="H27" s="201">
        <f t="shared" si="4"/>
        <v>0</v>
      </c>
      <c r="I27" s="201">
        <f t="shared" si="4"/>
        <v>0</v>
      </c>
      <c r="J27" s="201">
        <f t="shared" si="4"/>
        <v>0</v>
      </c>
      <c r="K27" s="201">
        <f t="shared" si="4"/>
        <v>0</v>
      </c>
      <c r="L27" s="201">
        <f t="shared" si="4"/>
        <v>0</v>
      </c>
      <c r="M27" s="201">
        <f t="shared" si="4"/>
        <v>0</v>
      </c>
      <c r="N27" s="201">
        <f t="shared" si="4"/>
        <v>0</v>
      </c>
      <c r="O27" s="201">
        <f t="shared" si="4"/>
        <v>0</v>
      </c>
      <c r="P27" s="201">
        <f t="shared" si="4"/>
        <v>0</v>
      </c>
      <c r="Q27" s="201">
        <f t="shared" si="4"/>
        <v>0</v>
      </c>
      <c r="R27" s="201">
        <f t="shared" si="4"/>
        <v>0</v>
      </c>
      <c r="S27" s="201">
        <f t="shared" si="4"/>
        <v>0</v>
      </c>
      <c r="T27" s="201">
        <f t="shared" si="4"/>
        <v>0</v>
      </c>
      <c r="U27" s="201">
        <f t="shared" si="4"/>
        <v>0</v>
      </c>
      <c r="V27" s="201">
        <f t="shared" si="4"/>
        <v>0</v>
      </c>
      <c r="W27" s="201">
        <f t="shared" si="4"/>
        <v>0</v>
      </c>
      <c r="X27" s="201">
        <f t="shared" si="4"/>
        <v>0</v>
      </c>
      <c r="Y27" s="226">
        <f t="shared" si="4"/>
        <v>0</v>
      </c>
      <c r="Z27" s="201">
        <f t="shared" si="4"/>
        <v>0</v>
      </c>
      <c r="AA27" s="201">
        <f t="shared" si="4"/>
        <v>0</v>
      </c>
      <c r="AB27" s="201">
        <f t="shared" si="4"/>
        <v>0</v>
      </c>
      <c r="AC27" s="201">
        <f t="shared" si="4"/>
        <v>0</v>
      </c>
      <c r="AD27" s="226">
        <f t="shared" si="4"/>
        <v>0</v>
      </c>
      <c r="AE27" s="201">
        <f t="shared" si="4"/>
        <v>0</v>
      </c>
      <c r="AF27" s="201">
        <f t="shared" si="4"/>
        <v>0</v>
      </c>
      <c r="AG27" s="201">
        <f t="shared" si="4"/>
        <v>0</v>
      </c>
      <c r="AH27" s="201">
        <f t="shared" si="4"/>
        <v>0</v>
      </c>
      <c r="AI27" s="226">
        <f t="shared" si="4"/>
        <v>0</v>
      </c>
      <c r="AJ27" s="201">
        <f t="shared" si="4"/>
        <v>0</v>
      </c>
      <c r="AK27" s="201">
        <f t="shared" si="4"/>
        <v>0</v>
      </c>
      <c r="AL27" s="201">
        <f t="shared" si="4"/>
        <v>0</v>
      </c>
      <c r="AM27" s="201">
        <f t="shared" si="4"/>
        <v>0</v>
      </c>
      <c r="AN27" s="382">
        <f t="shared" si="4"/>
        <v>15</v>
      </c>
      <c r="AO27" s="151"/>
      <c r="AP27" s="1054"/>
      <c r="AQ27" s="1052"/>
      <c r="AR27" s="1052"/>
      <c r="AS27" s="1052"/>
      <c r="AT27" s="1053"/>
      <c r="AU27" s="1053"/>
      <c r="AV27" s="1053"/>
      <c r="AW27" s="1053"/>
      <c r="AX27" s="1053"/>
      <c r="AY27" s="1053"/>
      <c r="AZ27" s="1053"/>
      <c r="BA27" s="1053"/>
      <c r="BB27" s="1053"/>
    </row>
    <row r="28" spans="1:54" ht="16.5" thickBot="1">
      <c r="A28" s="191"/>
      <c r="B28" s="192" t="s">
        <v>170</v>
      </c>
      <c r="C28" s="193" t="s">
        <v>117</v>
      </c>
      <c r="D28" s="199">
        <v>0</v>
      </c>
      <c r="E28" s="200">
        <f>SUM(J28,O28,T28:U28,Y28,AD28,AI28:AJ28,AN28)</f>
        <v>15</v>
      </c>
      <c r="F28" s="184"/>
      <c r="G28" s="185"/>
      <c r="H28" s="185"/>
      <c r="I28" s="185"/>
      <c r="J28" s="186"/>
      <c r="K28" s="184"/>
      <c r="L28" s="185"/>
      <c r="M28" s="185"/>
      <c r="N28" s="185"/>
      <c r="O28" s="187"/>
      <c r="P28" s="184"/>
      <c r="Q28" s="185"/>
      <c r="R28" s="185"/>
      <c r="S28" s="185"/>
      <c r="T28" s="186"/>
      <c r="U28" s="184"/>
      <c r="V28" s="185"/>
      <c r="W28" s="185"/>
      <c r="X28" s="185"/>
      <c r="Y28" s="186"/>
      <c r="Z28" s="184"/>
      <c r="AA28" s="185"/>
      <c r="AB28" s="185"/>
      <c r="AC28" s="185"/>
      <c r="AD28" s="186"/>
      <c r="AE28" s="184"/>
      <c r="AF28" s="185"/>
      <c r="AG28" s="185"/>
      <c r="AH28" s="185"/>
      <c r="AI28" s="186"/>
      <c r="AJ28" s="184"/>
      <c r="AK28" s="185"/>
      <c r="AL28" s="185"/>
      <c r="AM28" s="185" t="s">
        <v>25</v>
      </c>
      <c r="AN28" s="187">
        <v>15</v>
      </c>
      <c r="AO28" s="151"/>
      <c r="AP28" s="1054"/>
      <c r="AQ28" s="1052"/>
      <c r="AR28" s="1052"/>
      <c r="AS28" s="1052"/>
      <c r="AT28" s="1053"/>
      <c r="AU28" s="1053"/>
      <c r="AV28" s="1053"/>
      <c r="AW28" s="1053"/>
      <c r="AX28" s="1053"/>
      <c r="AY28" s="1053"/>
      <c r="AZ28" s="1053"/>
      <c r="BA28" s="1053"/>
      <c r="BB28" s="1053"/>
    </row>
    <row r="29" spans="1:54" ht="16.5" thickBot="1">
      <c r="A29" s="1067" t="s">
        <v>154</v>
      </c>
      <c r="B29" s="1068"/>
      <c r="C29" s="1069"/>
      <c r="D29" s="188">
        <f>SUM(D30:D36)</f>
        <v>5</v>
      </c>
      <c r="E29" s="189">
        <f>SUM(E30:E36)</f>
        <v>4</v>
      </c>
      <c r="F29" s="188">
        <f t="shared" ref="F29:AN29" si="5">SUM(F30:F36)</f>
        <v>0</v>
      </c>
      <c r="G29" s="189">
        <f t="shared" si="5"/>
        <v>2</v>
      </c>
      <c r="H29" s="188">
        <f t="shared" si="5"/>
        <v>0</v>
      </c>
      <c r="I29" s="189">
        <f t="shared" si="5"/>
        <v>0</v>
      </c>
      <c r="J29" s="227">
        <f t="shared" si="5"/>
        <v>1</v>
      </c>
      <c r="K29" s="189">
        <f t="shared" si="5"/>
        <v>0</v>
      </c>
      <c r="L29" s="188">
        <f t="shared" si="5"/>
        <v>1</v>
      </c>
      <c r="M29" s="189">
        <f t="shared" si="5"/>
        <v>0</v>
      </c>
      <c r="N29" s="188">
        <f t="shared" si="5"/>
        <v>0</v>
      </c>
      <c r="O29" s="189">
        <f t="shared" si="5"/>
        <v>1</v>
      </c>
      <c r="P29" s="188">
        <f t="shared" si="5"/>
        <v>0</v>
      </c>
      <c r="Q29" s="228">
        <f t="shared" si="5"/>
        <v>1</v>
      </c>
      <c r="R29" s="188">
        <f t="shared" si="5"/>
        <v>0</v>
      </c>
      <c r="S29" s="189">
        <f t="shared" si="5"/>
        <v>0</v>
      </c>
      <c r="T29" s="227">
        <f t="shared" si="5"/>
        <v>1</v>
      </c>
      <c r="U29" s="189">
        <f>SUM(U30:U36)</f>
        <v>0</v>
      </c>
      <c r="V29" s="188">
        <f>SUM(V30:V36)</f>
        <v>1</v>
      </c>
      <c r="W29" s="228">
        <f>SUM(W30:W36)</f>
        <v>0</v>
      </c>
      <c r="X29" s="188">
        <f>SUM(X30:X36)</f>
        <v>0</v>
      </c>
      <c r="Y29" s="189">
        <f>SUM(Y30:Y36)</f>
        <v>1</v>
      </c>
      <c r="Z29" s="188">
        <f t="shared" si="5"/>
        <v>0</v>
      </c>
      <c r="AA29" s="228">
        <f t="shared" si="5"/>
        <v>0</v>
      </c>
      <c r="AB29" s="188">
        <f t="shared" si="5"/>
        <v>0</v>
      </c>
      <c r="AC29" s="228">
        <f t="shared" si="5"/>
        <v>0</v>
      </c>
      <c r="AD29" s="227">
        <f t="shared" si="5"/>
        <v>0</v>
      </c>
      <c r="AE29" s="228">
        <f t="shared" si="5"/>
        <v>0</v>
      </c>
      <c r="AF29" s="229">
        <f t="shared" si="5"/>
        <v>0</v>
      </c>
      <c r="AG29" s="228">
        <f t="shared" si="5"/>
        <v>0</v>
      </c>
      <c r="AH29" s="229">
        <f t="shared" si="5"/>
        <v>0</v>
      </c>
      <c r="AI29" s="232">
        <f t="shared" si="5"/>
        <v>0</v>
      </c>
      <c r="AJ29" s="188">
        <f t="shared" si="5"/>
        <v>0</v>
      </c>
      <c r="AK29" s="189">
        <f t="shared" si="5"/>
        <v>0</v>
      </c>
      <c r="AL29" s="188">
        <f t="shared" si="5"/>
        <v>0</v>
      </c>
      <c r="AM29" s="189">
        <f t="shared" si="5"/>
        <v>0</v>
      </c>
      <c r="AN29" s="383">
        <f t="shared" si="5"/>
        <v>0</v>
      </c>
      <c r="AO29" s="386"/>
      <c r="AP29" s="1054"/>
      <c r="AQ29" s="1052"/>
      <c r="AR29" s="1052"/>
      <c r="AS29" s="1052"/>
      <c r="AT29" s="1053"/>
      <c r="AU29" s="1053"/>
      <c r="AV29" s="1053"/>
      <c r="AW29" s="1053"/>
      <c r="AX29" s="1053"/>
      <c r="AY29" s="1053"/>
      <c r="AZ29" s="1053"/>
      <c r="BA29" s="1053"/>
      <c r="BB29" s="1053"/>
    </row>
    <row r="30" spans="1:54" ht="15.75">
      <c r="A30" s="1062" t="s">
        <v>120</v>
      </c>
      <c r="B30" s="197" t="s">
        <v>397</v>
      </c>
      <c r="C30" s="198" t="s">
        <v>121</v>
      </c>
      <c r="D30" s="89">
        <v>1</v>
      </c>
      <c r="E30" s="195">
        <v>0</v>
      </c>
      <c r="F30" s="85">
        <v>0</v>
      </c>
      <c r="G30" s="86">
        <v>1</v>
      </c>
      <c r="H30" s="86">
        <v>0</v>
      </c>
      <c r="I30" s="388" t="s">
        <v>118</v>
      </c>
      <c r="J30" s="87">
        <v>0</v>
      </c>
      <c r="K30" s="85"/>
      <c r="L30" s="86"/>
      <c r="M30" s="86"/>
      <c r="N30" s="180"/>
      <c r="O30" s="190"/>
      <c r="P30" s="271"/>
      <c r="Q30" s="272"/>
      <c r="R30" s="272"/>
      <c r="S30" s="273"/>
      <c r="T30" s="274"/>
      <c r="U30" s="147"/>
      <c r="V30" s="86"/>
      <c r="W30" s="86"/>
      <c r="X30" s="180"/>
      <c r="Y30" s="181"/>
      <c r="Z30" s="182"/>
      <c r="AA30" s="183"/>
      <c r="AB30" s="183"/>
      <c r="AC30" s="180"/>
      <c r="AD30" s="181"/>
      <c r="AE30" s="182"/>
      <c r="AF30" s="183"/>
      <c r="AG30" s="183"/>
      <c r="AH30" s="180"/>
      <c r="AI30" s="181"/>
      <c r="AJ30" s="182"/>
      <c r="AK30" s="183"/>
      <c r="AL30" s="183"/>
      <c r="AM30" s="180"/>
      <c r="AN30" s="384"/>
      <c r="AO30" s="387"/>
      <c r="AP30" s="176"/>
      <c r="AQ30" s="176"/>
    </row>
    <row r="31" spans="1:54" ht="15.75">
      <c r="A31" s="1062"/>
      <c r="B31" s="106"/>
      <c r="C31" s="194" t="s">
        <v>122</v>
      </c>
      <c r="D31" s="98">
        <v>1</v>
      </c>
      <c r="E31" s="174">
        <v>1</v>
      </c>
      <c r="F31" s="97">
        <v>0</v>
      </c>
      <c r="G31" s="98">
        <v>1</v>
      </c>
      <c r="H31" s="98">
        <v>0</v>
      </c>
      <c r="I31" s="98" t="s">
        <v>401</v>
      </c>
      <c r="J31" s="99">
        <v>1</v>
      </c>
      <c r="K31" s="97"/>
      <c r="L31" s="98"/>
      <c r="M31" s="98"/>
      <c r="N31" s="98"/>
      <c r="O31" s="107"/>
      <c r="P31" s="97"/>
      <c r="Q31" s="98"/>
      <c r="R31" s="98"/>
      <c r="S31" s="98"/>
      <c r="T31" s="99"/>
      <c r="U31" s="153"/>
      <c r="V31" s="98"/>
      <c r="W31" s="98"/>
      <c r="X31" s="98"/>
      <c r="Y31" s="99"/>
      <c r="Z31" s="97"/>
      <c r="AA31" s="98"/>
      <c r="AB31" s="98"/>
      <c r="AC31" s="98"/>
      <c r="AD31" s="99"/>
      <c r="AE31" s="97"/>
      <c r="AF31" s="98"/>
      <c r="AG31" s="98"/>
      <c r="AH31" s="98"/>
      <c r="AI31" s="99"/>
      <c r="AJ31" s="97"/>
      <c r="AK31" s="98"/>
      <c r="AL31" s="98"/>
      <c r="AM31" s="98"/>
      <c r="AN31" s="107"/>
      <c r="AO31" s="386"/>
    </row>
    <row r="32" spans="1:54" ht="15.75">
      <c r="A32" s="1062"/>
      <c r="B32" s="106"/>
      <c r="C32" s="194" t="s">
        <v>123</v>
      </c>
      <c r="D32" s="98">
        <v>1</v>
      </c>
      <c r="E32" s="174">
        <v>1</v>
      </c>
      <c r="F32" s="97"/>
      <c r="G32" s="98"/>
      <c r="H32" s="98"/>
      <c r="I32" s="98"/>
      <c r="J32" s="99"/>
      <c r="K32" s="97">
        <v>0</v>
      </c>
      <c r="L32" s="98">
        <v>1</v>
      </c>
      <c r="M32" s="98">
        <v>0</v>
      </c>
      <c r="N32" s="98" t="s">
        <v>401</v>
      </c>
      <c r="O32" s="107">
        <v>1</v>
      </c>
      <c r="P32" s="97"/>
      <c r="Q32" s="98"/>
      <c r="R32" s="98"/>
      <c r="S32" s="98"/>
      <c r="T32" s="99"/>
      <c r="U32" s="153"/>
      <c r="V32" s="98"/>
      <c r="W32" s="98"/>
      <c r="X32" s="98"/>
      <c r="Y32" s="99"/>
      <c r="Z32" s="97"/>
      <c r="AA32" s="98"/>
      <c r="AB32" s="98"/>
      <c r="AC32" s="98"/>
      <c r="AD32" s="99"/>
      <c r="AE32" s="97"/>
      <c r="AF32" s="98"/>
      <c r="AG32" s="98"/>
      <c r="AH32" s="98"/>
      <c r="AI32" s="99"/>
      <c r="AJ32" s="97"/>
      <c r="AK32" s="98"/>
      <c r="AL32" s="98"/>
      <c r="AM32" s="98"/>
      <c r="AN32" s="107"/>
      <c r="AO32" s="386" t="s">
        <v>122</v>
      </c>
    </row>
    <row r="33" spans="1:42" ht="15.75">
      <c r="A33" s="1062"/>
      <c r="B33" s="106"/>
      <c r="C33" s="194" t="s">
        <v>144</v>
      </c>
      <c r="D33" s="98">
        <v>1</v>
      </c>
      <c r="E33" s="174">
        <v>1</v>
      </c>
      <c r="F33" s="97"/>
      <c r="G33" s="98"/>
      <c r="H33" s="98"/>
      <c r="I33" s="98"/>
      <c r="J33" s="99"/>
      <c r="K33" s="97"/>
      <c r="L33" s="98"/>
      <c r="M33" s="98"/>
      <c r="N33" s="98"/>
      <c r="O33" s="107"/>
      <c r="P33" s="97">
        <v>0</v>
      </c>
      <c r="Q33" s="98">
        <v>1</v>
      </c>
      <c r="R33" s="98">
        <v>0</v>
      </c>
      <c r="S33" s="98" t="s">
        <v>401</v>
      </c>
      <c r="T33" s="99">
        <v>1</v>
      </c>
      <c r="U33" s="153"/>
      <c r="V33" s="98"/>
      <c r="W33" s="98"/>
      <c r="X33" s="98"/>
      <c r="Y33" s="99"/>
      <c r="Z33" s="97"/>
      <c r="AA33" s="98"/>
      <c r="AB33" s="98"/>
      <c r="AC33" s="98"/>
      <c r="AD33" s="99"/>
      <c r="AE33" s="97"/>
      <c r="AF33" s="98"/>
      <c r="AG33" s="98"/>
      <c r="AH33" s="98"/>
      <c r="AI33" s="99"/>
      <c r="AJ33" s="97"/>
      <c r="AK33" s="98"/>
      <c r="AL33" s="98"/>
      <c r="AM33" s="98"/>
      <c r="AN33" s="107"/>
      <c r="AO33" s="386" t="s">
        <v>123</v>
      </c>
    </row>
    <row r="34" spans="1:42" ht="15.75">
      <c r="A34" s="1062"/>
      <c r="B34" s="106"/>
      <c r="C34" s="194" t="s">
        <v>143</v>
      </c>
      <c r="D34" s="98">
        <v>1</v>
      </c>
      <c r="E34" s="174">
        <v>1</v>
      </c>
      <c r="F34" s="97"/>
      <c r="G34" s="98"/>
      <c r="H34" s="98"/>
      <c r="I34" s="98"/>
      <c r="J34" s="99"/>
      <c r="K34" s="97"/>
      <c r="L34" s="98"/>
      <c r="M34" s="98"/>
      <c r="N34" s="98"/>
      <c r="O34" s="107"/>
      <c r="P34" s="97"/>
      <c r="Q34" s="98"/>
      <c r="R34" s="98"/>
      <c r="S34" s="98"/>
      <c r="T34" s="99"/>
      <c r="U34" s="153">
        <v>0</v>
      </c>
      <c r="V34" s="98">
        <v>1</v>
      </c>
      <c r="W34" s="98">
        <v>0</v>
      </c>
      <c r="X34" s="98" t="s">
        <v>401</v>
      </c>
      <c r="Y34" s="99">
        <v>1</v>
      </c>
      <c r="Z34" s="97"/>
      <c r="AA34" s="98"/>
      <c r="AB34" s="98"/>
      <c r="AC34" s="98"/>
      <c r="AD34" s="99"/>
      <c r="AE34" s="97"/>
      <c r="AF34" s="98"/>
      <c r="AG34" s="98"/>
      <c r="AH34" s="98"/>
      <c r="AI34" s="99"/>
      <c r="AJ34" s="97"/>
      <c r="AK34" s="98"/>
      <c r="AL34" s="98"/>
      <c r="AM34" s="98"/>
      <c r="AN34" s="107"/>
      <c r="AO34" s="386" t="s">
        <v>144</v>
      </c>
    </row>
    <row r="35" spans="1:42" ht="15.75">
      <c r="A35" s="1062"/>
      <c r="B35" s="893"/>
      <c r="C35" s="894" t="s">
        <v>124</v>
      </c>
      <c r="D35" s="356"/>
      <c r="E35" s="895"/>
      <c r="F35" s="109"/>
      <c r="G35" s="108"/>
      <c r="H35" s="108"/>
      <c r="I35" s="108"/>
      <c r="J35" s="246"/>
      <c r="K35" s="97"/>
      <c r="L35" s="98"/>
      <c r="M35" s="98"/>
      <c r="N35" s="98"/>
      <c r="O35" s="107"/>
      <c r="P35" s="275"/>
      <c r="Q35" s="270"/>
      <c r="R35" s="270"/>
      <c r="S35" s="270"/>
      <c r="T35" s="276"/>
      <c r="U35" s="153">
        <v>0</v>
      </c>
      <c r="V35" s="98">
        <v>0</v>
      </c>
      <c r="W35" s="98">
        <v>0</v>
      </c>
      <c r="X35" s="98"/>
      <c r="Y35" s="896"/>
      <c r="Z35" s="109"/>
      <c r="AA35" s="108"/>
      <c r="AB35" s="108"/>
      <c r="AC35" s="108"/>
      <c r="AD35" s="235"/>
      <c r="AE35" s="109"/>
      <c r="AF35" s="108"/>
      <c r="AG35" s="108"/>
      <c r="AH35" s="108"/>
      <c r="AI35" s="235"/>
      <c r="AJ35" s="109"/>
      <c r="AK35" s="108"/>
      <c r="AL35" s="108"/>
      <c r="AM35" s="108"/>
      <c r="AN35" s="385"/>
      <c r="AO35" s="386"/>
    </row>
    <row r="36" spans="1:42" ht="15.75">
      <c r="A36" s="1062"/>
      <c r="B36" s="893"/>
      <c r="C36" s="894" t="s">
        <v>126</v>
      </c>
      <c r="D36" s="356"/>
      <c r="E36" s="895"/>
      <c r="F36" s="109"/>
      <c r="G36" s="108"/>
      <c r="H36" s="108"/>
      <c r="I36" s="108"/>
      <c r="J36" s="246"/>
      <c r="K36" s="97"/>
      <c r="L36" s="98"/>
      <c r="M36" s="98"/>
      <c r="N36" s="98"/>
      <c r="O36" s="107"/>
      <c r="P36" s="275"/>
      <c r="Q36" s="270"/>
      <c r="R36" s="270"/>
      <c r="S36" s="270"/>
      <c r="T36" s="276"/>
      <c r="U36" s="153"/>
      <c r="V36" s="98"/>
      <c r="W36" s="98"/>
      <c r="X36" s="98"/>
      <c r="Y36" s="110"/>
      <c r="Z36" s="153">
        <v>0</v>
      </c>
      <c r="AA36" s="98">
        <v>0</v>
      </c>
      <c r="AB36" s="98">
        <v>0</v>
      </c>
      <c r="AC36" s="98"/>
      <c r="AD36" s="896"/>
      <c r="AE36" s="109"/>
      <c r="AF36" s="108"/>
      <c r="AG36" s="108"/>
      <c r="AH36" s="108"/>
      <c r="AI36" s="235"/>
      <c r="AJ36" s="109"/>
      <c r="AK36" s="108"/>
      <c r="AL36" s="108"/>
      <c r="AM36" s="108"/>
      <c r="AN36" s="385"/>
      <c r="AO36" s="386"/>
    </row>
    <row r="37" spans="1:42" ht="16.5" thickBot="1">
      <c r="A37" s="1063"/>
      <c r="B37" s="112"/>
      <c r="C37" s="196" t="s">
        <v>127</v>
      </c>
      <c r="D37" s="114" t="s">
        <v>128</v>
      </c>
      <c r="E37" s="115">
        <v>0</v>
      </c>
      <c r="F37" s="116"/>
      <c r="G37" s="114"/>
      <c r="H37" s="114"/>
      <c r="I37" s="114"/>
      <c r="J37" s="117"/>
      <c r="K37" s="116"/>
      <c r="L37" s="114"/>
      <c r="M37" s="114"/>
      <c r="N37" s="114"/>
      <c r="O37" s="115"/>
      <c r="P37" s="116"/>
      <c r="Q37" s="114"/>
      <c r="R37" s="114"/>
      <c r="S37" s="114"/>
      <c r="T37" s="117"/>
      <c r="U37" s="154"/>
      <c r="V37" s="114"/>
      <c r="W37" s="114"/>
      <c r="X37" s="114"/>
      <c r="Y37" s="117"/>
      <c r="Z37" s="116"/>
      <c r="AA37" s="114"/>
      <c r="AB37" s="114"/>
      <c r="AC37" s="114"/>
      <c r="AD37" s="117"/>
      <c r="AE37" s="1064" t="s">
        <v>128</v>
      </c>
      <c r="AF37" s="1065"/>
      <c r="AG37" s="1065"/>
      <c r="AH37" s="1065"/>
      <c r="AI37" s="1066"/>
      <c r="AJ37" s="116"/>
      <c r="AK37" s="114"/>
      <c r="AL37" s="114"/>
      <c r="AM37" s="114"/>
      <c r="AN37" s="115"/>
      <c r="AO37" s="386"/>
    </row>
    <row r="38" spans="1:42" ht="16.5" thickBot="1">
      <c r="A38" s="224"/>
      <c r="B38" s="277"/>
      <c r="C38" s="614" t="s">
        <v>187</v>
      </c>
      <c r="D38" s="704">
        <f t="shared" ref="D38:AN38" si="6">SUM(D12+D23+D27+D29)</f>
        <v>50</v>
      </c>
      <c r="E38" s="705">
        <f t="shared" si="6"/>
        <v>71</v>
      </c>
      <c r="F38" s="706">
        <f t="shared" si="6"/>
        <v>0</v>
      </c>
      <c r="G38" s="707">
        <f t="shared" si="6"/>
        <v>2</v>
      </c>
      <c r="H38" s="707">
        <f t="shared" si="6"/>
        <v>0</v>
      </c>
      <c r="I38" s="707">
        <f t="shared" si="6"/>
        <v>0</v>
      </c>
      <c r="J38" s="708">
        <f t="shared" si="6"/>
        <v>1</v>
      </c>
      <c r="K38" s="709">
        <f t="shared" si="6"/>
        <v>0</v>
      </c>
      <c r="L38" s="704">
        <f t="shared" si="6"/>
        <v>1</v>
      </c>
      <c r="M38" s="704">
        <f t="shared" si="6"/>
        <v>0</v>
      </c>
      <c r="N38" s="704">
        <f t="shared" si="6"/>
        <v>0</v>
      </c>
      <c r="O38" s="705">
        <f t="shared" si="6"/>
        <v>1</v>
      </c>
      <c r="P38" s="706">
        <f t="shared" si="6"/>
        <v>0</v>
      </c>
      <c r="Q38" s="707">
        <f t="shared" si="6"/>
        <v>1</v>
      </c>
      <c r="R38" s="707">
        <f t="shared" si="6"/>
        <v>0</v>
      </c>
      <c r="S38" s="707">
        <f t="shared" si="6"/>
        <v>0</v>
      </c>
      <c r="T38" s="708">
        <f t="shared" si="6"/>
        <v>1</v>
      </c>
      <c r="U38" s="709">
        <f t="shared" si="6"/>
        <v>0</v>
      </c>
      <c r="V38" s="704">
        <f t="shared" si="6"/>
        <v>1</v>
      </c>
      <c r="W38" s="704">
        <f t="shared" si="6"/>
        <v>3</v>
      </c>
      <c r="X38" s="704">
        <f t="shared" si="6"/>
        <v>0</v>
      </c>
      <c r="Y38" s="705">
        <f t="shared" si="6"/>
        <v>5</v>
      </c>
      <c r="Z38" s="706">
        <f t="shared" si="6"/>
        <v>4</v>
      </c>
      <c r="AA38" s="707">
        <f t="shared" si="6"/>
        <v>2</v>
      </c>
      <c r="AB38" s="707">
        <f t="shared" si="6"/>
        <v>10</v>
      </c>
      <c r="AC38" s="707">
        <f t="shared" si="6"/>
        <v>0</v>
      </c>
      <c r="AD38" s="708">
        <f t="shared" si="6"/>
        <v>17</v>
      </c>
      <c r="AE38" s="709">
        <f t="shared" si="6"/>
        <v>5</v>
      </c>
      <c r="AF38" s="704">
        <f t="shared" si="6"/>
        <v>2</v>
      </c>
      <c r="AG38" s="704">
        <f t="shared" si="6"/>
        <v>13</v>
      </c>
      <c r="AH38" s="704">
        <f t="shared" si="6"/>
        <v>0</v>
      </c>
      <c r="AI38" s="705">
        <f t="shared" si="6"/>
        <v>20</v>
      </c>
      <c r="AJ38" s="706">
        <f t="shared" si="6"/>
        <v>0</v>
      </c>
      <c r="AK38" s="707">
        <f t="shared" si="6"/>
        <v>2</v>
      </c>
      <c r="AL38" s="707">
        <f t="shared" si="6"/>
        <v>4</v>
      </c>
      <c r="AM38" s="707">
        <f t="shared" si="6"/>
        <v>0</v>
      </c>
      <c r="AN38" s="710">
        <f t="shared" si="6"/>
        <v>26</v>
      </c>
      <c r="AO38" s="617"/>
      <c r="AP38" s="618"/>
    </row>
    <row r="39" spans="1:42" ht="16.5" thickBot="1">
      <c r="A39" s="224"/>
      <c r="B39" s="277"/>
      <c r="C39" s="614" t="s">
        <v>200</v>
      </c>
      <c r="D39" s="704">
        <f>SUM(ITF!D49)</f>
        <v>103</v>
      </c>
      <c r="E39" s="705">
        <f>SUM(ITF!E49)</f>
        <v>139</v>
      </c>
      <c r="F39" s="711"/>
      <c r="G39" s="704"/>
      <c r="H39" s="704"/>
      <c r="I39" s="704"/>
      <c r="J39" s="712">
        <f>SUM(ITF!J49)</f>
        <v>31</v>
      </c>
      <c r="K39" s="709"/>
      <c r="L39" s="704"/>
      <c r="M39" s="704"/>
      <c r="N39" s="704"/>
      <c r="O39" s="705">
        <f>SUM(ITF!O49)</f>
        <v>29</v>
      </c>
      <c r="P39" s="711"/>
      <c r="Q39" s="704"/>
      <c r="R39" s="704"/>
      <c r="S39" s="704"/>
      <c r="T39" s="713">
        <f>SUM(ITF!T49)</f>
        <v>31</v>
      </c>
      <c r="U39" s="709"/>
      <c r="V39" s="704"/>
      <c r="W39" s="704"/>
      <c r="X39" s="704"/>
      <c r="Y39" s="705">
        <f>SUM(ITF!Y49)</f>
        <v>24</v>
      </c>
      <c r="Z39" s="711"/>
      <c r="AA39" s="704"/>
      <c r="AB39" s="704"/>
      <c r="AC39" s="704"/>
      <c r="AD39" s="712">
        <f>SUM(ITF!AD49)</f>
        <v>12</v>
      </c>
      <c r="AE39" s="709"/>
      <c r="AF39" s="704"/>
      <c r="AG39" s="704"/>
      <c r="AH39" s="704"/>
      <c r="AI39" s="705">
        <f>SUM(ITF!AI49)</f>
        <v>8</v>
      </c>
      <c r="AJ39" s="711"/>
      <c r="AK39" s="704"/>
      <c r="AL39" s="704"/>
      <c r="AM39" s="704"/>
      <c r="AN39" s="705">
        <f>SUM(ITF!AN49)</f>
        <v>4</v>
      </c>
      <c r="AO39" s="626">
        <f>SUM(J39:AN39)</f>
        <v>139</v>
      </c>
      <c r="AP39" s="618"/>
    </row>
    <row r="40" spans="1:42" s="278" customFormat="1" ht="16.5" thickBot="1">
      <c r="A40" s="224"/>
      <c r="B40" s="277"/>
      <c r="C40" s="768" t="s">
        <v>119</v>
      </c>
      <c r="D40" s="769">
        <f>SUM(ITF!D49+D38)</f>
        <v>153</v>
      </c>
      <c r="E40" s="770">
        <f>SUM(ITF!E49+E38)</f>
        <v>210</v>
      </c>
      <c r="F40" s="771"/>
      <c r="G40" s="769"/>
      <c r="H40" s="769"/>
      <c r="I40" s="769"/>
      <c r="J40" s="772">
        <f>SUM(J38:J39)</f>
        <v>32</v>
      </c>
      <c r="K40" s="773"/>
      <c r="L40" s="769"/>
      <c r="M40" s="769"/>
      <c r="N40" s="769"/>
      <c r="O40" s="770">
        <f>SUM(O38:O39)</f>
        <v>30</v>
      </c>
      <c r="P40" s="771"/>
      <c r="Q40" s="769"/>
      <c r="R40" s="769"/>
      <c r="S40" s="769"/>
      <c r="T40" s="772">
        <f>SUM(T38:T39)</f>
        <v>32</v>
      </c>
      <c r="U40" s="773"/>
      <c r="V40" s="769"/>
      <c r="W40" s="769"/>
      <c r="X40" s="769"/>
      <c r="Y40" s="770">
        <f>SUM(Y38:Y39)</f>
        <v>29</v>
      </c>
      <c r="Z40" s="771"/>
      <c r="AA40" s="769"/>
      <c r="AB40" s="769"/>
      <c r="AC40" s="769"/>
      <c r="AD40" s="772">
        <f>SUM(AD38:AD39)</f>
        <v>29</v>
      </c>
      <c r="AE40" s="773"/>
      <c r="AF40" s="769"/>
      <c r="AG40" s="769"/>
      <c r="AH40" s="769"/>
      <c r="AI40" s="770">
        <f>SUM(AI38:AI39)</f>
        <v>28</v>
      </c>
      <c r="AJ40" s="771"/>
      <c r="AK40" s="769"/>
      <c r="AL40" s="769"/>
      <c r="AM40" s="769"/>
      <c r="AN40" s="770">
        <f>SUM(AN38:AN39)</f>
        <v>30</v>
      </c>
      <c r="AO40" s="703">
        <f>SUM(J40:AN40)</f>
        <v>210</v>
      </c>
      <c r="AP40" s="714"/>
    </row>
    <row r="41" spans="1:42" ht="15.75">
      <c r="A41" s="292"/>
      <c r="B41" s="293"/>
      <c r="C41" s="627" t="s">
        <v>188</v>
      </c>
      <c r="D41" s="628">
        <f>SUM(D42:D43)</f>
        <v>50</v>
      </c>
      <c r="E41" s="715"/>
      <c r="F41" s="716"/>
      <c r="G41" s="717"/>
      <c r="H41" s="718"/>
      <c r="I41" s="718"/>
      <c r="J41" s="629"/>
      <c r="K41" s="719"/>
      <c r="L41" s="717"/>
      <c r="M41" s="718"/>
      <c r="N41" s="718"/>
      <c r="O41" s="715"/>
      <c r="P41" s="720"/>
      <c r="Q41" s="628"/>
      <c r="R41" s="721"/>
      <c r="S41" s="721"/>
      <c r="T41" s="629"/>
      <c r="U41" s="722"/>
      <c r="V41" s="628"/>
      <c r="W41" s="721"/>
      <c r="X41" s="721"/>
      <c r="Y41" s="715"/>
      <c r="Z41" s="716"/>
      <c r="AA41" s="717"/>
      <c r="AB41" s="718"/>
      <c r="AC41" s="718"/>
      <c r="AD41" s="629"/>
      <c r="AE41" s="722"/>
      <c r="AF41" s="628"/>
      <c r="AG41" s="721"/>
      <c r="AH41" s="721"/>
      <c r="AI41" s="715"/>
      <c r="AJ41" s="720"/>
      <c r="AK41" s="628"/>
      <c r="AL41" s="721"/>
      <c r="AM41" s="721"/>
      <c r="AN41" s="715"/>
      <c r="AO41" s="723"/>
      <c r="AP41" s="618"/>
    </row>
    <row r="42" spans="1:42" ht="15.75">
      <c r="A42" s="294"/>
      <c r="B42" s="295"/>
      <c r="C42" s="724" t="s">
        <v>189</v>
      </c>
      <c r="D42" s="636">
        <f>SUM(G42:AL42)</f>
        <v>41</v>
      </c>
      <c r="E42" s="665"/>
      <c r="F42" s="725"/>
      <c r="G42" s="636">
        <f>SUM(G12+G23+G27+G29)</f>
        <v>2</v>
      </c>
      <c r="H42" s="636">
        <f>SUM(H12+H23+H27+H29)</f>
        <v>0</v>
      </c>
      <c r="I42" s="636"/>
      <c r="J42" s="726"/>
      <c r="K42" s="727"/>
      <c r="L42" s="636">
        <f>SUM(L12+L23+L27+L29)</f>
        <v>1</v>
      </c>
      <c r="M42" s="636">
        <f>SUM(M12+M23+M27+M29)</f>
        <v>0</v>
      </c>
      <c r="N42" s="636"/>
      <c r="O42" s="728"/>
      <c r="P42" s="729"/>
      <c r="Q42" s="636">
        <f>SUM(Q12+Q23+Q27+Q29)</f>
        <v>1</v>
      </c>
      <c r="R42" s="636">
        <f>SUM(R12+R23+R27+R29)</f>
        <v>0</v>
      </c>
      <c r="S42" s="636"/>
      <c r="T42" s="726"/>
      <c r="U42" s="727"/>
      <c r="V42" s="636">
        <f>SUM(V12+V23+V27+V29)</f>
        <v>1</v>
      </c>
      <c r="W42" s="636">
        <f>SUM(W12+W23+W27+W29)</f>
        <v>3</v>
      </c>
      <c r="X42" s="636"/>
      <c r="Y42" s="728"/>
      <c r="Z42" s="729"/>
      <c r="AA42" s="636">
        <f>SUM(AA12+AA23+AA27+AA29)</f>
        <v>2</v>
      </c>
      <c r="AB42" s="636">
        <f>SUM(AB12+AB23+AB27+AB29)</f>
        <v>10</v>
      </c>
      <c r="AC42" s="636"/>
      <c r="AD42" s="726"/>
      <c r="AE42" s="727"/>
      <c r="AF42" s="636">
        <f>SUM(AF12+AF23+AF27+AF29)</f>
        <v>2</v>
      </c>
      <c r="AG42" s="636">
        <f>SUM(AG12+AG23+AG27+AG29)</f>
        <v>13</v>
      </c>
      <c r="AH42" s="636"/>
      <c r="AI42" s="728"/>
      <c r="AJ42" s="729"/>
      <c r="AK42" s="636">
        <f>SUM(AK12+AK23+AK27+AK29)</f>
        <v>2</v>
      </c>
      <c r="AL42" s="636">
        <f>SUM(AL12+AL23+AL27+AL29)</f>
        <v>4</v>
      </c>
      <c r="AM42" s="730"/>
      <c r="AN42" s="665"/>
      <c r="AO42" s="723"/>
      <c r="AP42" s="618"/>
    </row>
    <row r="43" spans="1:42" ht="16.5" thickBot="1">
      <c r="A43" s="296"/>
      <c r="B43" s="297"/>
      <c r="C43" s="614" t="s">
        <v>190</v>
      </c>
      <c r="D43" s="644">
        <f>SUM(F43:AN43)</f>
        <v>9</v>
      </c>
      <c r="E43" s="731"/>
      <c r="F43" s="732">
        <f>SUM(F12+F23+F27+F29)</f>
        <v>0</v>
      </c>
      <c r="G43" s="644"/>
      <c r="H43" s="644"/>
      <c r="I43" s="644"/>
      <c r="J43" s="733"/>
      <c r="K43" s="734">
        <f>SUM(K12+K23+K27+K29)</f>
        <v>0</v>
      </c>
      <c r="L43" s="644"/>
      <c r="M43" s="644"/>
      <c r="N43" s="644"/>
      <c r="O43" s="735"/>
      <c r="P43" s="732">
        <f>SUM(P12+P23+P27+P29)</f>
        <v>0</v>
      </c>
      <c r="Q43" s="644"/>
      <c r="R43" s="644"/>
      <c r="S43" s="644"/>
      <c r="T43" s="733"/>
      <c r="U43" s="734">
        <f>SUM(U12+U23+U27+U29)</f>
        <v>0</v>
      </c>
      <c r="V43" s="644"/>
      <c r="W43" s="644"/>
      <c r="X43" s="644"/>
      <c r="Y43" s="735"/>
      <c r="Z43" s="732">
        <f>SUM(Z12+Z23+Z27+Z29)</f>
        <v>4</v>
      </c>
      <c r="AA43" s="644"/>
      <c r="AB43" s="644"/>
      <c r="AC43" s="644"/>
      <c r="AD43" s="733"/>
      <c r="AE43" s="734">
        <f>SUM(AE12+AE23+AE27+AE29)</f>
        <v>5</v>
      </c>
      <c r="AF43" s="644"/>
      <c r="AG43" s="644"/>
      <c r="AH43" s="644"/>
      <c r="AI43" s="735"/>
      <c r="AJ43" s="732">
        <f>SUM(AJ12+AJ23+AJ27+AJ29)</f>
        <v>0</v>
      </c>
      <c r="AK43" s="644"/>
      <c r="AL43" s="736"/>
      <c r="AM43" s="736"/>
      <c r="AN43" s="731"/>
      <c r="AO43" s="723"/>
      <c r="AP43" s="618"/>
    </row>
    <row r="44" spans="1:42" ht="15.75">
      <c r="A44" s="294"/>
      <c r="B44" s="295"/>
      <c r="C44" s="652" t="s">
        <v>207</v>
      </c>
      <c r="D44" s="653"/>
      <c r="E44" s="774"/>
      <c r="F44" s="741"/>
      <c r="G44" s="653"/>
      <c r="H44" s="653"/>
      <c r="I44" s="653">
        <f>COUNTIF(I12:I37,"v")</f>
        <v>0</v>
      </c>
      <c r="J44" s="737"/>
      <c r="K44" s="738"/>
      <c r="L44" s="739"/>
      <c r="M44" s="739"/>
      <c r="N44" s="739">
        <f>COUNTIF(N12:N37,"v")</f>
        <v>0</v>
      </c>
      <c r="O44" s="740"/>
      <c r="P44" s="741"/>
      <c r="Q44" s="653"/>
      <c r="R44" s="653"/>
      <c r="S44" s="653">
        <f>COUNTIF(S12:S37,"v")</f>
        <v>0</v>
      </c>
      <c r="T44" s="737"/>
      <c r="U44" s="738"/>
      <c r="V44" s="739"/>
      <c r="W44" s="739"/>
      <c r="X44" s="739">
        <f>COUNTIF(X12:X37,"v")</f>
        <v>0</v>
      </c>
      <c r="Y44" s="740"/>
      <c r="Z44" s="741"/>
      <c r="AA44" s="653"/>
      <c r="AB44" s="653"/>
      <c r="AC44" s="653">
        <f>COUNTIF(AC12:AC37,"v")</f>
        <v>1</v>
      </c>
      <c r="AD44" s="737"/>
      <c r="AE44" s="738"/>
      <c r="AF44" s="739"/>
      <c r="AG44" s="739"/>
      <c r="AH44" s="739">
        <f>COUNTIF(AH12:AH37,"v")</f>
        <v>1</v>
      </c>
      <c r="AI44" s="740"/>
      <c r="AJ44" s="738"/>
      <c r="AK44" s="739"/>
      <c r="AL44" s="739"/>
      <c r="AM44" s="739">
        <f>COUNTIF(AM12:AM37,"v")</f>
        <v>0</v>
      </c>
      <c r="AN44" s="742"/>
      <c r="AO44" s="723"/>
      <c r="AP44" s="618"/>
    </row>
    <row r="45" spans="1:42" ht="16.5" thickBot="1">
      <c r="A45" s="294"/>
      <c r="B45" s="295"/>
      <c r="C45" s="664" t="s">
        <v>208</v>
      </c>
      <c r="D45" s="743"/>
      <c r="E45" s="775"/>
      <c r="F45" s="747"/>
      <c r="G45" s="743"/>
      <c r="H45" s="743"/>
      <c r="I45" s="743">
        <f>COUNTIF(I12:I37,"é")</f>
        <v>0</v>
      </c>
      <c r="J45" s="744"/>
      <c r="K45" s="745"/>
      <c r="L45" s="743"/>
      <c r="M45" s="743"/>
      <c r="N45" s="743">
        <f t="shared" ref="N45:AM45" si="7">COUNTIF(N12:N37,"é")</f>
        <v>0</v>
      </c>
      <c r="O45" s="746"/>
      <c r="P45" s="747"/>
      <c r="Q45" s="743"/>
      <c r="R45" s="743"/>
      <c r="S45" s="743">
        <f t="shared" si="7"/>
        <v>0</v>
      </c>
      <c r="T45" s="744"/>
      <c r="U45" s="745"/>
      <c r="V45" s="743"/>
      <c r="W45" s="743"/>
      <c r="X45" s="743">
        <f t="shared" si="7"/>
        <v>1</v>
      </c>
      <c r="Y45" s="746"/>
      <c r="Z45" s="747"/>
      <c r="AA45" s="743"/>
      <c r="AB45" s="743"/>
      <c r="AC45" s="743">
        <f t="shared" si="7"/>
        <v>3</v>
      </c>
      <c r="AD45" s="744"/>
      <c r="AE45" s="745"/>
      <c r="AF45" s="743"/>
      <c r="AG45" s="743"/>
      <c r="AH45" s="743">
        <f t="shared" si="7"/>
        <v>4</v>
      </c>
      <c r="AI45" s="746"/>
      <c r="AJ45" s="732"/>
      <c r="AK45" s="644"/>
      <c r="AL45" s="644"/>
      <c r="AM45" s="644">
        <f t="shared" si="7"/>
        <v>4</v>
      </c>
      <c r="AN45" s="731"/>
      <c r="AO45" s="723"/>
      <c r="AP45" s="618"/>
    </row>
    <row r="46" spans="1:42" ht="15.75">
      <c r="A46" s="284"/>
      <c r="B46" s="298"/>
      <c r="C46" s="672" t="s">
        <v>209</v>
      </c>
      <c r="D46" s="748"/>
      <c r="E46" s="776"/>
      <c r="F46" s="752"/>
      <c r="G46" s="748"/>
      <c r="H46" s="748"/>
      <c r="I46" s="748">
        <f>SUM(ITF!I50+I44)</f>
        <v>2</v>
      </c>
      <c r="J46" s="749"/>
      <c r="K46" s="750"/>
      <c r="L46" s="748"/>
      <c r="M46" s="748"/>
      <c r="N46" s="748">
        <f>SUM(ITF!N50+N44)</f>
        <v>2</v>
      </c>
      <c r="O46" s="751"/>
      <c r="P46" s="752"/>
      <c r="Q46" s="748"/>
      <c r="R46" s="748"/>
      <c r="S46" s="748">
        <f>SUM(ITF!S50+S44)</f>
        <v>1</v>
      </c>
      <c r="T46" s="749"/>
      <c r="U46" s="750"/>
      <c r="V46" s="748"/>
      <c r="W46" s="748"/>
      <c r="X46" s="748">
        <f>SUM(ITF!X50+X44)</f>
        <v>4</v>
      </c>
      <c r="Y46" s="751"/>
      <c r="Z46" s="752"/>
      <c r="AA46" s="748"/>
      <c r="AB46" s="748"/>
      <c r="AC46" s="748">
        <f>SUM(ITF!AC50+AC44)</f>
        <v>2</v>
      </c>
      <c r="AD46" s="749"/>
      <c r="AE46" s="750"/>
      <c r="AF46" s="748"/>
      <c r="AG46" s="748"/>
      <c r="AH46" s="748">
        <f>SUM(ITF!AH50+AH44)</f>
        <v>2</v>
      </c>
      <c r="AI46" s="751"/>
      <c r="AJ46" s="752"/>
      <c r="AK46" s="748"/>
      <c r="AL46" s="748"/>
      <c r="AM46" s="748">
        <f>SUM(ITF!AM50+AM44)</f>
        <v>0</v>
      </c>
      <c r="AN46" s="753"/>
      <c r="AO46" s="723">
        <f>SUM(I46:AM46)</f>
        <v>13</v>
      </c>
      <c r="AP46" s="618"/>
    </row>
    <row r="47" spans="1:42" ht="16.5" thickBot="1">
      <c r="A47" s="284"/>
      <c r="B47" s="298"/>
      <c r="C47" s="682" t="s">
        <v>210</v>
      </c>
      <c r="D47" s="754"/>
      <c r="E47" s="755"/>
      <c r="F47" s="756"/>
      <c r="G47" s="754"/>
      <c r="H47" s="754"/>
      <c r="I47" s="754">
        <f>SUM(ITF!I51+I45)</f>
        <v>5</v>
      </c>
      <c r="J47" s="757"/>
      <c r="K47" s="756"/>
      <c r="L47" s="754"/>
      <c r="M47" s="754"/>
      <c r="N47" s="754">
        <f>SUM(ITF!N51+N45)</f>
        <v>5</v>
      </c>
      <c r="O47" s="758"/>
      <c r="P47" s="759"/>
      <c r="Q47" s="754"/>
      <c r="R47" s="754"/>
      <c r="S47" s="754">
        <f>SUM(ITF!S51+S45)</f>
        <v>7</v>
      </c>
      <c r="T47" s="757"/>
      <c r="U47" s="756"/>
      <c r="V47" s="754"/>
      <c r="W47" s="754"/>
      <c r="X47" s="754">
        <f>SUM(ITF!X51+X45)</f>
        <v>3</v>
      </c>
      <c r="Y47" s="758"/>
      <c r="Z47" s="759"/>
      <c r="AA47" s="754"/>
      <c r="AB47" s="754"/>
      <c r="AC47" s="754">
        <f>SUM(ITF!AC51+AC45)</f>
        <v>5</v>
      </c>
      <c r="AD47" s="757"/>
      <c r="AE47" s="756"/>
      <c r="AF47" s="754"/>
      <c r="AG47" s="754"/>
      <c r="AH47" s="754">
        <f>SUM(ITF!AH51+AH45)</f>
        <v>5</v>
      </c>
      <c r="AI47" s="758"/>
      <c r="AJ47" s="759"/>
      <c r="AK47" s="754"/>
      <c r="AL47" s="754"/>
      <c r="AM47" s="754">
        <f>SUM(ITF!AM51+AM45)</f>
        <v>5</v>
      </c>
      <c r="AN47" s="755"/>
      <c r="AO47" s="760">
        <f>SUM(I47:AM47)</f>
        <v>35</v>
      </c>
      <c r="AP47" s="618"/>
    </row>
    <row r="48" spans="1:42">
      <c r="A48" s="4"/>
      <c r="B48" s="34"/>
      <c r="C48" s="761"/>
      <c r="D48" s="762"/>
      <c r="E48" s="763" t="s">
        <v>213</v>
      </c>
      <c r="F48" s="1060"/>
      <c r="G48" s="1061"/>
      <c r="H48" s="1061"/>
      <c r="I48" s="1061"/>
      <c r="J48" s="764"/>
      <c r="K48" s="1060"/>
      <c r="L48" s="1061"/>
      <c r="M48" s="1061"/>
      <c r="N48" s="1061"/>
      <c r="O48" s="762"/>
      <c r="P48" s="1060"/>
      <c r="Q48" s="1061"/>
      <c r="R48" s="1061"/>
      <c r="S48" s="1061"/>
      <c r="T48" s="762"/>
      <c r="U48" s="1060"/>
      <c r="V48" s="1061"/>
      <c r="W48" s="1061"/>
      <c r="X48" s="1061"/>
      <c r="Y48" s="763"/>
      <c r="Z48" s="1060"/>
      <c r="AA48" s="1061"/>
      <c r="AB48" s="1061"/>
      <c r="AC48" s="1061"/>
      <c r="AD48" s="763"/>
      <c r="AE48" s="1060"/>
      <c r="AF48" s="1061"/>
      <c r="AG48" s="1061"/>
      <c r="AH48" s="1061"/>
      <c r="AI48" s="763"/>
      <c r="AJ48" s="1060"/>
      <c r="AK48" s="1061"/>
      <c r="AL48" s="1061"/>
      <c r="AM48" s="1061"/>
      <c r="AN48" s="764"/>
      <c r="AO48" s="762"/>
      <c r="AP48" s="618"/>
    </row>
    <row r="49" spans="1:42">
      <c r="A49" s="4"/>
      <c r="B49" s="34"/>
      <c r="C49" s="692" t="s">
        <v>211</v>
      </c>
      <c r="D49" s="693">
        <f>SUM(ITF!AN53+D42)</f>
        <v>106</v>
      </c>
      <c r="E49" s="694">
        <f>D49/D50*100</f>
        <v>69.281045751633982</v>
      </c>
      <c r="F49" s="765"/>
      <c r="G49" s="764"/>
      <c r="H49" s="764"/>
      <c r="I49" s="764"/>
      <c r="J49" s="764"/>
      <c r="K49" s="765"/>
      <c r="L49" s="764"/>
      <c r="M49" s="764"/>
      <c r="N49" s="764"/>
      <c r="O49" s="762"/>
      <c r="P49" s="765"/>
      <c r="Q49" s="764"/>
      <c r="R49" s="764"/>
      <c r="S49" s="764"/>
      <c r="T49" s="762"/>
      <c r="U49" s="765"/>
      <c r="V49" s="764"/>
      <c r="W49" s="764"/>
      <c r="X49" s="764"/>
      <c r="Y49" s="763"/>
      <c r="Z49" s="765"/>
      <c r="AA49" s="764"/>
      <c r="AB49" s="764"/>
      <c r="AC49" s="764"/>
      <c r="AD49" s="763"/>
      <c r="AE49" s="765"/>
      <c r="AF49" s="764"/>
      <c r="AG49" s="764"/>
      <c r="AH49" s="764"/>
      <c r="AI49" s="763"/>
      <c r="AJ49" s="765"/>
      <c r="AK49" s="764"/>
      <c r="AL49" s="764"/>
      <c r="AM49" s="764"/>
      <c r="AN49" s="764"/>
      <c r="AO49" s="762"/>
      <c r="AP49" s="618"/>
    </row>
    <row r="50" spans="1:42">
      <c r="A50" s="4"/>
      <c r="B50" s="34"/>
      <c r="C50" s="695" t="s">
        <v>212</v>
      </c>
      <c r="D50" s="696">
        <f>'ITF SPEC 1'!D40</f>
        <v>153</v>
      </c>
      <c r="E50" s="697"/>
      <c r="F50" s="765"/>
      <c r="G50" s="764"/>
      <c r="H50" s="764"/>
      <c r="I50" s="764"/>
      <c r="J50" s="764"/>
      <c r="K50" s="765"/>
      <c r="L50" s="764"/>
      <c r="M50" s="764"/>
      <c r="N50" s="764"/>
      <c r="O50" s="762"/>
      <c r="P50" s="765"/>
      <c r="Q50" s="764"/>
      <c r="R50" s="764"/>
      <c r="S50" s="764"/>
      <c r="T50" s="762"/>
      <c r="U50" s="765"/>
      <c r="V50" s="764"/>
      <c r="W50" s="764"/>
      <c r="X50" s="764"/>
      <c r="Y50" s="763"/>
      <c r="Z50" s="765"/>
      <c r="AA50" s="764"/>
      <c r="AB50" s="764"/>
      <c r="AC50" s="764"/>
      <c r="AD50" s="763"/>
      <c r="AE50" s="765"/>
      <c r="AF50" s="764"/>
      <c r="AG50" s="764"/>
      <c r="AH50" s="764"/>
      <c r="AI50" s="763"/>
      <c r="AJ50" s="765"/>
      <c r="AK50" s="764"/>
      <c r="AL50" s="764"/>
      <c r="AM50" s="764"/>
      <c r="AN50" s="764"/>
      <c r="AO50" s="762"/>
      <c r="AP50" s="618"/>
    </row>
    <row r="51" spans="1:42">
      <c r="A51" s="4"/>
      <c r="B51" s="34"/>
      <c r="C51" s="761"/>
      <c r="D51" s="766"/>
      <c r="E51" s="767"/>
      <c r="F51" s="762"/>
      <c r="G51" s="762"/>
      <c r="H51" s="762"/>
      <c r="I51" s="762"/>
      <c r="J51" s="764"/>
      <c r="K51" s="762"/>
      <c r="L51" s="762"/>
      <c r="M51" s="762"/>
      <c r="N51" s="762"/>
      <c r="O51" s="762"/>
      <c r="P51" s="762"/>
      <c r="Q51" s="762"/>
      <c r="R51" s="762"/>
      <c r="S51" s="762"/>
      <c r="T51" s="762"/>
      <c r="U51" s="762"/>
      <c r="V51" s="762"/>
      <c r="W51" s="762"/>
      <c r="X51" s="762"/>
      <c r="Y51" s="763"/>
      <c r="Z51" s="762"/>
      <c r="AA51" s="762"/>
      <c r="AB51" s="762"/>
      <c r="AC51" s="762"/>
      <c r="AD51" s="763"/>
      <c r="AE51" s="762"/>
      <c r="AF51" s="762"/>
      <c r="AG51" s="762"/>
      <c r="AH51" s="762"/>
      <c r="AI51" s="763"/>
      <c r="AJ51" s="762"/>
      <c r="AK51" s="762"/>
      <c r="AL51" s="762"/>
      <c r="AM51" s="762"/>
      <c r="AN51" s="764"/>
      <c r="AO51" s="762"/>
      <c r="AP51" s="618"/>
    </row>
    <row r="52" spans="1:42" ht="15.75">
      <c r="A52" s="118"/>
      <c r="B52" s="119" t="s">
        <v>129</v>
      </c>
      <c r="C52" s="1001"/>
      <c r="D52" s="121"/>
      <c r="E52" s="166"/>
      <c r="F52" s="121"/>
      <c r="G52" s="121"/>
      <c r="H52" s="121"/>
      <c r="I52" s="121"/>
      <c r="J52" s="250"/>
      <c r="K52" s="121"/>
      <c r="L52" s="121"/>
      <c r="M52" s="121"/>
      <c r="N52" s="121"/>
      <c r="O52" s="122"/>
      <c r="P52" s="122"/>
      <c r="Q52" s="122"/>
      <c r="R52" s="118"/>
      <c r="S52" s="123"/>
      <c r="T52" s="118"/>
      <c r="U52" s="118"/>
      <c r="V52" s="118"/>
      <c r="W52" s="118"/>
      <c r="X52" s="123"/>
      <c r="Y52" s="231"/>
      <c r="Z52" s="118"/>
      <c r="AA52" s="118"/>
      <c r="AB52" s="118"/>
      <c r="AC52" s="123"/>
      <c r="AD52" s="231"/>
      <c r="AE52" s="118"/>
      <c r="AF52" s="118"/>
      <c r="AG52" s="118"/>
      <c r="AH52" s="123"/>
      <c r="AI52" s="241"/>
      <c r="AJ52" s="124"/>
      <c r="AK52" s="124"/>
      <c r="AL52" s="124"/>
      <c r="AM52" s="124"/>
      <c r="AN52" s="247"/>
      <c r="AO52" s="124"/>
    </row>
    <row r="53" spans="1:42" ht="15.75">
      <c r="A53" s="118"/>
      <c r="B53" s="119"/>
      <c r="C53" s="120"/>
      <c r="D53" s="121"/>
      <c r="E53" s="166"/>
      <c r="F53" s="121"/>
      <c r="G53" s="121"/>
      <c r="H53" s="121"/>
      <c r="I53" s="121"/>
      <c r="J53" s="250"/>
      <c r="K53" s="121"/>
      <c r="L53" s="121"/>
      <c r="M53" s="121"/>
      <c r="N53" s="121"/>
      <c r="O53" s="122"/>
      <c r="P53" s="122"/>
      <c r="Q53" s="122"/>
      <c r="R53" s="118"/>
      <c r="S53" s="123"/>
      <c r="T53" s="118"/>
      <c r="U53" s="118"/>
      <c r="V53" s="118"/>
      <c r="W53" s="118"/>
      <c r="X53" s="123"/>
      <c r="Y53" s="231"/>
      <c r="Z53" s="118"/>
      <c r="AA53" s="118"/>
      <c r="AB53" s="118"/>
      <c r="AC53" s="123"/>
      <c r="AD53" s="231"/>
      <c r="AE53" s="118"/>
      <c r="AF53" s="118"/>
      <c r="AG53" s="118"/>
      <c r="AH53" s="123"/>
      <c r="AI53" s="241"/>
      <c r="AJ53" s="124"/>
      <c r="AK53" s="124"/>
      <c r="AL53" s="124"/>
      <c r="AM53" s="124"/>
      <c r="AN53" s="247"/>
      <c r="AO53" s="124"/>
    </row>
    <row r="54" spans="1:42" ht="15.75" customHeight="1">
      <c r="A54" s="118"/>
      <c r="B54" s="125" t="s">
        <v>373</v>
      </c>
      <c r="C54" s="126"/>
      <c r="D54" s="121"/>
      <c r="E54" s="167"/>
      <c r="F54" s="124"/>
      <c r="G54" s="124"/>
      <c r="H54" s="124"/>
      <c r="I54" s="124"/>
      <c r="J54" s="247"/>
      <c r="K54" s="124"/>
      <c r="L54" s="124"/>
      <c r="M54" s="124"/>
      <c r="N54" s="124"/>
      <c r="O54" s="122"/>
      <c r="P54" s="122"/>
      <c r="Q54" s="122"/>
      <c r="R54" s="118"/>
      <c r="S54" s="123"/>
      <c r="T54" s="118"/>
      <c r="U54" s="118"/>
      <c r="V54" s="118"/>
      <c r="W54" s="118"/>
      <c r="X54" s="123"/>
      <c r="Y54" s="231"/>
      <c r="Z54" s="118"/>
      <c r="AA54" s="118"/>
      <c r="AB54" s="118"/>
      <c r="AC54" s="123"/>
      <c r="AD54" s="210"/>
      <c r="AE54" s="14"/>
      <c r="AF54" s="1070" t="s">
        <v>390</v>
      </c>
      <c r="AG54" s="1040"/>
      <c r="AH54" s="1040"/>
      <c r="AI54" s="1040"/>
      <c r="AJ54" s="1040"/>
      <c r="AK54" s="1040"/>
      <c r="AL54" s="1040"/>
      <c r="AM54" s="1040"/>
      <c r="AN54" s="1040"/>
      <c r="AO54" s="1040"/>
    </row>
    <row r="55" spans="1:42" ht="15.75" customHeight="1">
      <c r="A55" s="118"/>
      <c r="B55" s="119" t="s">
        <v>130</v>
      </c>
      <c r="C55" s="126"/>
      <c r="D55" s="121"/>
      <c r="E55" s="167"/>
      <c r="F55" s="124"/>
      <c r="G55" s="124"/>
      <c r="H55" s="124"/>
      <c r="I55" s="124"/>
      <c r="J55" s="247"/>
      <c r="K55" s="124"/>
      <c r="L55" s="124"/>
      <c r="M55" s="124"/>
      <c r="N55" s="124"/>
      <c r="O55" s="122"/>
      <c r="P55" s="122"/>
      <c r="Q55" s="122"/>
      <c r="R55" s="118"/>
      <c r="S55" s="123"/>
      <c r="T55" s="118"/>
      <c r="U55" s="118"/>
      <c r="V55" s="118"/>
      <c r="W55" s="118"/>
      <c r="X55" s="123"/>
      <c r="Y55" s="231"/>
      <c r="Z55" s="118"/>
      <c r="AA55" s="118"/>
      <c r="AB55" s="118"/>
      <c r="AC55" s="123"/>
      <c r="AD55" s="236"/>
      <c r="AE55" s="14"/>
      <c r="AF55" s="1040"/>
      <c r="AG55" s="1040"/>
      <c r="AH55" s="1040"/>
      <c r="AI55" s="1040"/>
      <c r="AJ55" s="1040"/>
      <c r="AK55" s="1040"/>
      <c r="AL55" s="1040"/>
      <c r="AM55" s="1040"/>
      <c r="AN55" s="1040"/>
      <c r="AO55" s="1040"/>
    </row>
    <row r="56" spans="1:42">
      <c r="A56" s="4"/>
      <c r="B56" s="34"/>
      <c r="C56" s="35"/>
      <c r="D56" s="121"/>
      <c r="E56" s="165"/>
      <c r="F56" s="2"/>
      <c r="G56" s="2"/>
      <c r="H56" s="2"/>
      <c r="I56" s="2"/>
      <c r="J56" s="24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36"/>
      <c r="Z56" s="2"/>
      <c r="AA56" s="2"/>
      <c r="AB56" s="2"/>
      <c r="AC56" s="2"/>
      <c r="AD56" s="236"/>
      <c r="AE56" s="2"/>
      <c r="AF56" s="2"/>
      <c r="AG56" s="2"/>
      <c r="AH56" s="2"/>
      <c r="AI56" s="236"/>
      <c r="AJ56" s="2"/>
      <c r="AK56" s="2"/>
      <c r="AL56" s="2"/>
      <c r="AM56" s="2"/>
      <c r="AN56" s="244"/>
      <c r="AO56" s="2"/>
    </row>
    <row r="57" spans="1:42">
      <c r="A57" s="4"/>
      <c r="B57" s="34"/>
      <c r="C57" s="35"/>
      <c r="D57" s="121"/>
      <c r="E57" s="165"/>
      <c r="F57" s="2"/>
      <c r="G57" s="2"/>
      <c r="H57" s="2"/>
      <c r="I57" s="2"/>
      <c r="J57" s="24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36"/>
      <c r="Z57" s="2"/>
      <c r="AA57" s="2"/>
      <c r="AB57" s="2"/>
      <c r="AC57" s="2"/>
      <c r="AD57" s="236"/>
      <c r="AE57" s="2"/>
      <c r="AF57" s="2"/>
      <c r="AG57" s="2"/>
      <c r="AH57" s="2"/>
      <c r="AI57" s="236"/>
      <c r="AJ57" s="2"/>
      <c r="AK57" s="2"/>
      <c r="AL57" s="2"/>
      <c r="AM57" s="2"/>
      <c r="AN57" s="244"/>
      <c r="AO57" s="2"/>
    </row>
    <row r="58" spans="1:42">
      <c r="A58" s="4"/>
      <c r="B58" s="34"/>
      <c r="C58" s="35"/>
      <c r="D58" s="121"/>
      <c r="E58" s="165"/>
      <c r="F58" s="2"/>
      <c r="G58" s="2"/>
      <c r="H58" s="2"/>
      <c r="I58" s="2"/>
      <c r="J58" s="24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36"/>
      <c r="Z58" s="2"/>
      <c r="AA58" s="2"/>
      <c r="AB58" s="2"/>
      <c r="AC58" s="2"/>
      <c r="AD58" s="236"/>
      <c r="AE58" s="2"/>
      <c r="AF58" s="2"/>
      <c r="AG58" s="2"/>
      <c r="AH58" s="2"/>
      <c r="AI58" s="236"/>
      <c r="AJ58" s="2"/>
      <c r="AK58" s="2"/>
      <c r="AL58" s="2"/>
      <c r="AM58" s="2"/>
      <c r="AN58" s="244"/>
      <c r="AO58" s="2"/>
    </row>
  </sheetData>
  <mergeCells count="29">
    <mergeCell ref="A8:AO8"/>
    <mergeCell ref="AF54:AO55"/>
    <mergeCell ref="A9:A10"/>
    <mergeCell ref="B9:B10"/>
    <mergeCell ref="C9:C10"/>
    <mergeCell ref="AO9:AO10"/>
    <mergeCell ref="F10:J10"/>
    <mergeCell ref="K10:O10"/>
    <mergeCell ref="P10:T10"/>
    <mergeCell ref="U10:Y10"/>
    <mergeCell ref="Z10:AD10"/>
    <mergeCell ref="AE10:AI10"/>
    <mergeCell ref="AJ10:AN10"/>
    <mergeCell ref="E9:E10"/>
    <mergeCell ref="F9:AI9"/>
    <mergeCell ref="AP25:BB29"/>
    <mergeCell ref="A12:C12"/>
    <mergeCell ref="A23:C23"/>
    <mergeCell ref="AJ48:AM48"/>
    <mergeCell ref="A30:A37"/>
    <mergeCell ref="AE37:AI37"/>
    <mergeCell ref="A29:C29"/>
    <mergeCell ref="A27:C27"/>
    <mergeCell ref="F48:I48"/>
    <mergeCell ref="K48:N48"/>
    <mergeCell ref="P48:S48"/>
    <mergeCell ref="U48:X48"/>
    <mergeCell ref="Z48:AC48"/>
    <mergeCell ref="AE48:AH48"/>
  </mergeCells>
  <conditionalFormatting sqref="AK28:AN28">
    <cfRule type="cellIs" dxfId="1" priority="2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6"/>
  <sheetViews>
    <sheetView topLeftCell="A16" zoomScale="50" zoomScaleNormal="50" workbookViewId="0">
      <selection activeCell="L41" sqref="L41"/>
    </sheetView>
  </sheetViews>
  <sheetFormatPr defaultRowHeight="15"/>
  <cols>
    <col min="1" max="1" width="7.85546875" customWidth="1"/>
    <col min="2" max="2" width="17.140625" customWidth="1"/>
    <col min="3" max="3" width="42.28515625" customWidth="1"/>
    <col min="5" max="5" width="12.7109375" style="168" customWidth="1"/>
    <col min="6" max="9" width="5.7109375" customWidth="1"/>
    <col min="10" max="10" width="5.7109375" style="176" customWidth="1"/>
    <col min="11" max="14" width="5.7109375" customWidth="1"/>
    <col min="15" max="15" width="5.7109375" style="176" customWidth="1"/>
    <col min="16" max="19" width="5.7109375" customWidth="1"/>
    <col min="20" max="20" width="5.7109375" style="176" customWidth="1"/>
    <col min="21" max="24" width="5.7109375" customWidth="1"/>
    <col min="25" max="25" width="5.7109375" style="176" customWidth="1"/>
    <col min="26" max="29" width="5.7109375" customWidth="1"/>
    <col min="30" max="30" width="5.7109375" style="302" customWidth="1"/>
    <col min="31" max="34" width="5.7109375" customWidth="1"/>
    <col min="35" max="35" width="5.7109375" style="302" customWidth="1"/>
    <col min="36" max="39" width="5.7109375" customWidth="1"/>
    <col min="40" max="40" width="5.7109375" style="176" customWidth="1"/>
    <col min="41" max="41" width="23.140625" customWidth="1"/>
  </cols>
  <sheetData>
    <row r="1" spans="1:41" ht="18.75">
      <c r="A1" s="4"/>
      <c r="B1" s="34"/>
      <c r="C1" s="35"/>
      <c r="E1" s="161"/>
      <c r="F1" s="41"/>
      <c r="H1" s="41"/>
      <c r="I1" s="41"/>
      <c r="J1" s="157"/>
      <c r="K1" s="41" t="s">
        <v>0</v>
      </c>
      <c r="L1" s="41"/>
      <c r="M1" s="41"/>
      <c r="N1" s="41"/>
      <c r="O1" s="41"/>
      <c r="P1" s="41"/>
      <c r="Q1" s="41"/>
      <c r="R1" s="41"/>
      <c r="S1" s="41"/>
      <c r="T1" s="157"/>
      <c r="U1" s="41"/>
      <c r="V1" s="41"/>
      <c r="W1" s="41"/>
      <c r="X1" s="41"/>
      <c r="Y1" s="157"/>
      <c r="Z1" s="36"/>
      <c r="AA1" s="36"/>
      <c r="AB1" s="36"/>
      <c r="AC1" s="36"/>
      <c r="AD1" s="300"/>
      <c r="AE1" s="36"/>
      <c r="AF1" s="36"/>
      <c r="AG1" s="36"/>
      <c r="AH1" s="37" t="s">
        <v>387</v>
      </c>
      <c r="AI1" s="300"/>
      <c r="AJ1" s="36"/>
      <c r="AK1" s="36"/>
      <c r="AL1" s="36"/>
      <c r="AM1" s="2"/>
      <c r="AN1" s="244"/>
      <c r="AO1" s="2"/>
    </row>
    <row r="2" spans="1:41" ht="18.75">
      <c r="A2" s="38" t="s">
        <v>85</v>
      </c>
      <c r="B2" s="39"/>
      <c r="C2" s="40"/>
      <c r="E2" s="161"/>
      <c r="F2" s="41"/>
      <c r="H2" s="41"/>
      <c r="I2" s="41"/>
      <c r="J2" s="157"/>
      <c r="K2" s="41" t="s">
        <v>341</v>
      </c>
      <c r="L2" s="41"/>
      <c r="M2" s="41"/>
      <c r="N2" s="41"/>
      <c r="O2" s="157"/>
      <c r="P2" s="41"/>
      <c r="Q2" s="41"/>
      <c r="R2" s="41"/>
      <c r="S2" s="41"/>
      <c r="T2" s="157"/>
      <c r="U2" s="41"/>
      <c r="V2" s="41"/>
      <c r="W2" s="41"/>
      <c r="X2" s="41"/>
      <c r="Y2" s="157"/>
      <c r="Z2" s="41"/>
      <c r="AA2" s="41"/>
      <c r="AB2" s="41"/>
      <c r="AC2" s="41"/>
      <c r="AD2" s="157"/>
      <c r="AE2" s="41"/>
      <c r="AF2" s="41"/>
      <c r="AG2" s="41"/>
      <c r="AH2" s="396" t="s">
        <v>388</v>
      </c>
      <c r="AI2" s="242"/>
      <c r="AJ2" s="127"/>
      <c r="AK2" s="127"/>
      <c r="AL2" s="127"/>
      <c r="AM2" s="127"/>
      <c r="AN2" s="303"/>
      <c r="AO2" s="127"/>
    </row>
    <row r="3" spans="1:41" ht="18.75">
      <c r="A3" s="38" t="s">
        <v>86</v>
      </c>
      <c r="B3" s="39"/>
      <c r="C3" s="40"/>
      <c r="E3" s="161"/>
      <c r="F3" s="41"/>
      <c r="H3" s="41"/>
      <c r="I3" s="41"/>
      <c r="J3" s="157"/>
      <c r="K3" s="41" t="s">
        <v>1</v>
      </c>
      <c r="L3" s="41"/>
      <c r="M3" s="41"/>
      <c r="N3" s="41"/>
      <c r="O3" s="157"/>
      <c r="P3" s="41"/>
      <c r="Q3" s="41"/>
      <c r="R3" s="41"/>
      <c r="S3" s="41"/>
      <c r="T3" s="157"/>
      <c r="U3" s="41"/>
      <c r="V3" s="41"/>
      <c r="W3" s="41"/>
      <c r="X3" s="41"/>
      <c r="Y3" s="157"/>
      <c r="Z3" s="41"/>
      <c r="AA3" s="38"/>
      <c r="AB3" s="38"/>
      <c r="AC3" s="38"/>
      <c r="AD3" s="157"/>
      <c r="AE3" s="38"/>
      <c r="AF3" s="41"/>
      <c r="AG3" s="38"/>
      <c r="AH3" s="396" t="s">
        <v>384</v>
      </c>
      <c r="AI3" s="243"/>
      <c r="AJ3" s="127"/>
      <c r="AK3" s="127"/>
      <c r="AL3" s="127"/>
      <c r="AM3" s="127"/>
      <c r="AN3" s="303"/>
      <c r="AO3" s="127"/>
    </row>
    <row r="4" spans="1:41" ht="18.75">
      <c r="A4" s="157"/>
      <c r="B4" s="157"/>
      <c r="C4" s="157"/>
      <c r="D4" s="157"/>
      <c r="E4" s="162"/>
      <c r="F4" s="157"/>
      <c r="H4" s="41"/>
      <c r="I4" s="41"/>
      <c r="J4" s="157"/>
      <c r="K4" s="41" t="s">
        <v>131</v>
      </c>
      <c r="L4" s="41"/>
      <c r="M4" s="41"/>
      <c r="N4" s="41"/>
      <c r="O4" s="157"/>
      <c r="P4" s="41"/>
      <c r="Q4" s="41"/>
      <c r="R4" s="41"/>
      <c r="S4" s="41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</row>
    <row r="5" spans="1:41" ht="18.75">
      <c r="A5" s="41"/>
      <c r="B5" s="157"/>
      <c r="C5" s="41"/>
      <c r="D5" s="41"/>
      <c r="E5" s="161"/>
      <c r="F5" s="41"/>
      <c r="H5" s="159"/>
      <c r="I5" s="159"/>
      <c r="J5" s="248"/>
      <c r="K5" s="159" t="s">
        <v>132</v>
      </c>
      <c r="L5" s="159"/>
      <c r="M5" s="159"/>
      <c r="N5" s="159"/>
      <c r="O5" s="248"/>
      <c r="P5" s="159"/>
      <c r="Q5" s="159"/>
      <c r="R5" s="159"/>
      <c r="S5" s="159"/>
      <c r="T5" s="248"/>
      <c r="U5" s="159"/>
      <c r="V5" s="41"/>
      <c r="W5" s="41"/>
      <c r="X5" s="41"/>
      <c r="Y5" s="157"/>
      <c r="Z5" s="41"/>
      <c r="AA5" s="41"/>
      <c r="AB5" s="41"/>
      <c r="AC5" s="41"/>
      <c r="AD5" s="157"/>
      <c r="AE5" s="41"/>
      <c r="AF5" s="41"/>
      <c r="AG5" s="41"/>
      <c r="AH5" s="41"/>
      <c r="AI5" s="157"/>
      <c r="AJ5" s="41"/>
      <c r="AK5" s="41"/>
      <c r="AL5" s="41"/>
      <c r="AM5" s="41"/>
      <c r="AN5" s="157"/>
      <c r="AO5" s="41"/>
    </row>
    <row r="6" spans="1:41" ht="18.75">
      <c r="A6" s="157"/>
      <c r="B6" s="157"/>
      <c r="C6" s="157"/>
      <c r="D6" s="157"/>
      <c r="E6" s="162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</row>
    <row r="7" spans="1:41" ht="18">
      <c r="A7" s="44"/>
      <c r="B7" s="157"/>
      <c r="C7" s="1"/>
      <c r="D7" s="1"/>
      <c r="E7" s="163"/>
      <c r="F7" s="1"/>
      <c r="G7" s="1"/>
      <c r="H7" s="1"/>
      <c r="I7" s="1"/>
      <c r="J7" s="249"/>
      <c r="K7" s="1"/>
      <c r="L7" s="1"/>
      <c r="M7" s="1"/>
      <c r="N7" s="1"/>
      <c r="O7" s="249"/>
      <c r="P7" s="1"/>
      <c r="Q7" s="1"/>
      <c r="R7" s="1"/>
      <c r="S7" s="1"/>
      <c r="T7" s="249"/>
      <c r="U7" s="1"/>
      <c r="V7" s="1"/>
      <c r="W7" s="1"/>
      <c r="X7" s="1"/>
      <c r="Y7" s="249"/>
      <c r="Z7" s="1"/>
      <c r="AA7" s="1"/>
      <c r="AB7" s="1"/>
      <c r="AC7" s="1"/>
      <c r="AD7" s="249"/>
      <c r="AE7" s="1"/>
      <c r="AF7" s="1"/>
      <c r="AG7" s="1"/>
      <c r="AH7" s="1"/>
      <c r="AI7" s="249"/>
      <c r="AJ7" s="2"/>
      <c r="AK7" s="2"/>
      <c r="AL7" s="2"/>
      <c r="AM7" s="2"/>
      <c r="AN7" s="244"/>
      <c r="AO7" s="2"/>
    </row>
    <row r="8" spans="1:41" ht="16.5" thickBot="1">
      <c r="A8" s="1078" t="s">
        <v>399</v>
      </c>
      <c r="B8" s="1078"/>
      <c r="C8" s="1078"/>
      <c r="D8" s="1078"/>
      <c r="E8" s="1078"/>
      <c r="F8" s="1078"/>
      <c r="G8" s="1078"/>
      <c r="H8" s="1078"/>
      <c r="I8" s="1078"/>
      <c r="J8" s="1078"/>
      <c r="K8" s="1078"/>
      <c r="L8" s="1078"/>
      <c r="M8" s="1078"/>
      <c r="N8" s="1078"/>
      <c r="O8" s="1078"/>
      <c r="P8" s="1078"/>
      <c r="Q8" s="1078"/>
      <c r="R8" s="1078"/>
      <c r="S8" s="1078"/>
      <c r="T8" s="1078"/>
      <c r="U8" s="1078"/>
      <c r="V8" s="1078"/>
      <c r="W8" s="1078"/>
      <c r="X8" s="1078"/>
      <c r="Y8" s="1078"/>
      <c r="Z8" s="1078"/>
      <c r="AA8" s="1078"/>
      <c r="AB8" s="1078"/>
      <c r="AC8" s="1078"/>
      <c r="AD8" s="1078"/>
      <c r="AE8" s="1078"/>
      <c r="AF8" s="1078"/>
      <c r="AG8" s="1078"/>
      <c r="AH8" s="1078"/>
      <c r="AI8" s="1078"/>
      <c r="AJ8" s="1078"/>
      <c r="AK8" s="1078"/>
      <c r="AL8" s="1078"/>
      <c r="AM8" s="1078"/>
      <c r="AN8" s="1078"/>
      <c r="AO8" s="1078"/>
    </row>
    <row r="9" spans="1:41" ht="16.5" thickBot="1">
      <c r="A9" s="1023"/>
      <c r="B9" s="1025" t="s">
        <v>4</v>
      </c>
      <c r="C9" s="1027" t="s">
        <v>2</v>
      </c>
      <c r="D9" s="45" t="s">
        <v>5</v>
      </c>
      <c r="E9" s="1031" t="s">
        <v>97</v>
      </c>
      <c r="F9" s="1073" t="s">
        <v>3</v>
      </c>
      <c r="G9" s="1074"/>
      <c r="H9" s="1074"/>
      <c r="I9" s="1074"/>
      <c r="J9" s="1074"/>
      <c r="K9" s="1074"/>
      <c r="L9" s="1074"/>
      <c r="M9" s="1074"/>
      <c r="N9" s="1074"/>
      <c r="O9" s="1074"/>
      <c r="P9" s="1074"/>
      <c r="Q9" s="1074"/>
      <c r="R9" s="1074"/>
      <c r="S9" s="1074"/>
      <c r="T9" s="1074"/>
      <c r="U9" s="1074"/>
      <c r="V9" s="1074"/>
      <c r="W9" s="1074"/>
      <c r="X9" s="1074"/>
      <c r="Y9" s="1074"/>
      <c r="Z9" s="1074"/>
      <c r="AA9" s="1074"/>
      <c r="AB9" s="1074"/>
      <c r="AC9" s="1074"/>
      <c r="AD9" s="1074"/>
      <c r="AE9" s="1074"/>
      <c r="AF9" s="1074"/>
      <c r="AG9" s="1074"/>
      <c r="AH9" s="1074"/>
      <c r="AI9" s="1074"/>
      <c r="AJ9" s="46"/>
      <c r="AK9" s="46"/>
      <c r="AL9" s="46"/>
      <c r="AM9" s="47"/>
      <c r="AN9" s="304"/>
      <c r="AO9" s="1071" t="s">
        <v>87</v>
      </c>
    </row>
    <row r="10" spans="1:41" ht="16.5" thickBot="1">
      <c r="A10" s="1024"/>
      <c r="B10" s="1026"/>
      <c r="C10" s="1028"/>
      <c r="D10" s="48" t="s">
        <v>13</v>
      </c>
      <c r="E10" s="1032"/>
      <c r="F10" s="1033" t="s">
        <v>7</v>
      </c>
      <c r="G10" s="1034"/>
      <c r="H10" s="1034"/>
      <c r="I10" s="1034"/>
      <c r="J10" s="1035"/>
      <c r="K10" s="1033" t="s">
        <v>8</v>
      </c>
      <c r="L10" s="1034"/>
      <c r="M10" s="1034"/>
      <c r="N10" s="1034"/>
      <c r="O10" s="1035"/>
      <c r="P10" s="1034" t="s">
        <v>9</v>
      </c>
      <c r="Q10" s="1034"/>
      <c r="R10" s="1034"/>
      <c r="S10" s="1034"/>
      <c r="T10" s="1035"/>
      <c r="U10" s="1033" t="s">
        <v>10</v>
      </c>
      <c r="V10" s="1034"/>
      <c r="W10" s="1034"/>
      <c r="X10" s="1034"/>
      <c r="Y10" s="1035"/>
      <c r="Z10" s="1033" t="s">
        <v>11</v>
      </c>
      <c r="AA10" s="1034"/>
      <c r="AB10" s="1034"/>
      <c r="AC10" s="1034"/>
      <c r="AD10" s="1035"/>
      <c r="AE10" s="1033" t="s">
        <v>12</v>
      </c>
      <c r="AF10" s="1034"/>
      <c r="AG10" s="1034"/>
      <c r="AH10" s="1034"/>
      <c r="AI10" s="1035"/>
      <c r="AJ10" s="1033" t="s">
        <v>14</v>
      </c>
      <c r="AK10" s="1034"/>
      <c r="AL10" s="1034"/>
      <c r="AM10" s="1034"/>
      <c r="AN10" s="1035"/>
      <c r="AO10" s="1079"/>
    </row>
    <row r="11" spans="1:41" ht="16.5" thickBot="1">
      <c r="A11" s="158"/>
      <c r="B11" s="128"/>
      <c r="C11" s="129"/>
      <c r="D11" s="158"/>
      <c r="E11" s="172"/>
      <c r="F11" s="54" t="s">
        <v>15</v>
      </c>
      <c r="G11" s="55" t="s">
        <v>16</v>
      </c>
      <c r="H11" s="55" t="s">
        <v>17</v>
      </c>
      <c r="I11" s="55" t="s">
        <v>18</v>
      </c>
      <c r="J11" s="234" t="s">
        <v>19</v>
      </c>
      <c r="K11" s="54" t="s">
        <v>15</v>
      </c>
      <c r="L11" s="55" t="s">
        <v>16</v>
      </c>
      <c r="M11" s="55" t="s">
        <v>17</v>
      </c>
      <c r="N11" s="55" t="s">
        <v>18</v>
      </c>
      <c r="O11" s="234" t="s">
        <v>19</v>
      </c>
      <c r="P11" s="55" t="s">
        <v>15</v>
      </c>
      <c r="Q11" s="55" t="s">
        <v>16</v>
      </c>
      <c r="R11" s="55" t="s">
        <v>17</v>
      </c>
      <c r="S11" s="55" t="s">
        <v>18</v>
      </c>
      <c r="T11" s="234" t="s">
        <v>19</v>
      </c>
      <c r="U11" s="54" t="s">
        <v>15</v>
      </c>
      <c r="V11" s="55" t="s">
        <v>16</v>
      </c>
      <c r="W11" s="55" t="s">
        <v>17</v>
      </c>
      <c r="X11" s="55" t="s">
        <v>18</v>
      </c>
      <c r="Y11" s="234" t="s">
        <v>19</v>
      </c>
      <c r="Z11" s="54" t="s">
        <v>15</v>
      </c>
      <c r="AA11" s="55" t="s">
        <v>16</v>
      </c>
      <c r="AB11" s="55" t="s">
        <v>17</v>
      </c>
      <c r="AC11" s="55" t="s">
        <v>18</v>
      </c>
      <c r="AD11" s="234" t="s">
        <v>19</v>
      </c>
      <c r="AE11" s="54" t="s">
        <v>15</v>
      </c>
      <c r="AF11" s="55" t="s">
        <v>16</v>
      </c>
      <c r="AG11" s="55" t="s">
        <v>17</v>
      </c>
      <c r="AH11" s="55" t="s">
        <v>18</v>
      </c>
      <c r="AI11" s="234" t="s">
        <v>19</v>
      </c>
      <c r="AJ11" s="52" t="s">
        <v>15</v>
      </c>
      <c r="AK11" s="53" t="s">
        <v>16</v>
      </c>
      <c r="AL11" s="53" t="s">
        <v>17</v>
      </c>
      <c r="AM11" s="53" t="s">
        <v>18</v>
      </c>
      <c r="AN11" s="245" t="s">
        <v>19</v>
      </c>
      <c r="AO11" s="130" t="s">
        <v>4</v>
      </c>
    </row>
    <row r="12" spans="1:41" ht="16.5" thickBot="1">
      <c r="A12" s="1058" t="s">
        <v>133</v>
      </c>
      <c r="B12" s="1059"/>
      <c r="C12" s="1059"/>
      <c r="D12" s="131">
        <f>SUM(D13:D22)</f>
        <v>39</v>
      </c>
      <c r="E12" s="173">
        <f>SUM(E13:E22)</f>
        <v>42</v>
      </c>
      <c r="F12" s="131">
        <f>SUM(F13:F22)</f>
        <v>0</v>
      </c>
      <c r="G12" s="71">
        <f>SUM(G13:G22)</f>
        <v>0</v>
      </c>
      <c r="H12" s="71">
        <f>SUM(H13:H22)</f>
        <v>0</v>
      </c>
      <c r="I12" s="73"/>
      <c r="J12" s="132">
        <f>SUM(J13:J22)</f>
        <v>0</v>
      </c>
      <c r="K12" s="131">
        <f>SUM(K13:K22)</f>
        <v>0</v>
      </c>
      <c r="L12" s="71">
        <f>SUM(L13:L22)</f>
        <v>0</v>
      </c>
      <c r="M12" s="71">
        <f>SUM(M13:M22)</f>
        <v>0</v>
      </c>
      <c r="N12" s="73"/>
      <c r="O12" s="132">
        <f>SUM(O13:O22)</f>
        <v>0</v>
      </c>
      <c r="P12" s="133">
        <f>SUM(P13:P22)</f>
        <v>0</v>
      </c>
      <c r="Q12" s="71">
        <f>SUM(Q13:Q22)</f>
        <v>0</v>
      </c>
      <c r="R12" s="71">
        <f>SUM(R13:R22)</f>
        <v>0</v>
      </c>
      <c r="S12" s="73"/>
      <c r="T12" s="835">
        <f>SUM(T13:T22)</f>
        <v>0</v>
      </c>
      <c r="U12" s="131">
        <f>SUM(U13:U22)</f>
        <v>1</v>
      </c>
      <c r="V12" s="71">
        <f>SUM(V13:V22)</f>
        <v>0</v>
      </c>
      <c r="W12" s="71">
        <f>SUM(W13:W22)</f>
        <v>2</v>
      </c>
      <c r="X12" s="73"/>
      <c r="Y12" s="132">
        <f>SUM(Y13:Y22)</f>
        <v>4</v>
      </c>
      <c r="Z12" s="131">
        <f>SUM(Z13:Z22)</f>
        <v>4</v>
      </c>
      <c r="AA12" s="71">
        <f>SUM(AA13:AA22)</f>
        <v>0</v>
      </c>
      <c r="AB12" s="71">
        <f>SUM(AB13:AB22)</f>
        <v>10</v>
      </c>
      <c r="AC12" s="73"/>
      <c r="AD12" s="132">
        <f>SUM(AD13:AD22)</f>
        <v>13</v>
      </c>
      <c r="AE12" s="131">
        <f>SUM(AE13:AE22)</f>
        <v>5</v>
      </c>
      <c r="AF12" s="71">
        <f>SUM(AF13:AF22)</f>
        <v>0</v>
      </c>
      <c r="AG12" s="71">
        <f>SUM(AG13:AG22)</f>
        <v>13</v>
      </c>
      <c r="AH12" s="73"/>
      <c r="AI12" s="132">
        <f>SUM(AI13:AI22)</f>
        <v>17</v>
      </c>
      <c r="AJ12" s="131">
        <f>SUM(AJ13:AJ22)</f>
        <v>0</v>
      </c>
      <c r="AK12" s="71">
        <f>SUM(AK13:AK22)</f>
        <v>0</v>
      </c>
      <c r="AL12" s="71">
        <f>SUM(AL13:AL22)</f>
        <v>4</v>
      </c>
      <c r="AM12" s="73"/>
      <c r="AN12" s="132">
        <f>SUM(AN13:AN22)</f>
        <v>8</v>
      </c>
      <c r="AO12" s="134"/>
    </row>
    <row r="13" spans="1:41" ht="15.75">
      <c r="A13" s="78" t="s">
        <v>69</v>
      </c>
      <c r="B13" s="135" t="s">
        <v>171</v>
      </c>
      <c r="C13" s="136" t="s">
        <v>134</v>
      </c>
      <c r="D13" s="79">
        <f t="shared" ref="D13:D22" si="0">SUM(F13,G13,H13,K13,L13,M13,P13,Q13,R13,U13,V13,W13,Z13,AA13,AB13,AE13,AF13,AG13,AJ13,AK13,AL13)</f>
        <v>4</v>
      </c>
      <c r="E13" s="80">
        <f t="shared" ref="E13:E22" si="1">SUM(J13,O13,T13,Y13,AD13,AI13,AN13)</f>
        <v>5</v>
      </c>
      <c r="F13" s="137"/>
      <c r="G13" s="79"/>
      <c r="H13" s="79"/>
      <c r="I13" s="79"/>
      <c r="J13" s="138"/>
      <c r="K13" s="137"/>
      <c r="L13" s="79"/>
      <c r="M13" s="79"/>
      <c r="N13" s="79"/>
      <c r="O13" s="138"/>
      <c r="P13" s="139"/>
      <c r="Q13" s="79"/>
      <c r="R13" s="79"/>
      <c r="S13" s="79"/>
      <c r="T13" s="138"/>
      <c r="U13" s="137"/>
      <c r="V13" s="79"/>
      <c r="W13" s="79"/>
      <c r="X13" s="79"/>
      <c r="Y13" s="138"/>
      <c r="Z13" s="137">
        <v>0</v>
      </c>
      <c r="AA13" s="79">
        <v>0</v>
      </c>
      <c r="AB13" s="79">
        <v>4</v>
      </c>
      <c r="AC13" s="79" t="s">
        <v>25</v>
      </c>
      <c r="AD13" s="138">
        <v>5</v>
      </c>
      <c r="AE13" s="137"/>
      <c r="AF13" s="79"/>
      <c r="AG13" s="79"/>
      <c r="AH13" s="79"/>
      <c r="AI13" s="138"/>
      <c r="AJ13" s="137"/>
      <c r="AK13" s="79"/>
      <c r="AL13" s="79"/>
      <c r="AM13" s="79"/>
      <c r="AN13" s="138"/>
      <c r="AO13" s="610" t="s">
        <v>163</v>
      </c>
    </row>
    <row r="14" spans="1:41" ht="15.75">
      <c r="A14" s="78" t="s">
        <v>70</v>
      </c>
      <c r="B14" s="43" t="s">
        <v>172</v>
      </c>
      <c r="C14" s="60" t="s">
        <v>135</v>
      </c>
      <c r="D14" s="61">
        <f t="shared" si="0"/>
        <v>4</v>
      </c>
      <c r="E14" s="92">
        <f t="shared" si="1"/>
        <v>5</v>
      </c>
      <c r="F14" s="63"/>
      <c r="G14" s="61"/>
      <c r="H14" s="61"/>
      <c r="I14" s="61"/>
      <c r="J14" s="140"/>
      <c r="K14" s="63"/>
      <c r="L14" s="61"/>
      <c r="M14" s="61"/>
      <c r="N14" s="61"/>
      <c r="O14" s="140"/>
      <c r="P14" s="141"/>
      <c r="Q14" s="61"/>
      <c r="R14" s="61"/>
      <c r="S14" s="61"/>
      <c r="T14" s="140"/>
      <c r="U14" s="63"/>
      <c r="V14" s="61"/>
      <c r="W14" s="61"/>
      <c r="X14" s="61"/>
      <c r="Y14" s="140"/>
      <c r="Z14" s="63"/>
      <c r="AA14" s="61"/>
      <c r="AB14" s="61"/>
      <c r="AC14" s="61"/>
      <c r="AD14" s="140"/>
      <c r="AE14" s="63">
        <v>0</v>
      </c>
      <c r="AF14" s="61">
        <v>0</v>
      </c>
      <c r="AG14" s="61">
        <v>4</v>
      </c>
      <c r="AH14" s="61" t="s">
        <v>25</v>
      </c>
      <c r="AI14" s="140">
        <v>5</v>
      </c>
      <c r="AJ14" s="63"/>
      <c r="AK14" s="61"/>
      <c r="AL14" s="61"/>
      <c r="AM14" s="61"/>
      <c r="AN14" s="140"/>
      <c r="AO14" s="613" t="s">
        <v>171</v>
      </c>
    </row>
    <row r="15" spans="1:41" ht="15.75">
      <c r="A15" s="58" t="s">
        <v>72</v>
      </c>
      <c r="B15" s="59" t="s">
        <v>173</v>
      </c>
      <c r="C15" s="65" t="s">
        <v>136</v>
      </c>
      <c r="D15" s="101">
        <f t="shared" si="0"/>
        <v>5</v>
      </c>
      <c r="E15" s="174">
        <f t="shared" si="1"/>
        <v>4</v>
      </c>
      <c r="F15" s="63"/>
      <c r="G15" s="61"/>
      <c r="H15" s="61"/>
      <c r="I15" s="61"/>
      <c r="J15" s="140"/>
      <c r="K15" s="63"/>
      <c r="L15" s="61"/>
      <c r="M15" s="61"/>
      <c r="N15" s="61"/>
      <c r="O15" s="140"/>
      <c r="P15" s="141"/>
      <c r="Q15" s="61"/>
      <c r="R15" s="61"/>
      <c r="S15" s="61"/>
      <c r="T15" s="140"/>
      <c r="U15" s="63"/>
      <c r="V15" s="61"/>
      <c r="W15" s="61"/>
      <c r="X15" s="61"/>
      <c r="Y15" s="140"/>
      <c r="Z15" s="63">
        <v>2</v>
      </c>
      <c r="AA15" s="61">
        <v>0</v>
      </c>
      <c r="AB15" s="61">
        <v>3</v>
      </c>
      <c r="AC15" s="61" t="s">
        <v>25</v>
      </c>
      <c r="AD15" s="140">
        <v>4</v>
      </c>
      <c r="AE15" s="63"/>
      <c r="AF15" s="61"/>
      <c r="AG15" s="61"/>
      <c r="AH15" s="61"/>
      <c r="AI15" s="140"/>
      <c r="AJ15" s="63"/>
      <c r="AK15" s="61"/>
      <c r="AL15" s="61"/>
      <c r="AM15" s="61"/>
      <c r="AN15" s="140"/>
      <c r="AO15" s="613" t="s">
        <v>199</v>
      </c>
    </row>
    <row r="16" spans="1:41" ht="15.75">
      <c r="A16" s="78" t="s">
        <v>73</v>
      </c>
      <c r="B16" s="59" t="s">
        <v>174</v>
      </c>
      <c r="C16" s="65" t="s">
        <v>137</v>
      </c>
      <c r="D16" s="101">
        <f t="shared" si="0"/>
        <v>5</v>
      </c>
      <c r="E16" s="174">
        <f t="shared" si="1"/>
        <v>4</v>
      </c>
      <c r="F16" s="63"/>
      <c r="G16" s="61"/>
      <c r="H16" s="61"/>
      <c r="I16" s="61"/>
      <c r="J16" s="140"/>
      <c r="K16" s="63"/>
      <c r="L16" s="61"/>
      <c r="M16" s="61"/>
      <c r="N16" s="61"/>
      <c r="O16" s="140"/>
      <c r="P16" s="141"/>
      <c r="Q16" s="61"/>
      <c r="R16" s="61"/>
      <c r="S16" s="61"/>
      <c r="T16" s="140"/>
      <c r="U16" s="63"/>
      <c r="V16" s="61"/>
      <c r="W16" s="61"/>
      <c r="X16" s="61"/>
      <c r="Y16" s="140"/>
      <c r="Z16" s="63"/>
      <c r="AA16" s="61"/>
      <c r="AB16" s="61"/>
      <c r="AC16" s="61"/>
      <c r="AD16" s="140"/>
      <c r="AE16" s="63">
        <v>2</v>
      </c>
      <c r="AF16" s="61">
        <v>0</v>
      </c>
      <c r="AG16" s="61">
        <v>3</v>
      </c>
      <c r="AH16" s="61" t="s">
        <v>22</v>
      </c>
      <c r="AI16" s="140">
        <v>4</v>
      </c>
      <c r="AJ16" s="63"/>
      <c r="AK16" s="61"/>
      <c r="AL16" s="61"/>
      <c r="AM16" s="61"/>
      <c r="AN16" s="140"/>
      <c r="AO16" s="613" t="s">
        <v>173</v>
      </c>
    </row>
    <row r="17" spans="1:54" ht="15.75">
      <c r="A17" s="58" t="s">
        <v>74</v>
      </c>
      <c r="B17" s="59" t="s">
        <v>175</v>
      </c>
      <c r="C17" s="60" t="s">
        <v>138</v>
      </c>
      <c r="D17" s="101">
        <f t="shared" si="0"/>
        <v>3</v>
      </c>
      <c r="E17" s="174">
        <f t="shared" si="1"/>
        <v>4</v>
      </c>
      <c r="F17" s="63"/>
      <c r="G17" s="61"/>
      <c r="H17" s="61"/>
      <c r="I17" s="61"/>
      <c r="J17" s="140"/>
      <c r="K17" s="63"/>
      <c r="L17" s="61"/>
      <c r="M17" s="61"/>
      <c r="N17" s="61"/>
      <c r="O17" s="140"/>
      <c r="P17" s="141"/>
      <c r="Q17" s="61"/>
      <c r="R17" s="61"/>
      <c r="S17" s="61"/>
      <c r="T17" s="140"/>
      <c r="U17" s="63">
        <v>1</v>
      </c>
      <c r="V17" s="61">
        <v>0</v>
      </c>
      <c r="W17" s="61">
        <v>2</v>
      </c>
      <c r="X17" s="61" t="s">
        <v>25</v>
      </c>
      <c r="Y17" s="140">
        <v>4</v>
      </c>
      <c r="Z17" s="63"/>
      <c r="AA17" s="61"/>
      <c r="AB17" s="61"/>
      <c r="AC17" s="61"/>
      <c r="AD17" s="140"/>
      <c r="AE17" s="63"/>
      <c r="AF17" s="61"/>
      <c r="AG17" s="61"/>
      <c r="AH17" s="61"/>
      <c r="AI17" s="140"/>
      <c r="AJ17" s="63"/>
      <c r="AK17" s="61"/>
      <c r="AL17" s="61"/>
      <c r="AM17" s="61"/>
      <c r="AN17" s="140"/>
      <c r="AO17" s="613"/>
    </row>
    <row r="18" spans="1:54" ht="15.75">
      <c r="A18" s="78" t="s">
        <v>365</v>
      </c>
      <c r="B18" s="59" t="s">
        <v>176</v>
      </c>
      <c r="C18" s="60" t="s">
        <v>139</v>
      </c>
      <c r="D18" s="101">
        <f t="shared" si="0"/>
        <v>5</v>
      </c>
      <c r="E18" s="174">
        <f t="shared" si="1"/>
        <v>4</v>
      </c>
      <c r="F18" s="63"/>
      <c r="G18" s="61"/>
      <c r="H18" s="61"/>
      <c r="I18" s="61"/>
      <c r="J18" s="140"/>
      <c r="K18" s="63"/>
      <c r="L18" s="61"/>
      <c r="M18" s="61"/>
      <c r="N18" s="61"/>
      <c r="O18" s="140"/>
      <c r="P18" s="141"/>
      <c r="Q18" s="61"/>
      <c r="R18" s="61"/>
      <c r="S18" s="61"/>
      <c r="T18" s="140"/>
      <c r="U18" s="63"/>
      <c r="V18" s="61"/>
      <c r="W18" s="61"/>
      <c r="X18" s="61"/>
      <c r="Y18" s="140"/>
      <c r="Z18" s="63">
        <v>2</v>
      </c>
      <c r="AA18" s="61">
        <v>0</v>
      </c>
      <c r="AB18" s="61">
        <v>3</v>
      </c>
      <c r="AC18" s="61" t="s">
        <v>22</v>
      </c>
      <c r="AD18" s="140">
        <v>4</v>
      </c>
      <c r="AE18" s="63"/>
      <c r="AF18" s="61"/>
      <c r="AG18" s="61"/>
      <c r="AH18" s="61"/>
      <c r="AI18" s="140"/>
      <c r="AJ18" s="63"/>
      <c r="AK18" s="61"/>
      <c r="AL18" s="61"/>
      <c r="AM18" s="61"/>
      <c r="AN18" s="140"/>
      <c r="AO18" s="613" t="s">
        <v>175</v>
      </c>
    </row>
    <row r="19" spans="1:54" ht="15.75">
      <c r="A19" s="58" t="s">
        <v>366</v>
      </c>
      <c r="B19" s="59" t="s">
        <v>177</v>
      </c>
      <c r="C19" s="60" t="s">
        <v>140</v>
      </c>
      <c r="D19" s="101">
        <f t="shared" si="0"/>
        <v>4</v>
      </c>
      <c r="E19" s="174">
        <f t="shared" si="1"/>
        <v>4</v>
      </c>
      <c r="F19" s="63"/>
      <c r="G19" s="61"/>
      <c r="H19" s="61"/>
      <c r="I19" s="61"/>
      <c r="J19" s="140"/>
      <c r="K19" s="63"/>
      <c r="L19" s="61"/>
      <c r="M19" s="61"/>
      <c r="N19" s="61"/>
      <c r="O19" s="140"/>
      <c r="P19" s="141"/>
      <c r="Q19" s="61"/>
      <c r="R19" s="61"/>
      <c r="S19" s="61"/>
      <c r="T19" s="140"/>
      <c r="U19" s="63"/>
      <c r="V19" s="61"/>
      <c r="W19" s="61"/>
      <c r="X19" s="61"/>
      <c r="Y19" s="140"/>
      <c r="Z19" s="63"/>
      <c r="AA19" s="61"/>
      <c r="AB19" s="61"/>
      <c r="AC19" s="61"/>
      <c r="AD19" s="140"/>
      <c r="AE19" s="63">
        <v>1</v>
      </c>
      <c r="AF19" s="61">
        <v>0</v>
      </c>
      <c r="AG19" s="61">
        <v>3</v>
      </c>
      <c r="AH19" s="61" t="s">
        <v>25</v>
      </c>
      <c r="AI19" s="140">
        <v>4</v>
      </c>
      <c r="AJ19" s="63"/>
      <c r="AK19" s="61"/>
      <c r="AL19" s="61"/>
      <c r="AM19" s="61"/>
      <c r="AN19" s="140"/>
      <c r="AO19" s="613" t="s">
        <v>176</v>
      </c>
    </row>
    <row r="20" spans="1:54" ht="30">
      <c r="A20" s="78" t="s">
        <v>83</v>
      </c>
      <c r="B20" s="59" t="s">
        <v>178</v>
      </c>
      <c r="C20" s="65" t="s">
        <v>141</v>
      </c>
      <c r="D20" s="101">
        <f t="shared" si="0"/>
        <v>5</v>
      </c>
      <c r="E20" s="174">
        <f t="shared" si="1"/>
        <v>4</v>
      </c>
      <c r="F20" s="63"/>
      <c r="G20" s="61"/>
      <c r="H20" s="61"/>
      <c r="I20" s="61"/>
      <c r="J20" s="140"/>
      <c r="K20" s="63"/>
      <c r="L20" s="61"/>
      <c r="M20" s="61"/>
      <c r="N20" s="61"/>
      <c r="O20" s="140"/>
      <c r="P20" s="141"/>
      <c r="Q20" s="61"/>
      <c r="R20" s="61"/>
      <c r="S20" s="61"/>
      <c r="T20" s="140"/>
      <c r="U20" s="63"/>
      <c r="V20" s="61"/>
      <c r="W20" s="61"/>
      <c r="X20" s="61"/>
      <c r="Y20" s="140"/>
      <c r="Z20" s="63"/>
      <c r="AA20" s="61"/>
      <c r="AB20" s="61"/>
      <c r="AC20" s="61"/>
      <c r="AD20" s="140"/>
      <c r="AE20" s="63">
        <v>2</v>
      </c>
      <c r="AF20" s="61">
        <v>0</v>
      </c>
      <c r="AG20" s="61">
        <v>3</v>
      </c>
      <c r="AH20" s="61" t="s">
        <v>25</v>
      </c>
      <c r="AI20" s="140">
        <v>4</v>
      </c>
      <c r="AJ20" s="63"/>
      <c r="AK20" s="61"/>
      <c r="AL20" s="61"/>
      <c r="AM20" s="61"/>
      <c r="AN20" s="140"/>
      <c r="AO20" s="613" t="s">
        <v>175</v>
      </c>
    </row>
    <row r="21" spans="1:54" ht="15.75">
      <c r="A21" s="58" t="s">
        <v>84</v>
      </c>
      <c r="B21" s="59" t="s">
        <v>180</v>
      </c>
      <c r="C21" s="65" t="s">
        <v>142</v>
      </c>
      <c r="D21" s="101">
        <f t="shared" si="0"/>
        <v>2</v>
      </c>
      <c r="E21" s="174">
        <f t="shared" si="1"/>
        <v>4</v>
      </c>
      <c r="F21" s="63"/>
      <c r="G21" s="61"/>
      <c r="H21" s="61"/>
      <c r="I21" s="61"/>
      <c r="J21" s="140"/>
      <c r="K21" s="63"/>
      <c r="L21" s="61"/>
      <c r="M21" s="61"/>
      <c r="N21" s="61"/>
      <c r="O21" s="140"/>
      <c r="P21" s="141"/>
      <c r="Q21" s="61"/>
      <c r="R21" s="61"/>
      <c r="S21" s="61"/>
      <c r="T21" s="140"/>
      <c r="U21" s="63"/>
      <c r="V21" s="61"/>
      <c r="W21" s="61"/>
      <c r="X21" s="61"/>
      <c r="Y21" s="140"/>
      <c r="Z21" s="63"/>
      <c r="AA21" s="61"/>
      <c r="AB21" s="61"/>
      <c r="AC21" s="61"/>
      <c r="AD21" s="140"/>
      <c r="AE21" s="63"/>
      <c r="AF21" s="61"/>
      <c r="AG21" s="61"/>
      <c r="AH21" s="61"/>
      <c r="AI21" s="140"/>
      <c r="AJ21" s="63">
        <v>0</v>
      </c>
      <c r="AK21" s="61">
        <v>0</v>
      </c>
      <c r="AL21" s="61">
        <v>2</v>
      </c>
      <c r="AM21" s="61" t="s">
        <v>25</v>
      </c>
      <c r="AN21" s="140">
        <v>4</v>
      </c>
      <c r="AO21" s="613" t="s">
        <v>178</v>
      </c>
    </row>
    <row r="22" spans="1:54" ht="16.5" thickBot="1">
      <c r="A22" s="78" t="s">
        <v>102</v>
      </c>
      <c r="B22" s="59" t="s">
        <v>179</v>
      </c>
      <c r="C22" s="142" t="s">
        <v>59</v>
      </c>
      <c r="D22" s="143">
        <f t="shared" si="0"/>
        <v>2</v>
      </c>
      <c r="E22" s="175">
        <f t="shared" si="1"/>
        <v>4</v>
      </c>
      <c r="F22" s="69"/>
      <c r="G22" s="67"/>
      <c r="H22" s="67"/>
      <c r="I22" s="67"/>
      <c r="J22" s="144"/>
      <c r="K22" s="69"/>
      <c r="L22" s="67"/>
      <c r="M22" s="67"/>
      <c r="N22" s="67"/>
      <c r="O22" s="144"/>
      <c r="P22" s="145"/>
      <c r="Q22" s="67"/>
      <c r="R22" s="67"/>
      <c r="S22" s="67"/>
      <c r="T22" s="144"/>
      <c r="U22" s="69"/>
      <c r="V22" s="67"/>
      <c r="W22" s="67"/>
      <c r="X22" s="67"/>
      <c r="Y22" s="144"/>
      <c r="Z22" s="69"/>
      <c r="AA22" s="67"/>
      <c r="AB22" s="67"/>
      <c r="AC22" s="67"/>
      <c r="AD22" s="144"/>
      <c r="AE22" s="69"/>
      <c r="AF22" s="67"/>
      <c r="AG22" s="67"/>
      <c r="AH22" s="67"/>
      <c r="AI22" s="144"/>
      <c r="AJ22" s="69">
        <v>0</v>
      </c>
      <c r="AK22" s="67">
        <v>0</v>
      </c>
      <c r="AL22" s="67">
        <v>2</v>
      </c>
      <c r="AM22" s="67" t="s">
        <v>25</v>
      </c>
      <c r="AN22" s="144">
        <v>4</v>
      </c>
      <c r="AO22" s="613" t="s">
        <v>360</v>
      </c>
    </row>
    <row r="23" spans="1:54" ht="16.5" thickBot="1">
      <c r="A23" s="1058" t="s">
        <v>380</v>
      </c>
      <c r="B23" s="1059"/>
      <c r="C23" s="1059"/>
      <c r="D23" s="71">
        <f>SUM(D24:D26)</f>
        <v>6</v>
      </c>
      <c r="E23" s="72">
        <f>SUM(E24:E26)</f>
        <v>10</v>
      </c>
      <c r="F23" s="131">
        <f>SUM(F24:F26)</f>
        <v>0</v>
      </c>
      <c r="G23" s="225">
        <f>SUM(G24:G26)</f>
        <v>0</v>
      </c>
      <c r="H23" s="833">
        <f>SUM(H24:H26)</f>
        <v>0</v>
      </c>
      <c r="I23" s="72"/>
      <c r="J23" s="835">
        <f>SUM(J24:J26)</f>
        <v>0</v>
      </c>
      <c r="K23" s="832">
        <f>SUM(K24:K26)</f>
        <v>0</v>
      </c>
      <c r="L23" s="833">
        <f>SUM(L24:L26)</f>
        <v>0</v>
      </c>
      <c r="M23" s="225">
        <f>SUM(M24:M26)</f>
        <v>0</v>
      </c>
      <c r="N23" s="71"/>
      <c r="O23" s="72">
        <f>SUM(O24:O26)</f>
        <v>0</v>
      </c>
      <c r="P23" s="131">
        <f>SUM(P24:P26)</f>
        <v>0</v>
      </c>
      <c r="Q23" s="225">
        <f>SUM(Q24:Q26)</f>
        <v>0</v>
      </c>
      <c r="R23" s="71">
        <f>SUM(R24:R26)</f>
        <v>0</v>
      </c>
      <c r="S23" s="72"/>
      <c r="T23" s="835">
        <f>SUM(T24:T26)</f>
        <v>0</v>
      </c>
      <c r="U23" s="832">
        <f>SUM(U24:U26)</f>
        <v>0</v>
      </c>
      <c r="V23" s="833">
        <f>SUM(V24:V26)</f>
        <v>0</v>
      </c>
      <c r="W23" s="225">
        <f>SUM(W24:W26)</f>
        <v>0</v>
      </c>
      <c r="X23" s="71"/>
      <c r="Y23" s="72">
        <f>SUM(Y24:Y26)</f>
        <v>0</v>
      </c>
      <c r="Z23" s="131">
        <f>SUM(Z24:Z26)</f>
        <v>0</v>
      </c>
      <c r="AA23" s="225">
        <f>SUM(AA24:AA26)</f>
        <v>2</v>
      </c>
      <c r="AB23" s="71">
        <f>SUM(AB24:AB26)</f>
        <v>0</v>
      </c>
      <c r="AC23" s="72"/>
      <c r="AD23" s="835">
        <f>SUM(AD24:AD26)</f>
        <v>4</v>
      </c>
      <c r="AE23" s="831">
        <f>SUM(AE24:AE26)</f>
        <v>0</v>
      </c>
      <c r="AF23" s="71">
        <f>SUM(AF24:AF26)</f>
        <v>2</v>
      </c>
      <c r="AG23" s="72">
        <f>SUM(AG24:AG26)</f>
        <v>0</v>
      </c>
      <c r="AH23" s="71"/>
      <c r="AI23" s="72">
        <f>SUM(AI24:AI26)</f>
        <v>3</v>
      </c>
      <c r="AJ23" s="71">
        <f>SUM(AJ24:AJ26)</f>
        <v>0</v>
      </c>
      <c r="AK23" s="72">
        <f>SUM(AK24:AK26)</f>
        <v>2</v>
      </c>
      <c r="AL23" s="71">
        <f>SUM(AL24:AL26)</f>
        <v>0</v>
      </c>
      <c r="AM23" s="72"/>
      <c r="AN23" s="834">
        <f>SUM(AN24:AN26)</f>
        <v>3</v>
      </c>
      <c r="AO23" s="146"/>
    </row>
    <row r="24" spans="1:54" ht="15.75">
      <c r="A24" s="78" t="s">
        <v>104</v>
      </c>
      <c r="B24" s="863"/>
      <c r="C24" s="864" t="s">
        <v>114</v>
      </c>
      <c r="D24" s="79">
        <v>2</v>
      </c>
      <c r="E24" s="80">
        <f>J24+O24+Y24+AD24+AI24+AN24</f>
        <v>4</v>
      </c>
      <c r="F24" s="81"/>
      <c r="G24" s="82"/>
      <c r="H24" s="82"/>
      <c r="I24" s="82"/>
      <c r="J24" s="83"/>
      <c r="K24" s="81"/>
      <c r="L24" s="82"/>
      <c r="M24" s="82"/>
      <c r="N24" s="82"/>
      <c r="O24" s="83"/>
      <c r="P24" s="147"/>
      <c r="Q24" s="86"/>
      <c r="R24" s="86"/>
      <c r="S24" s="86"/>
      <c r="T24" s="230"/>
      <c r="U24" s="88"/>
      <c r="V24" s="89"/>
      <c r="W24" s="89"/>
      <c r="X24" s="89"/>
      <c r="Y24" s="90"/>
      <c r="Z24" s="88">
        <v>0</v>
      </c>
      <c r="AA24" s="89">
        <v>2</v>
      </c>
      <c r="AB24" s="89">
        <v>0</v>
      </c>
      <c r="AC24" s="89" t="s">
        <v>25</v>
      </c>
      <c r="AD24" s="230">
        <v>4</v>
      </c>
      <c r="AE24" s="88"/>
      <c r="AF24" s="89"/>
      <c r="AG24" s="89"/>
      <c r="AH24" s="89"/>
      <c r="AI24" s="230"/>
      <c r="AJ24" s="88"/>
      <c r="AK24" s="89"/>
      <c r="AL24" s="89"/>
      <c r="AM24" s="89"/>
      <c r="AN24" s="230"/>
      <c r="AO24" s="148"/>
      <c r="AP24" s="1051"/>
      <c r="AQ24" s="1052"/>
      <c r="AR24" s="1052"/>
      <c r="AS24" s="1052"/>
      <c r="AT24" s="1053"/>
      <c r="AU24" s="1053"/>
      <c r="AV24" s="1053"/>
      <c r="AW24" s="1053"/>
      <c r="AX24" s="1053"/>
      <c r="AY24" s="1053"/>
      <c r="AZ24" s="1053"/>
      <c r="BA24" s="1053"/>
      <c r="BB24" s="1053"/>
    </row>
    <row r="25" spans="1:54" ht="15.75">
      <c r="A25" s="58" t="s">
        <v>106</v>
      </c>
      <c r="B25" s="59"/>
      <c r="C25" s="65" t="s">
        <v>115</v>
      </c>
      <c r="D25" s="61">
        <v>2</v>
      </c>
      <c r="E25" s="80">
        <f t="shared" ref="E25:E26" si="2">J25+O25+Y25+AD25+AI25+AN25</f>
        <v>3</v>
      </c>
      <c r="F25" s="93"/>
      <c r="G25" s="94"/>
      <c r="H25" s="94"/>
      <c r="I25" s="94"/>
      <c r="J25" s="95"/>
      <c r="K25" s="93"/>
      <c r="L25" s="94"/>
      <c r="M25" s="94"/>
      <c r="N25" s="94"/>
      <c r="O25" s="95"/>
      <c r="P25" s="149"/>
      <c r="Q25" s="94"/>
      <c r="R25" s="94"/>
      <c r="S25" s="94"/>
      <c r="T25" s="95"/>
      <c r="U25" s="97"/>
      <c r="V25" s="98"/>
      <c r="W25" s="98"/>
      <c r="X25" s="98"/>
      <c r="Y25" s="99"/>
      <c r="Z25" s="100"/>
      <c r="AA25" s="101"/>
      <c r="AB25" s="101"/>
      <c r="AC25" s="101"/>
      <c r="AD25" s="110"/>
      <c r="AE25" s="100">
        <v>0</v>
      </c>
      <c r="AF25" s="101">
        <v>2</v>
      </c>
      <c r="AG25" s="101">
        <v>0</v>
      </c>
      <c r="AH25" s="101" t="s">
        <v>25</v>
      </c>
      <c r="AI25" s="110">
        <v>3</v>
      </c>
      <c r="AJ25" s="100"/>
      <c r="AK25" s="101"/>
      <c r="AL25" s="101"/>
      <c r="AM25" s="101"/>
      <c r="AN25" s="110"/>
      <c r="AO25" s="150"/>
      <c r="AP25" s="1054"/>
      <c r="AQ25" s="1052"/>
      <c r="AR25" s="1052"/>
      <c r="AS25" s="1052"/>
      <c r="AT25" s="1053"/>
      <c r="AU25" s="1053"/>
      <c r="AV25" s="1053"/>
      <c r="AW25" s="1053"/>
      <c r="AX25" s="1053"/>
      <c r="AY25" s="1053"/>
      <c r="AZ25" s="1053"/>
      <c r="BA25" s="1053"/>
      <c r="BB25" s="1053"/>
    </row>
    <row r="26" spans="1:54" ht="16.5" thickBot="1">
      <c r="A26" s="78" t="s">
        <v>108</v>
      </c>
      <c r="B26" s="59"/>
      <c r="C26" s="65" t="s">
        <v>116</v>
      </c>
      <c r="D26" s="61">
        <v>2</v>
      </c>
      <c r="E26" s="80">
        <f t="shared" si="2"/>
        <v>3</v>
      </c>
      <c r="F26" s="93"/>
      <c r="G26" s="94"/>
      <c r="H26" s="94"/>
      <c r="I26" s="94"/>
      <c r="J26" s="95"/>
      <c r="K26" s="93"/>
      <c r="L26" s="94"/>
      <c r="M26" s="94"/>
      <c r="N26" s="94"/>
      <c r="O26" s="95"/>
      <c r="P26" s="149"/>
      <c r="Q26" s="94"/>
      <c r="R26" s="94"/>
      <c r="S26" s="94"/>
      <c r="T26" s="95"/>
      <c r="U26" s="93"/>
      <c r="V26" s="94"/>
      <c r="W26" s="94"/>
      <c r="X26" s="94"/>
      <c r="Y26" s="95"/>
      <c r="Z26" s="100"/>
      <c r="AA26" s="101"/>
      <c r="AB26" s="101"/>
      <c r="AC26" s="101"/>
      <c r="AD26" s="110"/>
      <c r="AE26" s="100"/>
      <c r="AF26" s="101"/>
      <c r="AG26" s="101"/>
      <c r="AH26" s="101"/>
      <c r="AI26" s="110"/>
      <c r="AJ26" s="100">
        <v>0</v>
      </c>
      <c r="AK26" s="101">
        <v>2</v>
      </c>
      <c r="AL26" s="101">
        <v>0</v>
      </c>
      <c r="AM26" s="101" t="s">
        <v>25</v>
      </c>
      <c r="AN26" s="110">
        <v>3</v>
      </c>
      <c r="AO26" s="151"/>
      <c r="AP26" s="1054"/>
      <c r="AQ26" s="1052"/>
      <c r="AR26" s="1052"/>
      <c r="AS26" s="1052"/>
      <c r="AT26" s="1053"/>
      <c r="AU26" s="1053"/>
      <c r="AV26" s="1053"/>
      <c r="AW26" s="1053"/>
      <c r="AX26" s="1053"/>
      <c r="AY26" s="1053"/>
      <c r="AZ26" s="1053"/>
      <c r="BA26" s="1053"/>
      <c r="BB26" s="1053"/>
    </row>
    <row r="27" spans="1:54" ht="16.5" thickBot="1">
      <c r="A27" s="1067" t="s">
        <v>117</v>
      </c>
      <c r="B27" s="1068"/>
      <c r="C27" s="1069"/>
      <c r="D27" s="255">
        <v>0</v>
      </c>
      <c r="E27" s="256">
        <v>15</v>
      </c>
      <c r="F27" s="201"/>
      <c r="G27" s="202"/>
      <c r="H27" s="202"/>
      <c r="I27" s="202"/>
      <c r="J27" s="203"/>
      <c r="K27" s="201"/>
      <c r="L27" s="202"/>
      <c r="M27" s="202"/>
      <c r="N27" s="202"/>
      <c r="O27" s="203"/>
      <c r="P27" s="257"/>
      <c r="Q27" s="202"/>
      <c r="R27" s="202"/>
      <c r="S27" s="202"/>
      <c r="T27" s="203"/>
      <c r="U27" s="201"/>
      <c r="V27" s="202"/>
      <c r="W27" s="202"/>
      <c r="X27" s="202"/>
      <c r="Y27" s="203"/>
      <c r="Z27" s="204"/>
      <c r="AA27" s="205"/>
      <c r="AB27" s="205"/>
      <c r="AC27" s="205"/>
      <c r="AD27" s="836"/>
      <c r="AE27" s="204"/>
      <c r="AF27" s="205"/>
      <c r="AG27" s="205"/>
      <c r="AH27" s="205"/>
      <c r="AI27" s="206"/>
      <c r="AJ27" s="204"/>
      <c r="AK27" s="205"/>
      <c r="AL27" s="205"/>
      <c r="AM27" s="205"/>
      <c r="AN27" s="263">
        <v>15</v>
      </c>
      <c r="AO27" s="252"/>
      <c r="AP27" s="1054"/>
      <c r="AQ27" s="1052"/>
      <c r="AR27" s="1052"/>
      <c r="AS27" s="1052"/>
      <c r="AT27" s="1053"/>
      <c r="AU27" s="1053"/>
      <c r="AV27" s="1053"/>
      <c r="AW27" s="1053"/>
      <c r="AX27" s="1053"/>
      <c r="AY27" s="1053"/>
      <c r="AZ27" s="1053"/>
      <c r="BA27" s="1053"/>
      <c r="BB27" s="1053"/>
    </row>
    <row r="28" spans="1:54" ht="16.5" thickBot="1">
      <c r="A28" s="253"/>
      <c r="B28" s="254" t="s">
        <v>170</v>
      </c>
      <c r="C28" s="254" t="s">
        <v>117</v>
      </c>
      <c r="D28" s="251">
        <v>0</v>
      </c>
      <c r="E28" s="258">
        <f>SUM(J28,O28,T28:U28,Y28,AD28,AI28:AJ28,AN28)</f>
        <v>15</v>
      </c>
      <c r="F28" s="184"/>
      <c r="G28" s="185"/>
      <c r="H28" s="185"/>
      <c r="I28" s="185"/>
      <c r="J28" s="837"/>
      <c r="K28" s="184"/>
      <c r="L28" s="185"/>
      <c r="M28" s="185"/>
      <c r="N28" s="185"/>
      <c r="O28" s="186"/>
      <c r="P28" s="259"/>
      <c r="Q28" s="185"/>
      <c r="R28" s="185"/>
      <c r="S28" s="185"/>
      <c r="T28" s="837"/>
      <c r="U28" s="184"/>
      <c r="V28" s="185"/>
      <c r="W28" s="185"/>
      <c r="X28" s="185"/>
      <c r="Y28" s="186"/>
      <c r="Z28" s="184"/>
      <c r="AA28" s="185"/>
      <c r="AB28" s="185"/>
      <c r="AC28" s="185"/>
      <c r="AD28" s="837"/>
      <c r="AE28" s="184"/>
      <c r="AF28" s="185"/>
      <c r="AG28" s="185"/>
      <c r="AH28" s="185"/>
      <c r="AI28" s="186"/>
      <c r="AJ28" s="184"/>
      <c r="AK28" s="185"/>
      <c r="AL28" s="185">
        <v>0</v>
      </c>
      <c r="AM28" s="185" t="s">
        <v>25</v>
      </c>
      <c r="AN28" s="837">
        <v>15</v>
      </c>
      <c r="AO28" s="252"/>
      <c r="AP28" s="1054"/>
      <c r="AQ28" s="1052"/>
      <c r="AR28" s="1052"/>
      <c r="AS28" s="1052"/>
      <c r="AT28" s="1053"/>
      <c r="AU28" s="1053"/>
      <c r="AV28" s="1053"/>
      <c r="AW28" s="1053"/>
      <c r="AX28" s="1053"/>
      <c r="AY28" s="1053"/>
      <c r="AZ28" s="1053"/>
      <c r="BA28" s="1053"/>
      <c r="BB28" s="1053"/>
    </row>
    <row r="29" spans="1:54" ht="16.5" thickBot="1">
      <c r="A29" s="1075" t="s">
        <v>154</v>
      </c>
      <c r="B29" s="1076"/>
      <c r="C29" s="1077"/>
      <c r="D29" s="188">
        <f>SUM(D30:D36)</f>
        <v>5</v>
      </c>
      <c r="E29" s="189">
        <f>SUM(E30:E36)</f>
        <v>4</v>
      </c>
      <c r="F29" s="188">
        <f t="shared" ref="F29:AN29" si="3">SUM(F30:F36)</f>
        <v>0</v>
      </c>
      <c r="G29" s="839">
        <f t="shared" si="3"/>
        <v>2</v>
      </c>
      <c r="H29" s="840">
        <f t="shared" si="3"/>
        <v>0</v>
      </c>
      <c r="I29" s="839"/>
      <c r="J29" s="843">
        <f t="shared" si="3"/>
        <v>1</v>
      </c>
      <c r="K29" s="229">
        <f t="shared" si="3"/>
        <v>0</v>
      </c>
      <c r="L29" s="699">
        <f t="shared" si="3"/>
        <v>1</v>
      </c>
      <c r="M29" s="699">
        <f t="shared" si="3"/>
        <v>0</v>
      </c>
      <c r="N29" s="838"/>
      <c r="O29" s="841">
        <f t="shared" si="3"/>
        <v>1</v>
      </c>
      <c r="P29" s="188">
        <f t="shared" si="3"/>
        <v>0</v>
      </c>
      <c r="Q29" s="189">
        <f>SUM(Q30:Q34)</f>
        <v>1</v>
      </c>
      <c r="R29" s="840">
        <f t="shared" si="3"/>
        <v>0</v>
      </c>
      <c r="S29" s="839"/>
      <c r="T29" s="843">
        <f t="shared" si="3"/>
        <v>1</v>
      </c>
      <c r="U29" s="229">
        <f t="shared" si="3"/>
        <v>0</v>
      </c>
      <c r="V29" s="699">
        <f t="shared" si="3"/>
        <v>1</v>
      </c>
      <c r="W29" s="699">
        <f t="shared" si="3"/>
        <v>0</v>
      </c>
      <c r="X29" s="838"/>
      <c r="Y29" s="189">
        <f t="shared" si="3"/>
        <v>1</v>
      </c>
      <c r="Z29" s="188">
        <f t="shared" si="3"/>
        <v>0</v>
      </c>
      <c r="AA29" s="228">
        <f t="shared" si="3"/>
        <v>0</v>
      </c>
      <c r="AB29" s="840">
        <f t="shared" si="3"/>
        <v>0</v>
      </c>
      <c r="AC29" s="839"/>
      <c r="AD29" s="843">
        <f t="shared" si="3"/>
        <v>0</v>
      </c>
      <c r="AE29" s="842">
        <f t="shared" si="3"/>
        <v>0</v>
      </c>
      <c r="AF29" s="699">
        <f t="shared" si="3"/>
        <v>0</v>
      </c>
      <c r="AG29" s="699">
        <f t="shared" si="3"/>
        <v>0</v>
      </c>
      <c r="AH29" s="838"/>
      <c r="AI29" s="841">
        <f t="shared" si="3"/>
        <v>0</v>
      </c>
      <c r="AJ29" s="229">
        <f t="shared" si="3"/>
        <v>0</v>
      </c>
      <c r="AK29" s="699">
        <f t="shared" si="3"/>
        <v>0</v>
      </c>
      <c r="AL29" s="699">
        <f t="shared" si="3"/>
        <v>0</v>
      </c>
      <c r="AM29" s="839"/>
      <c r="AN29" s="843">
        <f t="shared" si="3"/>
        <v>0</v>
      </c>
      <c r="AO29" s="386"/>
    </row>
    <row r="30" spans="1:54" ht="15.75">
      <c r="A30" s="1062" t="s">
        <v>120</v>
      </c>
      <c r="B30" s="197" t="s">
        <v>397</v>
      </c>
      <c r="C30" s="283" t="s">
        <v>121</v>
      </c>
      <c r="D30" s="178">
        <v>1</v>
      </c>
      <c r="E30" s="179">
        <v>0</v>
      </c>
      <c r="F30" s="85">
        <v>0</v>
      </c>
      <c r="G30" s="86">
        <v>1</v>
      </c>
      <c r="H30" s="86">
        <v>0</v>
      </c>
      <c r="I30" s="388" t="s">
        <v>118</v>
      </c>
      <c r="J30" s="230">
        <v>0</v>
      </c>
      <c r="K30" s="85"/>
      <c r="L30" s="86"/>
      <c r="M30" s="86"/>
      <c r="N30" s="180"/>
      <c r="O30" s="87"/>
      <c r="P30" s="147"/>
      <c r="Q30" s="86"/>
      <c r="R30" s="86"/>
      <c r="S30" s="180"/>
      <c r="T30" s="230"/>
      <c r="U30" s="85"/>
      <c r="V30" s="86"/>
      <c r="W30" s="86"/>
      <c r="X30" s="180"/>
      <c r="Y30" s="181"/>
      <c r="Z30" s="182"/>
      <c r="AA30" s="183"/>
      <c r="AB30" s="183"/>
      <c r="AC30" s="180"/>
      <c r="AD30" s="181"/>
      <c r="AE30" s="182"/>
      <c r="AF30" s="183"/>
      <c r="AG30" s="183"/>
      <c r="AH30" s="180"/>
      <c r="AI30" s="181"/>
      <c r="AJ30" s="182"/>
      <c r="AK30" s="183"/>
      <c r="AL30" s="183"/>
      <c r="AM30" s="180"/>
      <c r="AN30" s="384"/>
      <c r="AO30" s="387"/>
      <c r="AP30" s="176"/>
      <c r="AQ30" s="176"/>
      <c r="AR30" s="176"/>
      <c r="AS30" s="176"/>
    </row>
    <row r="31" spans="1:54" ht="15.75">
      <c r="A31" s="1062"/>
      <c r="B31" s="106"/>
      <c r="C31" s="177" t="s">
        <v>122</v>
      </c>
      <c r="D31" s="98">
        <v>1</v>
      </c>
      <c r="E31" s="107">
        <v>1</v>
      </c>
      <c r="F31" s="97">
        <v>0</v>
      </c>
      <c r="G31" s="98">
        <v>1</v>
      </c>
      <c r="H31" s="98">
        <v>0</v>
      </c>
      <c r="I31" s="98" t="s">
        <v>401</v>
      </c>
      <c r="J31" s="99">
        <v>1</v>
      </c>
      <c r="K31" s="97"/>
      <c r="L31" s="98"/>
      <c r="M31" s="98"/>
      <c r="N31" s="98"/>
      <c r="O31" s="99"/>
      <c r="P31" s="153"/>
      <c r="Q31" s="98"/>
      <c r="R31" s="98"/>
      <c r="S31" s="98"/>
      <c r="T31" s="110"/>
      <c r="U31" s="97"/>
      <c r="V31" s="98"/>
      <c r="W31" s="98"/>
      <c r="X31" s="98"/>
      <c r="Y31" s="99"/>
      <c r="Z31" s="97"/>
      <c r="AA31" s="98"/>
      <c r="AB31" s="98"/>
      <c r="AC31" s="98"/>
      <c r="AD31" s="99"/>
      <c r="AE31" s="97"/>
      <c r="AF31" s="98"/>
      <c r="AG31" s="98"/>
      <c r="AH31" s="98"/>
      <c r="AI31" s="99"/>
      <c r="AJ31" s="97"/>
      <c r="AK31" s="98"/>
      <c r="AL31" s="98"/>
      <c r="AM31" s="98"/>
      <c r="AN31" s="107"/>
      <c r="AO31" s="386"/>
    </row>
    <row r="32" spans="1:54" ht="15.75">
      <c r="A32" s="1062"/>
      <c r="B32" s="106"/>
      <c r="C32" s="177" t="s">
        <v>123</v>
      </c>
      <c r="D32" s="98">
        <v>1</v>
      </c>
      <c r="E32" s="107">
        <v>1</v>
      </c>
      <c r="F32" s="97"/>
      <c r="G32" s="98"/>
      <c r="H32" s="98"/>
      <c r="I32" s="98"/>
      <c r="J32" s="99"/>
      <c r="K32" s="97">
        <v>0</v>
      </c>
      <c r="L32" s="98">
        <v>1</v>
      </c>
      <c r="M32" s="98">
        <v>0</v>
      </c>
      <c r="N32" s="98" t="s">
        <v>401</v>
      </c>
      <c r="O32" s="99">
        <v>1</v>
      </c>
      <c r="P32" s="153"/>
      <c r="Q32" s="98"/>
      <c r="R32" s="98"/>
      <c r="S32" s="98"/>
      <c r="T32" s="110"/>
      <c r="U32" s="97"/>
      <c r="V32" s="98"/>
      <c r="W32" s="98"/>
      <c r="X32" s="98"/>
      <c r="Y32" s="99"/>
      <c r="Z32" s="97"/>
      <c r="AA32" s="98"/>
      <c r="AB32" s="98"/>
      <c r="AC32" s="98"/>
      <c r="AD32" s="99"/>
      <c r="AE32" s="97"/>
      <c r="AF32" s="98"/>
      <c r="AG32" s="98"/>
      <c r="AH32" s="98"/>
      <c r="AI32" s="99"/>
      <c r="AJ32" s="97"/>
      <c r="AK32" s="98"/>
      <c r="AL32" s="98"/>
      <c r="AM32" s="98"/>
      <c r="AN32" s="107"/>
      <c r="AO32" s="386" t="s">
        <v>122</v>
      </c>
    </row>
    <row r="33" spans="1:43" ht="15.75">
      <c r="A33" s="1062"/>
      <c r="B33" s="106"/>
      <c r="C33" s="177" t="s">
        <v>144</v>
      </c>
      <c r="D33" s="98">
        <v>1</v>
      </c>
      <c r="E33" s="107">
        <v>1</v>
      </c>
      <c r="F33" s="97"/>
      <c r="G33" s="98"/>
      <c r="H33" s="98"/>
      <c r="I33" s="98"/>
      <c r="J33" s="99"/>
      <c r="K33" s="97"/>
      <c r="L33" s="98"/>
      <c r="M33" s="98"/>
      <c r="N33" s="98"/>
      <c r="O33" s="99"/>
      <c r="P33" s="153">
        <v>0</v>
      </c>
      <c r="Q33" s="98">
        <v>1</v>
      </c>
      <c r="R33" s="98">
        <v>0</v>
      </c>
      <c r="S33" s="98" t="s">
        <v>401</v>
      </c>
      <c r="T33" s="110">
        <v>1</v>
      </c>
      <c r="U33" s="97"/>
      <c r="V33" s="98"/>
      <c r="W33" s="98"/>
      <c r="X33" s="98"/>
      <c r="Y33" s="99"/>
      <c r="Z33" s="97"/>
      <c r="AA33" s="98"/>
      <c r="AB33" s="98"/>
      <c r="AC33" s="98"/>
      <c r="AD33" s="99"/>
      <c r="AE33" s="97"/>
      <c r="AF33" s="98"/>
      <c r="AG33" s="98"/>
      <c r="AH33" s="98"/>
      <c r="AI33" s="99"/>
      <c r="AJ33" s="97"/>
      <c r="AK33" s="98"/>
      <c r="AL33" s="98"/>
      <c r="AM33" s="98"/>
      <c r="AN33" s="107"/>
      <c r="AO33" s="386" t="s">
        <v>123</v>
      </c>
    </row>
    <row r="34" spans="1:43" ht="15.75">
      <c r="A34" s="1062"/>
      <c r="B34" s="106"/>
      <c r="C34" s="177" t="s">
        <v>143</v>
      </c>
      <c r="D34" s="98">
        <v>1</v>
      </c>
      <c r="E34" s="107">
        <v>1</v>
      </c>
      <c r="F34" s="97"/>
      <c r="G34" s="98"/>
      <c r="H34" s="98"/>
      <c r="I34" s="98"/>
      <c r="J34" s="99"/>
      <c r="K34" s="97"/>
      <c r="L34" s="98"/>
      <c r="M34" s="98"/>
      <c r="N34" s="98"/>
      <c r="O34" s="99"/>
      <c r="P34" s="153"/>
      <c r="Q34" s="98"/>
      <c r="R34" s="98"/>
      <c r="S34" s="98"/>
      <c r="T34" s="99"/>
      <c r="U34" s="97">
        <v>0</v>
      </c>
      <c r="V34" s="98">
        <v>1</v>
      </c>
      <c r="W34" s="98">
        <v>0</v>
      </c>
      <c r="X34" s="98" t="s">
        <v>401</v>
      </c>
      <c r="Y34" s="99">
        <v>1</v>
      </c>
      <c r="Z34" s="97"/>
      <c r="AA34" s="98"/>
      <c r="AB34" s="98"/>
      <c r="AC34" s="98"/>
      <c r="AD34" s="99"/>
      <c r="AE34" s="97"/>
      <c r="AF34" s="98"/>
      <c r="AG34" s="98"/>
      <c r="AH34" s="98"/>
      <c r="AI34" s="99"/>
      <c r="AJ34" s="97"/>
      <c r="AK34" s="98"/>
      <c r="AL34" s="98"/>
      <c r="AM34" s="98"/>
      <c r="AN34" s="107"/>
      <c r="AO34" s="386" t="s">
        <v>144</v>
      </c>
    </row>
    <row r="35" spans="1:43" ht="31.5">
      <c r="A35" s="1062"/>
      <c r="B35" s="893"/>
      <c r="C35" s="897" t="s">
        <v>124</v>
      </c>
      <c r="D35" s="356"/>
      <c r="E35" s="898"/>
      <c r="F35" s="109"/>
      <c r="G35" s="108"/>
      <c r="H35" s="108"/>
      <c r="I35" s="108"/>
      <c r="J35" s="246"/>
      <c r="K35" s="97"/>
      <c r="L35" s="98"/>
      <c r="M35" s="98"/>
      <c r="N35" s="98"/>
      <c r="O35" s="99"/>
      <c r="P35" s="153"/>
      <c r="Q35" s="98"/>
      <c r="R35" s="98"/>
      <c r="S35" s="98"/>
      <c r="T35" s="110"/>
      <c r="U35" s="153"/>
      <c r="V35" s="98"/>
      <c r="W35" s="98"/>
      <c r="X35" s="98"/>
      <c r="Y35" s="896"/>
      <c r="Z35" s="109"/>
      <c r="AA35" s="108"/>
      <c r="AB35" s="108"/>
      <c r="AC35" s="108"/>
      <c r="AD35" s="301"/>
      <c r="AE35" s="109"/>
      <c r="AF35" s="108"/>
      <c r="AG35" s="108"/>
      <c r="AH35" s="108"/>
      <c r="AI35" s="301"/>
      <c r="AJ35" s="109"/>
      <c r="AK35" s="108"/>
      <c r="AL35" s="108"/>
      <c r="AM35" s="108"/>
      <c r="AN35" s="385"/>
      <c r="AO35" s="386"/>
    </row>
    <row r="36" spans="1:43" ht="31.5">
      <c r="A36" s="1062"/>
      <c r="B36" s="893"/>
      <c r="C36" s="897" t="s">
        <v>126</v>
      </c>
      <c r="D36" s="356"/>
      <c r="E36" s="898"/>
      <c r="F36" s="109"/>
      <c r="G36" s="108"/>
      <c r="H36" s="108"/>
      <c r="I36" s="108"/>
      <c r="J36" s="246"/>
      <c r="K36" s="97"/>
      <c r="L36" s="98"/>
      <c r="M36" s="98"/>
      <c r="N36" s="98"/>
      <c r="O36" s="99"/>
      <c r="P36" s="153"/>
      <c r="Q36" s="98"/>
      <c r="R36" s="98"/>
      <c r="S36" s="98"/>
      <c r="T36" s="110"/>
      <c r="U36" s="111"/>
      <c r="V36" s="108"/>
      <c r="W36" s="108"/>
      <c r="X36" s="108"/>
      <c r="Y36" s="246"/>
      <c r="Z36" s="153"/>
      <c r="AA36" s="98"/>
      <c r="AB36" s="98"/>
      <c r="AC36" s="98"/>
      <c r="AD36" s="896"/>
      <c r="AE36" s="109"/>
      <c r="AF36" s="108"/>
      <c r="AG36" s="108"/>
      <c r="AH36" s="108"/>
      <c r="AI36" s="301"/>
      <c r="AJ36" s="109"/>
      <c r="AK36" s="108"/>
      <c r="AL36" s="108"/>
      <c r="AM36" s="108"/>
      <c r="AN36" s="385"/>
      <c r="AO36" s="386"/>
    </row>
    <row r="37" spans="1:43" ht="16.5" thickBot="1">
      <c r="A37" s="1063"/>
      <c r="B37" s="112"/>
      <c r="C37" s="113" t="s">
        <v>127</v>
      </c>
      <c r="D37" s="114" t="s">
        <v>128</v>
      </c>
      <c r="E37" s="115">
        <v>0</v>
      </c>
      <c r="F37" s="116"/>
      <c r="G37" s="114"/>
      <c r="H37" s="114"/>
      <c r="I37" s="114"/>
      <c r="J37" s="117"/>
      <c r="K37" s="116"/>
      <c r="L37" s="114"/>
      <c r="M37" s="114"/>
      <c r="N37" s="114"/>
      <c r="O37" s="117"/>
      <c r="P37" s="154"/>
      <c r="Q37" s="114"/>
      <c r="R37" s="114"/>
      <c r="S37" s="114"/>
      <c r="T37" s="117"/>
      <c r="U37" s="116"/>
      <c r="V37" s="114"/>
      <c r="W37" s="114"/>
      <c r="X37" s="114"/>
      <c r="Y37" s="117"/>
      <c r="Z37" s="116"/>
      <c r="AA37" s="114"/>
      <c r="AB37" s="114"/>
      <c r="AC37" s="114"/>
      <c r="AD37" s="117"/>
      <c r="AE37" s="1064" t="s">
        <v>128</v>
      </c>
      <c r="AF37" s="1065"/>
      <c r="AG37" s="1065"/>
      <c r="AH37" s="1065"/>
      <c r="AI37" s="1066"/>
      <c r="AJ37" s="861"/>
      <c r="AK37" s="862"/>
      <c r="AL37" s="862"/>
      <c r="AM37" s="862"/>
      <c r="AN37" s="859"/>
      <c r="AO37" s="386"/>
    </row>
    <row r="38" spans="1:43" ht="16.5" thickBot="1">
      <c r="A38" s="224"/>
      <c r="B38" s="277"/>
      <c r="C38" s="614" t="s">
        <v>203</v>
      </c>
      <c r="D38" s="615">
        <f t="shared" ref="D38:AN38" si="4">SUM(D12+D23+D27+D29)</f>
        <v>50</v>
      </c>
      <c r="E38" s="615">
        <f t="shared" si="4"/>
        <v>71</v>
      </c>
      <c r="F38" s="615">
        <f t="shared" si="4"/>
        <v>0</v>
      </c>
      <c r="G38" s="615">
        <f t="shared" si="4"/>
        <v>2</v>
      </c>
      <c r="H38" s="615">
        <f t="shared" si="4"/>
        <v>0</v>
      </c>
      <c r="I38" s="615">
        <f t="shared" si="4"/>
        <v>0</v>
      </c>
      <c r="J38" s="844">
        <f t="shared" si="4"/>
        <v>1</v>
      </c>
      <c r="K38" s="846">
        <f t="shared" si="4"/>
        <v>0</v>
      </c>
      <c r="L38" s="620">
        <f t="shared" si="4"/>
        <v>1</v>
      </c>
      <c r="M38" s="620">
        <f t="shared" si="4"/>
        <v>0</v>
      </c>
      <c r="N38" s="620">
        <f t="shared" si="4"/>
        <v>0</v>
      </c>
      <c r="O38" s="847">
        <f t="shared" si="4"/>
        <v>1</v>
      </c>
      <c r="P38" s="845">
        <f t="shared" si="4"/>
        <v>0</v>
      </c>
      <c r="Q38" s="615">
        <f t="shared" si="4"/>
        <v>1</v>
      </c>
      <c r="R38" s="615">
        <f t="shared" si="4"/>
        <v>0</v>
      </c>
      <c r="S38" s="615">
        <f t="shared" si="4"/>
        <v>0</v>
      </c>
      <c r="T38" s="844">
        <f t="shared" si="4"/>
        <v>1</v>
      </c>
      <c r="U38" s="846">
        <f t="shared" si="4"/>
        <v>1</v>
      </c>
      <c r="V38" s="620">
        <f t="shared" si="4"/>
        <v>1</v>
      </c>
      <c r="W38" s="620">
        <f t="shared" si="4"/>
        <v>2</v>
      </c>
      <c r="X38" s="620">
        <f t="shared" si="4"/>
        <v>0</v>
      </c>
      <c r="Y38" s="847">
        <f t="shared" si="4"/>
        <v>5</v>
      </c>
      <c r="Z38" s="852">
        <f t="shared" si="4"/>
        <v>4</v>
      </c>
      <c r="AA38" s="616">
        <f t="shared" si="4"/>
        <v>2</v>
      </c>
      <c r="AB38" s="616">
        <f t="shared" si="4"/>
        <v>10</v>
      </c>
      <c r="AC38" s="616">
        <f t="shared" si="4"/>
        <v>0</v>
      </c>
      <c r="AD38" s="856">
        <f t="shared" si="4"/>
        <v>17</v>
      </c>
      <c r="AE38" s="846">
        <f t="shared" si="4"/>
        <v>5</v>
      </c>
      <c r="AF38" s="620">
        <f t="shared" si="4"/>
        <v>2</v>
      </c>
      <c r="AG38" s="620">
        <f t="shared" si="4"/>
        <v>13</v>
      </c>
      <c r="AH38" s="620">
        <f t="shared" si="4"/>
        <v>0</v>
      </c>
      <c r="AI38" s="860">
        <f t="shared" si="4"/>
        <v>20</v>
      </c>
      <c r="AJ38" s="846">
        <f t="shared" si="4"/>
        <v>0</v>
      </c>
      <c r="AK38" s="620">
        <f t="shared" si="4"/>
        <v>2</v>
      </c>
      <c r="AL38" s="620">
        <f t="shared" si="4"/>
        <v>4</v>
      </c>
      <c r="AM38" s="620">
        <f t="shared" si="4"/>
        <v>0</v>
      </c>
      <c r="AN38" s="847">
        <f t="shared" si="4"/>
        <v>26</v>
      </c>
      <c r="AO38" s="858"/>
      <c r="AP38" s="618"/>
      <c r="AQ38" s="618"/>
    </row>
    <row r="39" spans="1:43" ht="16.5" thickBot="1">
      <c r="A39" s="287"/>
      <c r="B39" s="288"/>
      <c r="C39" s="619" t="s">
        <v>200</v>
      </c>
      <c r="D39" s="620">
        <f>SUM(ITF!D49)</f>
        <v>103</v>
      </c>
      <c r="E39" s="621">
        <f>SUM(ITF!E49)</f>
        <v>139</v>
      </c>
      <c r="F39" s="622"/>
      <c r="G39" s="623"/>
      <c r="H39" s="623"/>
      <c r="I39" s="623"/>
      <c r="J39" s="621">
        <f>SUM(ITF!J49)</f>
        <v>31</v>
      </c>
      <c r="K39" s="622"/>
      <c r="L39" s="623"/>
      <c r="M39" s="623"/>
      <c r="N39" s="623"/>
      <c r="O39" s="621">
        <f>SUM(ITF!O49)</f>
        <v>29</v>
      </c>
      <c r="P39" s="622"/>
      <c r="Q39" s="623"/>
      <c r="R39" s="623"/>
      <c r="S39" s="623"/>
      <c r="T39" s="621">
        <f>SUM(ITF!T49)</f>
        <v>31</v>
      </c>
      <c r="U39" s="848"/>
      <c r="V39" s="849"/>
      <c r="W39" s="849"/>
      <c r="X39" s="849"/>
      <c r="Y39" s="624">
        <f>SUM(ITF!Y49)</f>
        <v>24</v>
      </c>
      <c r="Z39" s="854"/>
      <c r="AA39" s="855"/>
      <c r="AB39" s="855"/>
      <c r="AC39" s="855"/>
      <c r="AD39" s="850">
        <f>SUM(ITF!AD49)</f>
        <v>12</v>
      </c>
      <c r="AE39" s="625"/>
      <c r="AF39" s="849"/>
      <c r="AG39" s="849"/>
      <c r="AH39" s="849"/>
      <c r="AI39" s="624">
        <f>SUM(ITF!AI49)</f>
        <v>8</v>
      </c>
      <c r="AJ39" s="625"/>
      <c r="AK39" s="849"/>
      <c r="AL39" s="849"/>
      <c r="AM39" s="849"/>
      <c r="AN39" s="625">
        <f>SUM(ITF!AN49)</f>
        <v>4</v>
      </c>
      <c r="AO39" s="626">
        <f>SUM(J39:AN39)</f>
        <v>139</v>
      </c>
      <c r="AP39" s="618"/>
      <c r="AQ39" s="618"/>
    </row>
    <row r="40" spans="1:43" ht="16.5" thickBot="1">
      <c r="A40" s="223"/>
      <c r="B40" s="299"/>
      <c r="C40" s="698" t="s">
        <v>119</v>
      </c>
      <c r="D40" s="202">
        <f>SUM(D38:D39)</f>
        <v>153</v>
      </c>
      <c r="E40" s="203">
        <f>SUM(E38:E39)</f>
        <v>210</v>
      </c>
      <c r="F40" s="229"/>
      <c r="G40" s="699"/>
      <c r="H40" s="699"/>
      <c r="I40" s="699"/>
      <c r="J40" s="203">
        <f>SUM(J38:J39)</f>
        <v>32</v>
      </c>
      <c r="K40" s="229"/>
      <c r="L40" s="699"/>
      <c r="M40" s="699"/>
      <c r="N40" s="699"/>
      <c r="O40" s="203">
        <f>SUM(O38:O39)</f>
        <v>30</v>
      </c>
      <c r="P40" s="229"/>
      <c r="Q40" s="699"/>
      <c r="R40" s="699"/>
      <c r="S40" s="699"/>
      <c r="T40" s="203">
        <f>SUM(T38:T39)</f>
        <v>32</v>
      </c>
      <c r="U40" s="226"/>
      <c r="V40" s="700"/>
      <c r="W40" s="700"/>
      <c r="X40" s="700"/>
      <c r="Y40" s="701">
        <f t="shared" ref="Y40:AN40" si="5">SUM(Y38:Y39)</f>
        <v>29</v>
      </c>
      <c r="Z40" s="853"/>
      <c r="AA40" s="851"/>
      <c r="AB40" s="851"/>
      <c r="AC40" s="851"/>
      <c r="AD40" s="857">
        <f t="shared" si="5"/>
        <v>29</v>
      </c>
      <c r="AE40" s="226"/>
      <c r="AF40" s="700"/>
      <c r="AG40" s="700"/>
      <c r="AH40" s="700"/>
      <c r="AI40" s="203">
        <f t="shared" si="5"/>
        <v>28</v>
      </c>
      <c r="AJ40" s="702"/>
      <c r="AK40" s="700"/>
      <c r="AL40" s="700"/>
      <c r="AM40" s="700"/>
      <c r="AN40" s="701">
        <f t="shared" si="5"/>
        <v>30</v>
      </c>
      <c r="AO40" s="703">
        <f>SUM(J40:AN40)</f>
        <v>210</v>
      </c>
      <c r="AP40" s="618"/>
      <c r="AQ40" s="618"/>
    </row>
    <row r="41" spans="1:43" ht="15.75">
      <c r="A41" s="289"/>
      <c r="B41" s="106"/>
      <c r="C41" s="627" t="s">
        <v>205</v>
      </c>
      <c r="D41" s="628">
        <f>SUM(D42:D43)</f>
        <v>50</v>
      </c>
      <c r="E41" s="629"/>
      <c r="F41" s="630"/>
      <c r="G41" s="631"/>
      <c r="H41" s="631"/>
      <c r="I41" s="631"/>
      <c r="J41" s="632"/>
      <c r="K41" s="630"/>
      <c r="L41" s="631"/>
      <c r="M41" s="631"/>
      <c r="N41" s="631"/>
      <c r="O41" s="632"/>
      <c r="P41" s="630"/>
      <c r="Q41" s="631"/>
      <c r="R41" s="631"/>
      <c r="S41" s="631"/>
      <c r="T41" s="632"/>
      <c r="U41" s="633"/>
      <c r="V41" s="634"/>
      <c r="W41" s="634"/>
      <c r="X41" s="634"/>
      <c r="Y41" s="632"/>
      <c r="Z41" s="633"/>
      <c r="AA41" s="634"/>
      <c r="AB41" s="634"/>
      <c r="AC41" s="634"/>
      <c r="AD41" s="635"/>
      <c r="AE41" s="633"/>
      <c r="AF41" s="634"/>
      <c r="AG41" s="634"/>
      <c r="AH41" s="634"/>
      <c r="AI41" s="632"/>
      <c r="AJ41" s="633"/>
      <c r="AK41" s="634"/>
      <c r="AL41" s="634"/>
      <c r="AM41" s="634"/>
      <c r="AN41" s="635"/>
      <c r="AO41" s="626"/>
      <c r="AP41" s="618"/>
      <c r="AQ41" s="618"/>
    </row>
    <row r="42" spans="1:43" ht="15.75">
      <c r="A42" s="289"/>
      <c r="B42" s="106"/>
      <c r="C42" s="627" t="s">
        <v>204</v>
      </c>
      <c r="D42" s="636">
        <f>SUM(F42:AM42)</f>
        <v>40</v>
      </c>
      <c r="E42" s="637"/>
      <c r="F42" s="353"/>
      <c r="G42" s="638">
        <f>SUM(G12+G23+G27+G29)</f>
        <v>2</v>
      </c>
      <c r="H42" s="638">
        <f>SUM(H12+H23+H27+H29)</f>
        <v>0</v>
      </c>
      <c r="I42" s="638"/>
      <c r="J42" s="639"/>
      <c r="K42" s="640"/>
      <c r="L42" s="638">
        <f>SUM(L12+L23+L27+L29)</f>
        <v>1</v>
      </c>
      <c r="M42" s="638">
        <f>SUM(M12+M23+M27+M29)</f>
        <v>0</v>
      </c>
      <c r="N42" s="638"/>
      <c r="O42" s="639"/>
      <c r="P42" s="640"/>
      <c r="Q42" s="638">
        <f>SUM(Q12+Q23+Q27+Q29)</f>
        <v>1</v>
      </c>
      <c r="R42" s="638">
        <f>SUM(R12+R23+R27+R29)</f>
        <v>0</v>
      </c>
      <c r="S42" s="638"/>
      <c r="T42" s="639"/>
      <c r="U42" s="640"/>
      <c r="V42" s="638">
        <f>SUM(V12+V23+V27+V29)</f>
        <v>1</v>
      </c>
      <c r="W42" s="638">
        <f>SUM(W12+W23+W27+W29)</f>
        <v>2</v>
      </c>
      <c r="X42" s="638"/>
      <c r="Y42" s="639"/>
      <c r="Z42" s="640"/>
      <c r="AA42" s="638">
        <f>SUM(AA12+AA23+AA27+AA29)</f>
        <v>2</v>
      </c>
      <c r="AB42" s="638">
        <f>SUM(AB12+AB23+AB27+AB29)</f>
        <v>10</v>
      </c>
      <c r="AC42" s="638"/>
      <c r="AD42" s="641"/>
      <c r="AE42" s="640"/>
      <c r="AF42" s="638">
        <f>SUM(AF12+AF23+AF27+AF29)</f>
        <v>2</v>
      </c>
      <c r="AG42" s="638">
        <f>SUM(AG12+AG23+AG27+AG29)</f>
        <v>13</v>
      </c>
      <c r="AH42" s="638"/>
      <c r="AI42" s="639"/>
      <c r="AJ42" s="640"/>
      <c r="AK42" s="638">
        <f>SUM(AK12+AK23+AK27+AK29)</f>
        <v>2</v>
      </c>
      <c r="AL42" s="638">
        <f>SUM(AL12+AL23+AL27+AL29)</f>
        <v>4</v>
      </c>
      <c r="AM42" s="642"/>
      <c r="AN42" s="643"/>
      <c r="AO42" s="626"/>
      <c r="AP42" s="618"/>
      <c r="AQ42" s="618"/>
    </row>
    <row r="43" spans="1:43" ht="16.5" thickBot="1">
      <c r="A43" s="290"/>
      <c r="B43" s="112"/>
      <c r="C43" s="614" t="s">
        <v>206</v>
      </c>
      <c r="D43" s="644">
        <f>SUM(F43:AM43)</f>
        <v>10</v>
      </c>
      <c r="E43" s="645"/>
      <c r="F43" s="646">
        <f>SUM(F12+F23+F27+F29)</f>
        <v>0</v>
      </c>
      <c r="G43" s="647"/>
      <c r="H43" s="647"/>
      <c r="I43" s="647"/>
      <c r="J43" s="648"/>
      <c r="K43" s="646">
        <f>SUM(K12+K23+K27+K29)</f>
        <v>0</v>
      </c>
      <c r="L43" s="647"/>
      <c r="M43" s="647"/>
      <c r="N43" s="647"/>
      <c r="O43" s="648"/>
      <c r="P43" s="646">
        <f>SUM(P12+P23+P27+P29)</f>
        <v>0</v>
      </c>
      <c r="Q43" s="647"/>
      <c r="R43" s="647"/>
      <c r="S43" s="647"/>
      <c r="T43" s="648"/>
      <c r="U43" s="646">
        <f>SUM(U12+U23+U27+U29)</f>
        <v>1</v>
      </c>
      <c r="V43" s="647"/>
      <c r="W43" s="647"/>
      <c r="X43" s="647"/>
      <c r="Y43" s="648"/>
      <c r="Z43" s="646">
        <f>SUM(Z12+Z23+Z27+Z29)</f>
        <v>4</v>
      </c>
      <c r="AA43" s="647"/>
      <c r="AB43" s="647"/>
      <c r="AC43" s="647"/>
      <c r="AD43" s="649"/>
      <c r="AE43" s="646">
        <f>SUM(AE12+AE23+AE27+AE29)</f>
        <v>5</v>
      </c>
      <c r="AF43" s="647"/>
      <c r="AG43" s="647"/>
      <c r="AH43" s="647"/>
      <c r="AI43" s="648"/>
      <c r="AJ43" s="646">
        <f>SUM(AJ12+AJ23+AJ27+AJ29)</f>
        <v>0</v>
      </c>
      <c r="AK43" s="647"/>
      <c r="AL43" s="647"/>
      <c r="AM43" s="650"/>
      <c r="AN43" s="651"/>
      <c r="AO43" s="626"/>
      <c r="AP43" s="618"/>
      <c r="AQ43" s="618"/>
    </row>
    <row r="44" spans="1:43" ht="15.75">
      <c r="A44" s="223"/>
      <c r="B44" s="285"/>
      <c r="C44" s="652" t="s">
        <v>216</v>
      </c>
      <c r="D44" s="653"/>
      <c r="E44" s="654"/>
      <c r="F44" s="655"/>
      <c r="G44" s="656"/>
      <c r="H44" s="656"/>
      <c r="I44" s="656">
        <f>COUNTIF(I12:I37,"v")</f>
        <v>0</v>
      </c>
      <c r="J44" s="657"/>
      <c r="K44" s="655"/>
      <c r="L44" s="656"/>
      <c r="M44" s="656"/>
      <c r="N44" s="656">
        <f>COUNTIF(N12:N37,"v")</f>
        <v>0</v>
      </c>
      <c r="O44" s="657"/>
      <c r="P44" s="658"/>
      <c r="Q44" s="656"/>
      <c r="R44" s="656"/>
      <c r="S44" s="656">
        <f>COUNTIF(S12:S37,"v")</f>
        <v>0</v>
      </c>
      <c r="T44" s="657"/>
      <c r="U44" s="659"/>
      <c r="V44" s="660"/>
      <c r="W44" s="660"/>
      <c r="X44" s="660">
        <f>COUNTIF(X12:X37,"v")</f>
        <v>0</v>
      </c>
      <c r="Y44" s="661"/>
      <c r="Z44" s="655"/>
      <c r="AA44" s="656"/>
      <c r="AB44" s="656"/>
      <c r="AC44" s="656">
        <f>COUNTIF(AC12:AC37,"v")</f>
        <v>1</v>
      </c>
      <c r="AD44" s="657"/>
      <c r="AE44" s="658"/>
      <c r="AF44" s="656"/>
      <c r="AG44" s="656"/>
      <c r="AH44" s="656">
        <f>COUNTIF(AH12:AH37,"v")</f>
        <v>1</v>
      </c>
      <c r="AI44" s="662"/>
      <c r="AJ44" s="655"/>
      <c r="AK44" s="656"/>
      <c r="AL44" s="656"/>
      <c r="AM44" s="656">
        <f>COUNTIF(AM12:AM37,"v")</f>
        <v>0</v>
      </c>
      <c r="AN44" s="663"/>
      <c r="AO44" s="626"/>
      <c r="AP44" s="618"/>
      <c r="AQ44" s="618"/>
    </row>
    <row r="45" spans="1:43" ht="16.5" thickBot="1">
      <c r="A45" s="286"/>
      <c r="B45" s="106"/>
      <c r="C45" s="664" t="s">
        <v>217</v>
      </c>
      <c r="D45" s="636"/>
      <c r="E45" s="665"/>
      <c r="F45" s="646"/>
      <c r="G45" s="647"/>
      <c r="H45" s="647"/>
      <c r="I45" s="647">
        <f>COUNTIF(I12:I37,"é")</f>
        <v>0</v>
      </c>
      <c r="J45" s="648"/>
      <c r="K45" s="646"/>
      <c r="L45" s="647"/>
      <c r="M45" s="647"/>
      <c r="N45" s="647">
        <f>COUNTIF(N12:N37,"é")</f>
        <v>0</v>
      </c>
      <c r="O45" s="648"/>
      <c r="P45" s="666"/>
      <c r="Q45" s="647"/>
      <c r="R45" s="647"/>
      <c r="S45" s="647">
        <f>COUNTIF(S12:S37,"é")</f>
        <v>0</v>
      </c>
      <c r="T45" s="648"/>
      <c r="U45" s="667"/>
      <c r="V45" s="668"/>
      <c r="W45" s="668"/>
      <c r="X45" s="668">
        <f>COUNTIF(X12:X37,"é")</f>
        <v>1</v>
      </c>
      <c r="Y45" s="669"/>
      <c r="Z45" s="670"/>
      <c r="AA45" s="668"/>
      <c r="AB45" s="668"/>
      <c r="AC45" s="668">
        <f>COUNTIF(AC12:AC37,"é")</f>
        <v>3</v>
      </c>
      <c r="AD45" s="671"/>
      <c r="AE45" s="666"/>
      <c r="AF45" s="647"/>
      <c r="AG45" s="647"/>
      <c r="AH45" s="647">
        <f>COUNTIF(AH12:AH37,"é")</f>
        <v>4</v>
      </c>
      <c r="AI45" s="649"/>
      <c r="AJ45" s="646"/>
      <c r="AK45" s="647"/>
      <c r="AL45" s="647"/>
      <c r="AM45" s="647">
        <f>COUNTIF(AM12:AM37,"é")</f>
        <v>4</v>
      </c>
      <c r="AN45" s="651"/>
      <c r="AO45" s="626"/>
      <c r="AP45" s="618"/>
      <c r="AQ45" s="618"/>
    </row>
    <row r="46" spans="1:43" ht="15.75">
      <c r="A46" s="286"/>
      <c r="B46" s="106"/>
      <c r="C46" s="672" t="s">
        <v>218</v>
      </c>
      <c r="D46" s="636"/>
      <c r="E46" s="665"/>
      <c r="F46" s="673"/>
      <c r="G46" s="674"/>
      <c r="H46" s="674"/>
      <c r="I46" s="674">
        <f>SUM(ITF!I50+I44)</f>
        <v>2</v>
      </c>
      <c r="J46" s="675"/>
      <c r="K46" s="673"/>
      <c r="L46" s="674"/>
      <c r="M46" s="674"/>
      <c r="N46" s="674">
        <f>SUM(ITF!N50+N44)</f>
        <v>2</v>
      </c>
      <c r="O46" s="675"/>
      <c r="P46" s="676"/>
      <c r="Q46" s="674"/>
      <c r="R46" s="674"/>
      <c r="S46" s="674">
        <f>SUM(ITF!S50+S44)</f>
        <v>1</v>
      </c>
      <c r="T46" s="677"/>
      <c r="U46" s="678"/>
      <c r="V46" s="679"/>
      <c r="W46" s="679"/>
      <c r="X46" s="679">
        <f>SUM(ITF!X50+X44)</f>
        <v>4</v>
      </c>
      <c r="Y46" s="680"/>
      <c r="Z46" s="678"/>
      <c r="AA46" s="679"/>
      <c r="AB46" s="679"/>
      <c r="AC46" s="679">
        <f>SUM(ITF!AC50+AC44)</f>
        <v>2</v>
      </c>
      <c r="AD46" s="681"/>
      <c r="AE46" s="676"/>
      <c r="AF46" s="674"/>
      <c r="AG46" s="674"/>
      <c r="AH46" s="674">
        <f>SUM(ITF!AH50+AH44)</f>
        <v>2</v>
      </c>
      <c r="AI46" s="677"/>
      <c r="AJ46" s="673"/>
      <c r="AK46" s="674"/>
      <c r="AL46" s="674"/>
      <c r="AM46" s="674">
        <f>SUM(ITF!AM50+AM44)</f>
        <v>0</v>
      </c>
      <c r="AN46" s="635"/>
      <c r="AO46" s="626">
        <f>SUM(I46:AM46)</f>
        <v>13</v>
      </c>
      <c r="AP46" s="618"/>
      <c r="AQ46" s="618"/>
    </row>
    <row r="47" spans="1:43" ht="16.5" thickBot="1">
      <c r="A47" s="224"/>
      <c r="B47" s="277"/>
      <c r="C47" s="682" t="s">
        <v>219</v>
      </c>
      <c r="D47" s="683"/>
      <c r="E47" s="684"/>
      <c r="F47" s="685"/>
      <c r="G47" s="683"/>
      <c r="H47" s="683"/>
      <c r="I47" s="647">
        <f>SUM(ITF!I51+I45)</f>
        <v>5</v>
      </c>
      <c r="J47" s="648"/>
      <c r="K47" s="646"/>
      <c r="L47" s="647"/>
      <c r="M47" s="647"/>
      <c r="N47" s="647">
        <f>SUM(ITF!N51+N45)</f>
        <v>5</v>
      </c>
      <c r="O47" s="648"/>
      <c r="P47" s="666"/>
      <c r="Q47" s="647"/>
      <c r="R47" s="647"/>
      <c r="S47" s="647">
        <f>SUM(ITF!S51+S45)</f>
        <v>7</v>
      </c>
      <c r="T47" s="649"/>
      <c r="U47" s="646"/>
      <c r="V47" s="647"/>
      <c r="W47" s="647"/>
      <c r="X47" s="647">
        <f>SUM(ITF!X51+X45)</f>
        <v>3</v>
      </c>
      <c r="Y47" s="649"/>
      <c r="Z47" s="646"/>
      <c r="AA47" s="647"/>
      <c r="AB47" s="647"/>
      <c r="AC47" s="647">
        <f>SUM(ITF!AC51+AC45)</f>
        <v>5</v>
      </c>
      <c r="AD47" s="648"/>
      <c r="AE47" s="666"/>
      <c r="AF47" s="647"/>
      <c r="AG47" s="647"/>
      <c r="AH47" s="647">
        <f>SUM(ITF!AH51+AH45)</f>
        <v>5</v>
      </c>
      <c r="AI47" s="649"/>
      <c r="AJ47" s="646"/>
      <c r="AK47" s="647"/>
      <c r="AL47" s="647"/>
      <c r="AM47" s="647">
        <f>SUM(ITF!AM51+AM45)</f>
        <v>5</v>
      </c>
      <c r="AN47" s="684"/>
      <c r="AO47" s="686">
        <f>SUM(I47:AM47)</f>
        <v>35</v>
      </c>
      <c r="AP47" s="618"/>
      <c r="AQ47" s="618"/>
    </row>
    <row r="48" spans="1:43" ht="15.75">
      <c r="A48" s="279"/>
      <c r="B48" s="119"/>
      <c r="C48" s="687"/>
      <c r="D48" s="688"/>
      <c r="E48" s="689" t="s">
        <v>213</v>
      </c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690"/>
      <c r="U48" s="688"/>
      <c r="V48" s="688"/>
      <c r="W48" s="688"/>
      <c r="X48" s="688"/>
      <c r="Y48" s="688"/>
      <c r="Z48" s="688"/>
      <c r="AA48" s="688"/>
      <c r="AB48" s="688"/>
      <c r="AC48" s="688"/>
      <c r="AD48" s="688"/>
      <c r="AE48" s="688"/>
      <c r="AF48" s="688"/>
      <c r="AG48" s="688"/>
      <c r="AH48" s="688"/>
      <c r="AI48" s="688"/>
      <c r="AJ48" s="688"/>
      <c r="AK48" s="688"/>
      <c r="AL48" s="688"/>
      <c r="AM48" s="688"/>
      <c r="AN48" s="688"/>
      <c r="AO48" s="691"/>
      <c r="AP48" s="618"/>
      <c r="AQ48" s="618"/>
    </row>
    <row r="49" spans="1:43" ht="15.75">
      <c r="A49" s="279"/>
      <c r="B49" s="119"/>
      <c r="C49" s="692" t="s">
        <v>214</v>
      </c>
      <c r="D49" s="693">
        <f>SUM(ITF!AN53+D42)</f>
        <v>105</v>
      </c>
      <c r="E49" s="694">
        <f>D49/D50*100</f>
        <v>68.627450980392155</v>
      </c>
      <c r="F49" s="688"/>
      <c r="G49" s="688"/>
      <c r="H49" s="688"/>
      <c r="I49" s="688"/>
      <c r="J49" s="688"/>
      <c r="K49" s="688"/>
      <c r="L49" s="688"/>
      <c r="M49" s="688"/>
      <c r="N49" s="688"/>
      <c r="O49" s="688"/>
      <c r="P49" s="688"/>
      <c r="Q49" s="688"/>
      <c r="R49" s="688"/>
      <c r="S49" s="688"/>
      <c r="T49" s="690"/>
      <c r="U49" s="688"/>
      <c r="V49" s="688"/>
      <c r="W49" s="688"/>
      <c r="X49" s="688"/>
      <c r="Y49" s="688"/>
      <c r="Z49" s="688"/>
      <c r="AA49" s="688"/>
      <c r="AB49" s="688"/>
      <c r="AC49" s="688"/>
      <c r="AD49" s="688"/>
      <c r="AE49" s="688"/>
      <c r="AF49" s="688"/>
      <c r="AG49" s="688"/>
      <c r="AH49" s="688"/>
      <c r="AI49" s="688"/>
      <c r="AJ49" s="688"/>
      <c r="AK49" s="688"/>
      <c r="AL49" s="688"/>
      <c r="AM49" s="688"/>
      <c r="AN49" s="688"/>
      <c r="AO49" s="691"/>
      <c r="AP49" s="618"/>
      <c r="AQ49" s="618"/>
    </row>
    <row r="50" spans="1:43" ht="15.75">
      <c r="A50" s="279"/>
      <c r="B50" s="119"/>
      <c r="C50" s="695" t="s">
        <v>215</v>
      </c>
      <c r="D50" s="696">
        <f>D40</f>
        <v>153</v>
      </c>
      <c r="E50" s="697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2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105"/>
    </row>
    <row r="51" spans="1:43" ht="15.75">
      <c r="A51" s="279"/>
      <c r="B51" s="119"/>
      <c r="C51" s="280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2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105"/>
    </row>
    <row r="52" spans="1:43" ht="15.75">
      <c r="A52" s="118"/>
      <c r="B52" s="119" t="s">
        <v>129</v>
      </c>
      <c r="C52" s="120"/>
      <c r="D52" s="121"/>
      <c r="E52" s="166"/>
      <c r="F52" s="121"/>
      <c r="G52" s="121"/>
      <c r="H52" s="121"/>
      <c r="I52" s="121"/>
      <c r="J52" s="250"/>
      <c r="K52" s="121"/>
      <c r="L52" s="121"/>
      <c r="M52" s="121"/>
      <c r="N52" s="121"/>
      <c r="O52" s="118"/>
      <c r="P52" s="122"/>
      <c r="Q52" s="122"/>
      <c r="R52" s="118"/>
      <c r="S52" s="123"/>
      <c r="T52" s="118"/>
      <c r="U52" s="118"/>
      <c r="V52" s="118"/>
      <c r="W52" s="118"/>
      <c r="X52" s="123"/>
      <c r="Y52" s="118"/>
      <c r="Z52" s="118"/>
      <c r="AA52" s="118"/>
      <c r="AB52" s="118"/>
      <c r="AC52" s="123"/>
      <c r="AD52" s="118"/>
      <c r="AE52" s="118"/>
      <c r="AF52" s="118"/>
      <c r="AG52" s="118"/>
      <c r="AH52" s="123"/>
      <c r="AI52" s="247"/>
      <c r="AJ52" s="124"/>
      <c r="AK52" s="124"/>
      <c r="AL52" s="124"/>
      <c r="AM52" s="124"/>
      <c r="AN52" s="247"/>
      <c r="AO52" s="124"/>
    </row>
    <row r="53" spans="1:43" ht="15.75">
      <c r="A53" s="118"/>
      <c r="B53" s="119"/>
      <c r="C53" s="120"/>
      <c r="D53" s="121"/>
      <c r="E53" s="166"/>
      <c r="F53" s="121"/>
      <c r="G53" s="121"/>
      <c r="H53" s="121"/>
      <c r="I53" s="121"/>
      <c r="J53" s="250"/>
      <c r="K53" s="121"/>
      <c r="L53" s="121"/>
      <c r="M53" s="121"/>
      <c r="N53" s="121"/>
      <c r="O53" s="118"/>
      <c r="P53" s="122"/>
      <c r="Q53" s="122"/>
      <c r="R53" s="118"/>
      <c r="S53" s="123"/>
      <c r="T53" s="118"/>
      <c r="U53" s="118"/>
      <c r="V53" s="118"/>
      <c r="W53" s="118"/>
      <c r="X53" s="123"/>
      <c r="Y53" s="118"/>
      <c r="Z53" s="118"/>
      <c r="AA53" s="118"/>
      <c r="AB53" s="118"/>
      <c r="AC53" s="123"/>
      <c r="AD53" s="118"/>
      <c r="AE53" s="118"/>
      <c r="AF53" s="118"/>
      <c r="AG53" s="118"/>
      <c r="AH53" s="123"/>
      <c r="AI53" s="247"/>
      <c r="AJ53" s="124"/>
      <c r="AK53" s="124"/>
      <c r="AL53" s="124"/>
      <c r="AM53" s="124"/>
      <c r="AN53" s="247"/>
      <c r="AO53" s="124"/>
    </row>
    <row r="54" spans="1:43" ht="15.75">
      <c r="A54" s="118"/>
      <c r="B54" s="125" t="s">
        <v>373</v>
      </c>
      <c r="C54" s="126"/>
      <c r="D54" s="121"/>
      <c r="E54" s="167"/>
      <c r="F54" s="124"/>
      <c r="G54" s="124"/>
      <c r="H54" s="124"/>
      <c r="I54" s="124"/>
      <c r="J54" s="247"/>
      <c r="K54" s="124"/>
      <c r="L54" s="124"/>
      <c r="M54" s="124"/>
      <c r="N54" s="124"/>
      <c r="O54" s="118"/>
      <c r="P54" s="122"/>
      <c r="Q54" s="122"/>
      <c r="R54" s="118"/>
      <c r="S54" s="123"/>
      <c r="T54" s="118"/>
      <c r="U54" s="118"/>
      <c r="V54" s="118"/>
      <c r="W54" s="118"/>
      <c r="X54" s="123"/>
      <c r="Y54" s="118"/>
      <c r="Z54" s="118"/>
      <c r="AA54" s="118"/>
      <c r="AB54" s="118"/>
      <c r="AC54" s="123"/>
      <c r="AD54" s="210"/>
      <c r="AE54" s="14"/>
      <c r="AF54" s="1070" t="s">
        <v>390</v>
      </c>
      <c r="AG54" s="1040"/>
      <c r="AH54" s="1040"/>
      <c r="AI54" s="1040"/>
      <c r="AJ54" s="1040"/>
      <c r="AK54" s="1040"/>
      <c r="AL54" s="1040"/>
      <c r="AM54" s="124"/>
      <c r="AN54" s="247"/>
      <c r="AO54" s="124"/>
    </row>
    <row r="55" spans="1:43" ht="15.75">
      <c r="A55" s="118"/>
      <c r="B55" s="119" t="s">
        <v>130</v>
      </c>
      <c r="C55" s="126"/>
      <c r="D55" s="121"/>
      <c r="E55" s="167"/>
      <c r="F55" s="124"/>
      <c r="G55" s="124"/>
      <c r="H55" s="124"/>
      <c r="I55" s="124"/>
      <c r="J55" s="247"/>
      <c r="K55" s="124"/>
      <c r="L55" s="124"/>
      <c r="M55" s="124"/>
      <c r="N55" s="124"/>
      <c r="O55" s="118"/>
      <c r="P55" s="122"/>
      <c r="Q55" s="122"/>
      <c r="R55" s="118"/>
      <c r="S55" s="123"/>
      <c r="T55" s="118"/>
      <c r="U55" s="118"/>
      <c r="V55" s="118"/>
      <c r="W55" s="118"/>
      <c r="X55" s="123"/>
      <c r="Y55" s="118"/>
      <c r="Z55" s="118"/>
      <c r="AA55" s="118"/>
      <c r="AB55" s="118"/>
      <c r="AC55" s="123"/>
      <c r="AD55" s="244"/>
      <c r="AE55" s="14"/>
      <c r="AF55" s="1040"/>
      <c r="AG55" s="1040"/>
      <c r="AH55" s="1040"/>
      <c r="AI55" s="1040"/>
      <c r="AJ55" s="1040"/>
      <c r="AK55" s="1040"/>
      <c r="AL55" s="1040"/>
      <c r="AM55" s="124"/>
      <c r="AN55" s="247"/>
      <c r="AO55" s="124"/>
    </row>
    <row r="56" spans="1:43">
      <c r="A56" s="4"/>
      <c r="B56" s="34"/>
      <c r="C56" s="35"/>
      <c r="D56" s="121"/>
      <c r="E56" s="165"/>
      <c r="F56" s="2"/>
      <c r="G56" s="2"/>
      <c r="H56" s="2"/>
      <c r="I56" s="2"/>
      <c r="J56" s="244"/>
      <c r="K56" s="2"/>
      <c r="L56" s="2"/>
      <c r="M56" s="2"/>
      <c r="N56" s="2"/>
      <c r="O56" s="244"/>
      <c r="P56" s="2"/>
      <c r="Q56" s="2"/>
      <c r="R56" s="2"/>
      <c r="S56" s="2"/>
      <c r="T56" s="244"/>
      <c r="U56" s="2"/>
      <c r="V56" s="2"/>
      <c r="W56" s="2"/>
      <c r="X56" s="2"/>
      <c r="Y56" s="244"/>
      <c r="Z56" s="2"/>
      <c r="AA56" s="2"/>
      <c r="AB56" s="2"/>
      <c r="AC56" s="2"/>
      <c r="AD56" s="244"/>
      <c r="AE56" s="2"/>
      <c r="AF56" s="2"/>
      <c r="AG56" s="2"/>
      <c r="AH56" s="2"/>
      <c r="AI56" s="244"/>
      <c r="AJ56" s="2"/>
      <c r="AK56" s="2"/>
      <c r="AL56" s="2"/>
      <c r="AM56" s="2"/>
      <c r="AN56" s="244"/>
      <c r="AO56" s="2"/>
    </row>
  </sheetData>
  <mergeCells count="22">
    <mergeCell ref="A8:AO8"/>
    <mergeCell ref="AF54:AL55"/>
    <mergeCell ref="AO9:AO10"/>
    <mergeCell ref="F10:J10"/>
    <mergeCell ref="K10:O10"/>
    <mergeCell ref="P10:T10"/>
    <mergeCell ref="U10:Y10"/>
    <mergeCell ref="Z10:AD10"/>
    <mergeCell ref="AE10:AI10"/>
    <mergeCell ref="AJ10:AN10"/>
    <mergeCell ref="F9:AI9"/>
    <mergeCell ref="A23:C23"/>
    <mergeCell ref="A9:A10"/>
    <mergeCell ref="B9:B10"/>
    <mergeCell ref="C9:C10"/>
    <mergeCell ref="E9:E10"/>
    <mergeCell ref="A12:C12"/>
    <mergeCell ref="AP24:BB28"/>
    <mergeCell ref="A27:C27"/>
    <mergeCell ref="A30:A37"/>
    <mergeCell ref="AE37:AI37"/>
    <mergeCell ref="A29:C29"/>
  </mergeCells>
  <conditionalFormatting sqref="AK28:AN2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58"/>
  <sheetViews>
    <sheetView topLeftCell="A35" zoomScale="60" zoomScaleNormal="60" workbookViewId="0">
      <selection activeCell="A7" sqref="A7:AO7"/>
    </sheetView>
  </sheetViews>
  <sheetFormatPr defaultRowHeight="15"/>
  <cols>
    <col min="2" max="2" width="18.5703125" customWidth="1"/>
    <col min="3" max="3" width="41.7109375" customWidth="1"/>
    <col min="6" max="40" width="5.7109375" style="302" customWidth="1"/>
    <col min="41" max="41" width="20.140625" customWidth="1"/>
    <col min="42" max="42" width="4.28515625" customWidth="1"/>
    <col min="43" max="45" width="9.140625" hidden="1" customWidth="1"/>
    <col min="46" max="46" width="7.7109375" hidden="1" customWidth="1"/>
    <col min="47" max="54" width="9.140625" hidden="1" customWidth="1"/>
  </cols>
  <sheetData>
    <row r="1" spans="1:54">
      <c r="C1" s="305"/>
      <c r="D1" s="305"/>
      <c r="E1" s="305"/>
    </row>
    <row r="2" spans="1:54" ht="18">
      <c r="A2" s="1085" t="s">
        <v>85</v>
      </c>
      <c r="B2" s="1085"/>
      <c r="C2" s="40"/>
      <c r="D2" s="40"/>
      <c r="E2" s="40"/>
      <c r="F2" s="157"/>
      <c r="G2" s="157"/>
      <c r="H2" s="157"/>
      <c r="I2" s="157"/>
      <c r="J2" s="157"/>
      <c r="K2" s="1086" t="s">
        <v>263</v>
      </c>
      <c r="L2" s="1086"/>
      <c r="M2" s="1086"/>
      <c r="N2" s="1086"/>
      <c r="O2" s="1086"/>
      <c r="P2" s="1086"/>
      <c r="Q2" s="1086"/>
      <c r="R2" s="1086"/>
      <c r="S2" s="1086"/>
      <c r="T2" s="1086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306"/>
      <c r="AP2" s="41"/>
      <c r="AQ2" s="41"/>
    </row>
    <row r="3" spans="1:54" ht="18">
      <c r="A3" s="41" t="s">
        <v>220</v>
      </c>
      <c r="B3" s="41"/>
      <c r="C3" s="307"/>
      <c r="D3" s="40"/>
      <c r="E3" s="40"/>
      <c r="F3" s="157"/>
      <c r="G3" s="157"/>
      <c r="H3" s="157"/>
      <c r="I3" s="157"/>
      <c r="J3" s="157"/>
      <c r="K3" s="157"/>
      <c r="L3" s="157"/>
      <c r="M3" s="157"/>
      <c r="N3" s="157"/>
      <c r="O3" s="157" t="s">
        <v>1</v>
      </c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085" t="s">
        <v>384</v>
      </c>
      <c r="AH3" s="1087"/>
      <c r="AI3" s="1087"/>
      <c r="AJ3" s="1087"/>
      <c r="AK3" s="1087"/>
      <c r="AL3" s="1087"/>
      <c r="AM3" s="1087"/>
      <c r="AN3" s="1087"/>
      <c r="AO3" s="1087"/>
      <c r="AP3" s="1087"/>
      <c r="AQ3" s="1087"/>
      <c r="AR3" s="1087"/>
    </row>
    <row r="4" spans="1:54" ht="18">
      <c r="A4" s="157"/>
      <c r="B4" s="39"/>
      <c r="C4" s="40"/>
      <c r="D4" s="40"/>
      <c r="E4" s="40"/>
      <c r="F4" s="157"/>
      <c r="G4" s="157"/>
      <c r="H4" s="157"/>
      <c r="I4" s="157"/>
      <c r="J4" s="1086" t="s">
        <v>0</v>
      </c>
      <c r="K4" s="1086"/>
      <c r="L4" s="1086"/>
      <c r="M4" s="1086"/>
      <c r="N4" s="1086"/>
      <c r="O4" s="1086"/>
      <c r="P4" s="1086"/>
      <c r="Q4" s="1086"/>
      <c r="R4" s="1086"/>
      <c r="S4" s="1086"/>
      <c r="T4" s="1086"/>
      <c r="U4" s="1086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348"/>
      <c r="AH4" s="348"/>
      <c r="AI4" s="348"/>
      <c r="AJ4" s="348"/>
      <c r="AK4" s="348"/>
      <c r="AL4" s="348"/>
      <c r="AM4" s="348"/>
      <c r="AN4" s="348"/>
      <c r="AO4" s="308"/>
      <c r="AP4" s="308"/>
      <c r="AQ4" s="308"/>
    </row>
    <row r="5" spans="1:54" ht="18">
      <c r="A5" s="4"/>
      <c r="B5" s="34"/>
      <c r="C5" s="35"/>
      <c r="D5" s="35"/>
      <c r="E5" s="35"/>
      <c r="F5" s="244"/>
      <c r="G5" s="157"/>
      <c r="H5" s="157"/>
      <c r="I5" s="157"/>
      <c r="J5" s="157"/>
      <c r="K5" s="157"/>
      <c r="L5" s="157"/>
      <c r="M5" s="157"/>
      <c r="N5" s="157"/>
      <c r="O5" s="157" t="s">
        <v>221</v>
      </c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244"/>
      <c r="AK5" s="244"/>
      <c r="AL5" s="244"/>
      <c r="AM5" s="244"/>
      <c r="AN5" s="244"/>
      <c r="AO5" s="2"/>
      <c r="AP5" s="2"/>
      <c r="AQ5" s="2"/>
    </row>
    <row r="6" spans="1:54" ht="18">
      <c r="A6" s="4"/>
      <c r="B6" s="34"/>
      <c r="C6" s="35"/>
      <c r="D6" s="35"/>
      <c r="E6" s="35"/>
      <c r="F6" s="244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244"/>
      <c r="AK6" s="244"/>
      <c r="AL6" s="244"/>
      <c r="AM6" s="244"/>
      <c r="AN6" s="244"/>
      <c r="AO6" s="2"/>
      <c r="AP6" s="2"/>
      <c r="AQ6" s="2"/>
    </row>
    <row r="7" spans="1:54" ht="16.5" thickBot="1">
      <c r="A7" s="1088" t="s">
        <v>399</v>
      </c>
      <c r="B7" s="1089"/>
      <c r="C7" s="1089"/>
      <c r="D7" s="1089"/>
      <c r="E7" s="1089"/>
      <c r="F7" s="1089"/>
      <c r="G7" s="1089"/>
      <c r="H7" s="1089"/>
      <c r="I7" s="1089"/>
      <c r="J7" s="1089"/>
      <c r="K7" s="1089"/>
      <c r="L7" s="1089"/>
      <c r="M7" s="1089"/>
      <c r="N7" s="1089"/>
      <c r="O7" s="1089"/>
      <c r="P7" s="1089"/>
      <c r="Q7" s="1089"/>
      <c r="R7" s="1089"/>
      <c r="S7" s="1089"/>
      <c r="T7" s="1089"/>
      <c r="U7" s="1089"/>
      <c r="V7" s="1089"/>
      <c r="W7" s="1089"/>
      <c r="X7" s="1089"/>
      <c r="Y7" s="1089"/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89"/>
      <c r="AK7" s="1089"/>
      <c r="AL7" s="1089"/>
      <c r="AM7" s="1089"/>
      <c r="AN7" s="1089"/>
      <c r="AO7" s="1089"/>
      <c r="AP7" s="2"/>
      <c r="AQ7" s="2"/>
    </row>
    <row r="8" spans="1:54" ht="15.75">
      <c r="A8" s="1023"/>
      <c r="B8" s="1091" t="s">
        <v>4</v>
      </c>
      <c r="C8" s="1027" t="s">
        <v>2</v>
      </c>
      <c r="D8" s="309" t="s">
        <v>5</v>
      </c>
      <c r="E8" s="1093" t="s">
        <v>222</v>
      </c>
      <c r="F8" s="1095" t="s">
        <v>3</v>
      </c>
      <c r="G8" s="1096"/>
      <c r="H8" s="1096"/>
      <c r="I8" s="1096"/>
      <c r="J8" s="1096"/>
      <c r="K8" s="1096"/>
      <c r="L8" s="1096"/>
      <c r="M8" s="1096"/>
      <c r="N8" s="1096"/>
      <c r="O8" s="1096"/>
      <c r="P8" s="1096"/>
      <c r="Q8" s="1096"/>
      <c r="R8" s="1096"/>
      <c r="S8" s="1096"/>
      <c r="T8" s="1096"/>
      <c r="U8" s="1096"/>
      <c r="V8" s="1096"/>
      <c r="W8" s="1096"/>
      <c r="X8" s="1096"/>
      <c r="Y8" s="1096"/>
      <c r="Z8" s="1096"/>
      <c r="AA8" s="1096"/>
      <c r="AB8" s="1096"/>
      <c r="AC8" s="1096"/>
      <c r="AD8" s="1096"/>
      <c r="AE8" s="1096"/>
      <c r="AF8" s="1096"/>
      <c r="AG8" s="1096"/>
      <c r="AH8" s="1096"/>
      <c r="AI8" s="1096"/>
      <c r="AJ8" s="46"/>
      <c r="AK8" s="46"/>
      <c r="AL8" s="46"/>
      <c r="AM8" s="47"/>
      <c r="AN8" s="310"/>
      <c r="AO8" s="1080" t="s">
        <v>87</v>
      </c>
      <c r="AP8" s="347"/>
      <c r="AQ8" s="347"/>
      <c r="AR8" s="347"/>
    </row>
    <row r="9" spans="1:54" ht="16.5" thickBot="1">
      <c r="A9" s="1090"/>
      <c r="B9" s="1092"/>
      <c r="C9" s="1028"/>
      <c r="D9" s="311" t="s">
        <v>13</v>
      </c>
      <c r="E9" s="1094"/>
      <c r="F9" s="312"/>
      <c r="G9" s="313"/>
      <c r="H9" s="313" t="s">
        <v>7</v>
      </c>
      <c r="I9" s="313"/>
      <c r="J9" s="314"/>
      <c r="K9" s="313"/>
      <c r="L9" s="313"/>
      <c r="M9" s="313" t="s">
        <v>8</v>
      </c>
      <c r="N9" s="313"/>
      <c r="O9" s="314"/>
      <c r="P9" s="313"/>
      <c r="Q9" s="313"/>
      <c r="R9" s="315" t="s">
        <v>9</v>
      </c>
      <c r="S9" s="313"/>
      <c r="T9" s="314"/>
      <c r="U9" s="313"/>
      <c r="V9" s="313"/>
      <c r="W9" s="315" t="s">
        <v>10</v>
      </c>
      <c r="X9" s="313"/>
      <c r="Y9" s="314"/>
      <c r="Z9" s="313"/>
      <c r="AA9" s="313"/>
      <c r="AB9" s="315" t="s">
        <v>11</v>
      </c>
      <c r="AC9" s="313"/>
      <c r="AD9" s="314"/>
      <c r="AE9" s="312"/>
      <c r="AF9" s="313"/>
      <c r="AG9" s="313" t="s">
        <v>12</v>
      </c>
      <c r="AH9" s="313"/>
      <c r="AI9" s="316"/>
      <c r="AJ9" s="312"/>
      <c r="AK9" s="313"/>
      <c r="AL9" s="313" t="s">
        <v>14</v>
      </c>
      <c r="AM9" s="313"/>
      <c r="AN9" s="314"/>
      <c r="AO9" s="1081"/>
      <c r="AP9" s="347"/>
      <c r="AQ9" s="347"/>
      <c r="AR9" s="347"/>
    </row>
    <row r="10" spans="1:54" ht="16.5" thickBot="1">
      <c r="A10" s="158"/>
      <c r="B10" s="128"/>
      <c r="C10" s="46"/>
      <c r="D10" s="317"/>
      <c r="E10" s="318"/>
      <c r="F10" s="319" t="s">
        <v>15</v>
      </c>
      <c r="G10" s="320" t="s">
        <v>16</v>
      </c>
      <c r="H10" s="320" t="s">
        <v>17</v>
      </c>
      <c r="I10" s="320" t="s">
        <v>18</v>
      </c>
      <c r="J10" s="403" t="s">
        <v>19</v>
      </c>
      <c r="K10" s="321" t="s">
        <v>15</v>
      </c>
      <c r="L10" s="320" t="s">
        <v>16</v>
      </c>
      <c r="M10" s="320" t="s">
        <v>17</v>
      </c>
      <c r="N10" s="320" t="s">
        <v>18</v>
      </c>
      <c r="O10" s="403" t="s">
        <v>19</v>
      </c>
      <c r="P10" s="321" t="s">
        <v>15</v>
      </c>
      <c r="Q10" s="320" t="s">
        <v>16</v>
      </c>
      <c r="R10" s="320" t="s">
        <v>17</v>
      </c>
      <c r="S10" s="320" t="s">
        <v>18</v>
      </c>
      <c r="T10" s="403" t="s">
        <v>19</v>
      </c>
      <c r="U10" s="321" t="s">
        <v>15</v>
      </c>
      <c r="V10" s="320" t="s">
        <v>16</v>
      </c>
      <c r="W10" s="320" t="s">
        <v>17</v>
      </c>
      <c r="X10" s="320" t="s">
        <v>18</v>
      </c>
      <c r="Y10" s="403" t="s">
        <v>19</v>
      </c>
      <c r="Z10" s="321" t="s">
        <v>15</v>
      </c>
      <c r="AA10" s="320" t="s">
        <v>16</v>
      </c>
      <c r="AB10" s="320" t="s">
        <v>17</v>
      </c>
      <c r="AC10" s="320" t="s">
        <v>18</v>
      </c>
      <c r="AD10" s="403" t="s">
        <v>19</v>
      </c>
      <c r="AE10" s="321" t="s">
        <v>15</v>
      </c>
      <c r="AF10" s="320" t="s">
        <v>16</v>
      </c>
      <c r="AG10" s="320" t="s">
        <v>17</v>
      </c>
      <c r="AH10" s="320" t="s">
        <v>18</v>
      </c>
      <c r="AI10" s="403" t="s">
        <v>19</v>
      </c>
      <c r="AJ10" s="321" t="s">
        <v>15</v>
      </c>
      <c r="AK10" s="320" t="s">
        <v>16</v>
      </c>
      <c r="AL10" s="320" t="s">
        <v>17</v>
      </c>
      <c r="AM10" s="320" t="s">
        <v>18</v>
      </c>
      <c r="AN10" s="403" t="s">
        <v>19</v>
      </c>
      <c r="AO10" s="322" t="s">
        <v>4</v>
      </c>
      <c r="AP10" s="347"/>
      <c r="AQ10" s="347"/>
      <c r="AR10" s="347"/>
    </row>
    <row r="11" spans="1:54" ht="16.5" thickBot="1">
      <c r="A11" s="1082" t="s">
        <v>221</v>
      </c>
      <c r="B11" s="1083"/>
      <c r="C11" s="1084"/>
      <c r="D11" s="323"/>
      <c r="E11" s="324"/>
      <c r="F11" s="74"/>
      <c r="G11" s="75"/>
      <c r="H11" s="75"/>
      <c r="I11" s="75"/>
      <c r="J11" s="76"/>
      <c r="K11" s="74"/>
      <c r="L11" s="75"/>
      <c r="M11" s="75"/>
      <c r="N11" s="75"/>
      <c r="O11" s="76"/>
      <c r="P11" s="325"/>
      <c r="Q11" s="75"/>
      <c r="R11" s="75"/>
      <c r="S11" s="75"/>
      <c r="T11" s="76"/>
      <c r="U11" s="74"/>
      <c r="V11" s="75"/>
      <c r="W11" s="75"/>
      <c r="X11" s="75"/>
      <c r="Y11" s="76"/>
      <c r="Z11" s="74"/>
      <c r="AA11" s="75"/>
      <c r="AB11" s="75"/>
      <c r="AC11" s="75"/>
      <c r="AD11" s="76"/>
      <c r="AE11" s="74"/>
      <c r="AF11" s="75"/>
      <c r="AG11" s="75"/>
      <c r="AH11" s="75"/>
      <c r="AI11" s="76"/>
      <c r="AJ11" s="152"/>
      <c r="AK11" s="75"/>
      <c r="AL11" s="75"/>
      <c r="AM11" s="75"/>
      <c r="AN11" s="326"/>
      <c r="AO11" s="327"/>
      <c r="AP11" s="347"/>
      <c r="AQ11" s="347"/>
      <c r="AR11" s="347"/>
    </row>
    <row r="12" spans="1:54" ht="35.25" customHeight="1" thickBot="1">
      <c r="A12" s="328" t="s">
        <v>7</v>
      </c>
      <c r="B12" s="329" t="s">
        <v>307</v>
      </c>
      <c r="C12" s="330" t="s">
        <v>223</v>
      </c>
      <c r="D12" s="404">
        <v>2</v>
      </c>
      <c r="E12" s="958">
        <v>3</v>
      </c>
      <c r="F12" s="405"/>
      <c r="G12" s="406"/>
      <c r="H12" s="406"/>
      <c r="I12" s="406"/>
      <c r="J12" s="407"/>
      <c r="K12" s="408"/>
      <c r="L12" s="406"/>
      <c r="M12" s="406"/>
      <c r="N12" s="406"/>
      <c r="O12" s="407"/>
      <c r="P12" s="408"/>
      <c r="Q12" s="406"/>
      <c r="R12" s="406"/>
      <c r="S12" s="406"/>
      <c r="T12" s="407"/>
      <c r="U12" s="408"/>
      <c r="V12" s="406"/>
      <c r="W12" s="406"/>
      <c r="X12" s="406"/>
      <c r="Y12" s="407"/>
      <c r="Z12" s="408">
        <v>0</v>
      </c>
      <c r="AA12" s="406">
        <v>0</v>
      </c>
      <c r="AB12" s="406">
        <v>2</v>
      </c>
      <c r="AC12" s="406" t="s">
        <v>25</v>
      </c>
      <c r="AD12" s="407">
        <v>3</v>
      </c>
      <c r="AE12" s="409" t="s">
        <v>343</v>
      </c>
      <c r="AF12" s="410"/>
      <c r="AG12" s="410"/>
      <c r="AH12" s="410"/>
      <c r="AI12" s="411"/>
      <c r="AJ12" s="412"/>
      <c r="AK12" s="413"/>
      <c r="AL12" s="413"/>
      <c r="AM12" s="413"/>
      <c r="AN12" s="414"/>
      <c r="AO12" s="415"/>
      <c r="AP12" s="1051"/>
      <c r="AQ12" s="1052"/>
      <c r="AR12" s="1052"/>
      <c r="AS12" s="1052"/>
      <c r="AT12" s="1053"/>
      <c r="AU12" s="1053"/>
      <c r="AV12" s="1053"/>
      <c r="AW12" s="1053"/>
      <c r="AX12" s="1053"/>
      <c r="AY12" s="1053"/>
      <c r="AZ12" s="1053"/>
      <c r="BA12" s="1053"/>
      <c r="BB12" s="1053"/>
    </row>
    <row r="13" spans="1:54" ht="16.5" thickBot="1">
      <c r="A13" s="328" t="s">
        <v>8</v>
      </c>
      <c r="B13" s="331" t="s">
        <v>308</v>
      </c>
      <c r="C13" s="332" t="s">
        <v>224</v>
      </c>
      <c r="D13" s="416">
        <v>2</v>
      </c>
      <c r="E13" s="899">
        <v>3</v>
      </c>
      <c r="F13" s="417"/>
      <c r="G13" s="418"/>
      <c r="H13" s="418"/>
      <c r="I13" s="418"/>
      <c r="J13" s="419"/>
      <c r="K13" s="420"/>
      <c r="L13" s="418"/>
      <c r="M13" s="418"/>
      <c r="N13" s="418"/>
      <c r="O13" s="419"/>
      <c r="P13" s="420"/>
      <c r="Q13" s="418"/>
      <c r="R13" s="418"/>
      <c r="S13" s="418"/>
      <c r="T13" s="419"/>
      <c r="U13" s="417"/>
      <c r="V13" s="418"/>
      <c r="W13" s="418"/>
      <c r="X13" s="418"/>
      <c r="Y13" s="419"/>
      <c r="Z13" s="420">
        <v>0</v>
      </c>
      <c r="AA13" s="418">
        <v>0</v>
      </c>
      <c r="AB13" s="418">
        <v>2</v>
      </c>
      <c r="AC13" s="418" t="s">
        <v>25</v>
      </c>
      <c r="AD13" s="419">
        <v>3</v>
      </c>
      <c r="AE13" s="409" t="s">
        <v>343</v>
      </c>
      <c r="AF13" s="418"/>
      <c r="AG13" s="418"/>
      <c r="AH13" s="418"/>
      <c r="AI13" s="419"/>
      <c r="AJ13" s="420"/>
      <c r="AK13" s="418"/>
      <c r="AL13" s="418"/>
      <c r="AM13" s="418"/>
      <c r="AN13" s="419"/>
      <c r="AO13" s="352"/>
      <c r="AP13" s="1054"/>
      <c r="AQ13" s="1052"/>
      <c r="AR13" s="1052"/>
      <c r="AS13" s="1052"/>
      <c r="AT13" s="1053"/>
      <c r="AU13" s="1053"/>
      <c r="AV13" s="1053"/>
      <c r="AW13" s="1053"/>
      <c r="AX13" s="1053"/>
      <c r="AY13" s="1053"/>
      <c r="AZ13" s="1053"/>
      <c r="BA13" s="1053"/>
      <c r="BB13" s="1053"/>
    </row>
    <row r="14" spans="1:54" ht="16.5" thickBot="1">
      <c r="A14" s="328" t="s">
        <v>9</v>
      </c>
      <c r="B14" s="331" t="s">
        <v>309</v>
      </c>
      <c r="C14" s="332" t="s">
        <v>225</v>
      </c>
      <c r="D14" s="416">
        <v>2</v>
      </c>
      <c r="E14" s="899">
        <v>4</v>
      </c>
      <c r="F14" s="417"/>
      <c r="G14" s="418"/>
      <c r="H14" s="418"/>
      <c r="I14" s="418"/>
      <c r="J14" s="419"/>
      <c r="K14" s="420"/>
      <c r="L14" s="418"/>
      <c r="M14" s="418"/>
      <c r="N14" s="418"/>
      <c r="O14" s="419"/>
      <c r="P14" s="417"/>
      <c r="Q14" s="418"/>
      <c r="R14" s="418"/>
      <c r="S14" s="418"/>
      <c r="T14" s="419"/>
      <c r="U14" s="420"/>
      <c r="V14" s="418"/>
      <c r="W14" s="418"/>
      <c r="X14" s="418"/>
      <c r="Y14" s="419"/>
      <c r="Z14" s="418">
        <v>0</v>
      </c>
      <c r="AA14" s="418">
        <v>2</v>
      </c>
      <c r="AB14" s="418">
        <v>0</v>
      </c>
      <c r="AC14" s="418" t="s">
        <v>25</v>
      </c>
      <c r="AD14" s="421">
        <v>4</v>
      </c>
      <c r="AE14" s="409" t="s">
        <v>343</v>
      </c>
      <c r="AF14" s="418"/>
      <c r="AG14" s="418"/>
      <c r="AH14" s="418"/>
      <c r="AI14" s="419"/>
      <c r="AJ14" s="417"/>
      <c r="AK14" s="418"/>
      <c r="AL14" s="418"/>
      <c r="AM14" s="418"/>
      <c r="AN14" s="419"/>
      <c r="AO14" s="352"/>
      <c r="AP14" s="1054"/>
      <c r="AQ14" s="1052"/>
      <c r="AR14" s="1052"/>
      <c r="AS14" s="1052"/>
      <c r="AT14" s="1053"/>
      <c r="AU14" s="1053"/>
      <c r="AV14" s="1053"/>
      <c r="AW14" s="1053"/>
      <c r="AX14" s="1053"/>
      <c r="AY14" s="1053"/>
      <c r="AZ14" s="1053"/>
      <c r="BA14" s="1053"/>
      <c r="BB14" s="1053"/>
    </row>
    <row r="15" spans="1:54" ht="30.75" thickBot="1">
      <c r="A15" s="328" t="s">
        <v>10</v>
      </c>
      <c r="B15" s="333" t="s">
        <v>310</v>
      </c>
      <c r="C15" s="334" t="s">
        <v>226</v>
      </c>
      <c r="D15" s="416">
        <v>2</v>
      </c>
      <c r="E15" s="959">
        <v>4</v>
      </c>
      <c r="F15" s="420"/>
      <c r="G15" s="418"/>
      <c r="H15" s="418"/>
      <c r="I15" s="418"/>
      <c r="J15" s="419"/>
      <c r="K15" s="417"/>
      <c r="L15" s="418"/>
      <c r="M15" s="418"/>
      <c r="N15" s="418"/>
      <c r="O15" s="422"/>
      <c r="P15" s="420"/>
      <c r="Q15" s="418"/>
      <c r="R15" s="418"/>
      <c r="S15" s="418"/>
      <c r="T15" s="419"/>
      <c r="U15" s="417"/>
      <c r="V15" s="418"/>
      <c r="W15" s="418"/>
      <c r="X15" s="418"/>
      <c r="Y15" s="422"/>
      <c r="Z15" s="420">
        <v>0</v>
      </c>
      <c r="AA15" s="418">
        <v>2</v>
      </c>
      <c r="AB15" s="418">
        <v>0</v>
      </c>
      <c r="AC15" s="418" t="s">
        <v>25</v>
      </c>
      <c r="AD15" s="419">
        <v>4</v>
      </c>
      <c r="AE15" s="423" t="s">
        <v>343</v>
      </c>
      <c r="AF15" s="424"/>
      <c r="AG15" s="424"/>
      <c r="AH15" s="424"/>
      <c r="AI15" s="425"/>
      <c r="AJ15" s="426"/>
      <c r="AK15" s="427"/>
      <c r="AL15" s="427"/>
      <c r="AM15" s="427"/>
      <c r="AN15" s="428"/>
      <c r="AO15" s="429"/>
      <c r="AP15" s="1054"/>
      <c r="AQ15" s="1052"/>
      <c r="AR15" s="1052"/>
      <c r="AS15" s="1052"/>
      <c r="AT15" s="1053"/>
      <c r="AU15" s="1053"/>
      <c r="AV15" s="1053"/>
      <c r="AW15" s="1053"/>
      <c r="AX15" s="1053"/>
      <c r="AY15" s="1053"/>
      <c r="AZ15" s="1053"/>
      <c r="BA15" s="1053"/>
      <c r="BB15" s="1053"/>
    </row>
    <row r="16" spans="1:54" ht="32.25" customHeight="1" thickBot="1">
      <c r="A16" s="328" t="s">
        <v>11</v>
      </c>
      <c r="B16" s="331" t="s">
        <v>311</v>
      </c>
      <c r="C16" s="335" t="s">
        <v>227</v>
      </c>
      <c r="D16" s="416">
        <v>2</v>
      </c>
      <c r="E16" s="959">
        <v>3</v>
      </c>
      <c r="F16" s="420"/>
      <c r="G16" s="418"/>
      <c r="H16" s="418"/>
      <c r="I16" s="418"/>
      <c r="J16" s="419"/>
      <c r="K16" s="417"/>
      <c r="L16" s="418"/>
      <c r="M16" s="418"/>
      <c r="N16" s="418"/>
      <c r="O16" s="422"/>
      <c r="P16" s="420"/>
      <c r="Q16" s="418"/>
      <c r="R16" s="418"/>
      <c r="S16" s="418"/>
      <c r="T16" s="419"/>
      <c r="U16" s="417"/>
      <c r="V16" s="418"/>
      <c r="W16" s="418"/>
      <c r="X16" s="418"/>
      <c r="Y16" s="422"/>
      <c r="Z16" s="420">
        <v>0</v>
      </c>
      <c r="AA16" s="418">
        <v>2</v>
      </c>
      <c r="AB16" s="418">
        <v>0</v>
      </c>
      <c r="AC16" s="418" t="s">
        <v>25</v>
      </c>
      <c r="AD16" s="419">
        <v>3</v>
      </c>
      <c r="AE16" s="423" t="s">
        <v>343</v>
      </c>
      <c r="AF16" s="424"/>
      <c r="AG16" s="424"/>
      <c r="AH16" s="424"/>
      <c r="AI16" s="430"/>
      <c r="AJ16" s="426"/>
      <c r="AK16" s="427"/>
      <c r="AL16" s="427"/>
      <c r="AM16" s="427"/>
      <c r="AN16" s="431"/>
      <c r="AO16" s="429"/>
      <c r="AP16" s="1054"/>
      <c r="AQ16" s="1052"/>
      <c r="AR16" s="1052"/>
      <c r="AS16" s="1052"/>
      <c r="AT16" s="1053"/>
      <c r="AU16" s="1053"/>
      <c r="AV16" s="1053"/>
      <c r="AW16" s="1053"/>
      <c r="AX16" s="1053"/>
      <c r="AY16" s="1053"/>
      <c r="AZ16" s="1053"/>
      <c r="BA16" s="1053"/>
      <c r="BB16" s="1053"/>
    </row>
    <row r="17" spans="1:41" ht="32.25" customHeight="1" thickBot="1">
      <c r="A17" s="328" t="s">
        <v>12</v>
      </c>
      <c r="B17" s="331" t="s">
        <v>339</v>
      </c>
      <c r="C17" s="332" t="s">
        <v>228</v>
      </c>
      <c r="D17" s="432">
        <v>2</v>
      </c>
      <c r="E17" s="899">
        <v>3</v>
      </c>
      <c r="F17" s="433"/>
      <c r="G17" s="427"/>
      <c r="H17" s="427"/>
      <c r="I17" s="427"/>
      <c r="J17" s="431"/>
      <c r="K17" s="426"/>
      <c r="L17" s="427"/>
      <c r="M17" s="427"/>
      <c r="N17" s="427"/>
      <c r="O17" s="431"/>
      <c r="P17" s="426"/>
      <c r="Q17" s="427"/>
      <c r="R17" s="427"/>
      <c r="S17" s="427"/>
      <c r="T17" s="431"/>
      <c r="U17" s="420">
        <v>0</v>
      </c>
      <c r="V17" s="418">
        <v>2</v>
      </c>
      <c r="W17" s="418">
        <v>0</v>
      </c>
      <c r="X17" s="418" t="s">
        <v>25</v>
      </c>
      <c r="Y17" s="419">
        <v>3</v>
      </c>
      <c r="Z17" s="409" t="s">
        <v>343</v>
      </c>
      <c r="AA17" s="427"/>
      <c r="AB17" s="427"/>
      <c r="AC17" s="427"/>
      <c r="AD17" s="428"/>
      <c r="AE17" s="434"/>
      <c r="AF17" s="435"/>
      <c r="AG17" s="435"/>
      <c r="AH17" s="435"/>
      <c r="AI17" s="436"/>
      <c r="AJ17" s="420"/>
      <c r="AK17" s="418"/>
      <c r="AL17" s="418"/>
      <c r="AM17" s="418"/>
      <c r="AN17" s="419"/>
      <c r="AO17" s="352"/>
    </row>
    <row r="18" spans="1:41" ht="32.25" customHeight="1" thickBot="1">
      <c r="A18" s="328" t="s">
        <v>14</v>
      </c>
      <c r="B18" s="336" t="s">
        <v>338</v>
      </c>
      <c r="C18" s="337" t="s">
        <v>229</v>
      </c>
      <c r="D18" s="437">
        <v>2</v>
      </c>
      <c r="E18" s="900">
        <v>4</v>
      </c>
      <c r="F18" s="438">
        <v>0</v>
      </c>
      <c r="G18" s="439">
        <v>2</v>
      </c>
      <c r="H18" s="439">
        <v>0</v>
      </c>
      <c r="I18" s="439" t="s">
        <v>25</v>
      </c>
      <c r="J18" s="440">
        <v>4</v>
      </c>
      <c r="K18" s="409" t="s">
        <v>343</v>
      </c>
      <c r="L18" s="439"/>
      <c r="M18" s="439"/>
      <c r="N18" s="439"/>
      <c r="O18" s="440"/>
      <c r="P18" s="441"/>
      <c r="Q18" s="439"/>
      <c r="R18" s="439"/>
      <c r="S18" s="439"/>
      <c r="T18" s="440"/>
      <c r="U18" s="441"/>
      <c r="V18" s="439"/>
      <c r="W18" s="439"/>
      <c r="X18" s="439"/>
      <c r="Y18" s="440"/>
      <c r="Z18" s="441"/>
      <c r="AA18" s="439"/>
      <c r="AB18" s="439"/>
      <c r="AC18" s="439"/>
      <c r="AD18" s="440"/>
      <c r="AE18" s="441"/>
      <c r="AF18" s="439"/>
      <c r="AG18" s="439"/>
      <c r="AH18" s="439"/>
      <c r="AI18" s="440"/>
      <c r="AJ18" s="442"/>
      <c r="AK18" s="443"/>
      <c r="AL18" s="443"/>
      <c r="AM18" s="443"/>
      <c r="AN18" s="444"/>
      <c r="AO18" s="445"/>
    </row>
    <row r="19" spans="1:41" ht="16.5" thickBot="1">
      <c r="A19" s="328" t="s">
        <v>26</v>
      </c>
      <c r="B19" s="338" t="s">
        <v>337</v>
      </c>
      <c r="C19" s="339" t="s">
        <v>230</v>
      </c>
      <c r="D19" s="437">
        <v>2</v>
      </c>
      <c r="E19" s="900">
        <v>4</v>
      </c>
      <c r="F19" s="446"/>
      <c r="G19" s="447"/>
      <c r="H19" s="447"/>
      <c r="I19" s="447"/>
      <c r="J19" s="448"/>
      <c r="K19" s="442">
        <v>0</v>
      </c>
      <c r="L19" s="443">
        <v>2</v>
      </c>
      <c r="M19" s="443">
        <v>0</v>
      </c>
      <c r="N19" s="443" t="s">
        <v>25</v>
      </c>
      <c r="O19" s="444">
        <v>4</v>
      </c>
      <c r="P19" s="409" t="s">
        <v>343</v>
      </c>
      <c r="Q19" s="447"/>
      <c r="R19" s="447"/>
      <c r="S19" s="447"/>
      <c r="T19" s="448"/>
      <c r="U19" s="441"/>
      <c r="V19" s="439"/>
      <c r="W19" s="439"/>
      <c r="X19" s="439"/>
      <c r="Y19" s="440"/>
      <c r="Z19" s="441"/>
      <c r="AA19" s="447"/>
      <c r="AB19" s="447"/>
      <c r="AC19" s="447"/>
      <c r="AD19" s="449"/>
      <c r="AE19" s="450"/>
      <c r="AF19" s="451"/>
      <c r="AG19" s="451"/>
      <c r="AH19" s="451"/>
      <c r="AI19" s="452"/>
      <c r="AJ19" s="441"/>
      <c r="AK19" s="439"/>
      <c r="AL19" s="439"/>
      <c r="AM19" s="439"/>
      <c r="AN19" s="440"/>
      <c r="AO19" s="445"/>
    </row>
    <row r="20" spans="1:41" ht="16.5" thickBot="1">
      <c r="A20" s="328" t="s">
        <v>27</v>
      </c>
      <c r="B20" s="340" t="s">
        <v>336</v>
      </c>
      <c r="C20" s="339" t="s">
        <v>231</v>
      </c>
      <c r="D20" s="437">
        <v>2</v>
      </c>
      <c r="E20" s="900">
        <v>3</v>
      </c>
      <c r="F20" s="446"/>
      <c r="G20" s="447"/>
      <c r="H20" s="447"/>
      <c r="I20" s="447"/>
      <c r="J20" s="448"/>
      <c r="K20" s="453"/>
      <c r="L20" s="447"/>
      <c r="M20" s="447"/>
      <c r="N20" s="447"/>
      <c r="O20" s="448"/>
      <c r="P20" s="453"/>
      <c r="Q20" s="447"/>
      <c r="R20" s="447"/>
      <c r="S20" s="447"/>
      <c r="T20" s="448"/>
      <c r="U20" s="441">
        <v>0</v>
      </c>
      <c r="V20" s="439">
        <v>2</v>
      </c>
      <c r="W20" s="439">
        <v>0</v>
      </c>
      <c r="X20" s="439" t="s">
        <v>25</v>
      </c>
      <c r="Y20" s="440">
        <v>3</v>
      </c>
      <c r="Z20" s="409" t="s">
        <v>343</v>
      </c>
      <c r="AA20" s="447"/>
      <c r="AB20" s="447"/>
      <c r="AC20" s="447"/>
      <c r="AD20" s="449"/>
      <c r="AE20" s="450"/>
      <c r="AF20" s="451"/>
      <c r="AG20" s="451"/>
      <c r="AH20" s="451"/>
      <c r="AI20" s="452"/>
      <c r="AJ20" s="441"/>
      <c r="AK20" s="439"/>
      <c r="AL20" s="439"/>
      <c r="AM20" s="439"/>
      <c r="AN20" s="440"/>
      <c r="AO20" s="445"/>
    </row>
    <row r="21" spans="1:41" ht="16.5" thickBot="1">
      <c r="A21" s="328" t="s">
        <v>29</v>
      </c>
      <c r="B21" s="340" t="s">
        <v>335</v>
      </c>
      <c r="C21" s="339" t="s">
        <v>232</v>
      </c>
      <c r="D21" s="437">
        <v>2</v>
      </c>
      <c r="E21" s="900">
        <v>4</v>
      </c>
      <c r="F21" s="446"/>
      <c r="G21" s="447"/>
      <c r="H21" s="447"/>
      <c r="I21" s="447"/>
      <c r="J21" s="448"/>
      <c r="K21" s="453"/>
      <c r="L21" s="447"/>
      <c r="M21" s="447"/>
      <c r="N21" s="447"/>
      <c r="O21" s="448"/>
      <c r="P21" s="453"/>
      <c r="Q21" s="447"/>
      <c r="R21" s="447"/>
      <c r="S21" s="447"/>
      <c r="T21" s="448"/>
      <c r="U21" s="441">
        <v>0</v>
      </c>
      <c r="V21" s="439">
        <v>2</v>
      </c>
      <c r="W21" s="439">
        <v>0</v>
      </c>
      <c r="X21" s="439" t="s">
        <v>25</v>
      </c>
      <c r="Y21" s="440">
        <v>4</v>
      </c>
      <c r="Z21" s="409" t="s">
        <v>343</v>
      </c>
      <c r="AA21" s="447"/>
      <c r="AB21" s="447"/>
      <c r="AC21" s="447"/>
      <c r="AD21" s="449"/>
      <c r="AE21" s="450"/>
      <c r="AF21" s="451"/>
      <c r="AG21" s="451"/>
      <c r="AH21" s="451"/>
      <c r="AI21" s="452"/>
      <c r="AJ21" s="441"/>
      <c r="AK21" s="439"/>
      <c r="AL21" s="439"/>
      <c r="AM21" s="439"/>
      <c r="AN21" s="448"/>
      <c r="AO21" s="445"/>
    </row>
    <row r="22" spans="1:41" ht="16.5" thickBot="1">
      <c r="A22" s="328" t="s">
        <v>31</v>
      </c>
      <c r="B22" s="341" t="s">
        <v>334</v>
      </c>
      <c r="C22" s="337" t="s">
        <v>233</v>
      </c>
      <c r="D22" s="437">
        <v>2</v>
      </c>
      <c r="E22" s="900">
        <v>4</v>
      </c>
      <c r="F22" s="438">
        <v>0</v>
      </c>
      <c r="G22" s="439">
        <v>0</v>
      </c>
      <c r="H22" s="439">
        <v>2</v>
      </c>
      <c r="I22" s="439" t="s">
        <v>25</v>
      </c>
      <c r="J22" s="440">
        <v>4</v>
      </c>
      <c r="K22" s="409" t="s">
        <v>343</v>
      </c>
      <c r="L22" s="439"/>
      <c r="M22" s="439"/>
      <c r="N22" s="439"/>
      <c r="O22" s="440"/>
      <c r="P22" s="441"/>
      <c r="Q22" s="439"/>
      <c r="R22" s="439"/>
      <c r="S22" s="439"/>
      <c r="T22" s="440"/>
      <c r="U22" s="441"/>
      <c r="V22" s="439"/>
      <c r="W22" s="439"/>
      <c r="X22" s="439"/>
      <c r="Y22" s="440"/>
      <c r="Z22" s="441"/>
      <c r="AA22" s="439"/>
      <c r="AB22" s="439"/>
      <c r="AC22" s="439"/>
      <c r="AD22" s="440"/>
      <c r="AE22" s="441"/>
      <c r="AF22" s="439"/>
      <c r="AG22" s="439"/>
      <c r="AH22" s="439"/>
      <c r="AI22" s="440"/>
      <c r="AJ22" s="442"/>
      <c r="AK22" s="443"/>
      <c r="AL22" s="443"/>
      <c r="AM22" s="443"/>
      <c r="AN22" s="444"/>
      <c r="AO22" s="445"/>
    </row>
    <row r="23" spans="1:41" ht="16.5" thickBot="1">
      <c r="A23" s="328" t="s">
        <v>32</v>
      </c>
      <c r="B23" s="340" t="s">
        <v>333</v>
      </c>
      <c r="C23" s="339" t="s">
        <v>234</v>
      </c>
      <c r="D23" s="437">
        <v>2</v>
      </c>
      <c r="E23" s="900">
        <v>3</v>
      </c>
      <c r="F23" s="446"/>
      <c r="G23" s="447"/>
      <c r="H23" s="447"/>
      <c r="I23" s="447"/>
      <c r="J23" s="448"/>
      <c r="K23" s="453"/>
      <c r="L23" s="447"/>
      <c r="M23" s="447"/>
      <c r="N23" s="447"/>
      <c r="O23" s="448"/>
      <c r="P23" s="453"/>
      <c r="Q23" s="447"/>
      <c r="R23" s="447"/>
      <c r="S23" s="447"/>
      <c r="T23" s="448"/>
      <c r="U23" s="441">
        <v>0</v>
      </c>
      <c r="V23" s="439">
        <v>0</v>
      </c>
      <c r="W23" s="439">
        <v>2</v>
      </c>
      <c r="X23" s="439" t="s">
        <v>25</v>
      </c>
      <c r="Y23" s="440">
        <v>3</v>
      </c>
      <c r="Z23" s="409" t="s">
        <v>343</v>
      </c>
      <c r="AA23" s="447"/>
      <c r="AB23" s="447"/>
      <c r="AC23" s="447"/>
      <c r="AD23" s="449"/>
      <c r="AE23" s="450"/>
      <c r="AF23" s="451"/>
      <c r="AG23" s="451"/>
      <c r="AH23" s="451"/>
      <c r="AI23" s="452"/>
      <c r="AJ23" s="441"/>
      <c r="AK23" s="439"/>
      <c r="AL23" s="439"/>
      <c r="AM23" s="439"/>
      <c r="AN23" s="440"/>
      <c r="AO23" s="445"/>
    </row>
    <row r="24" spans="1:41" ht="16.5" thickBot="1">
      <c r="A24" s="328" t="s">
        <v>33</v>
      </c>
      <c r="B24" s="340" t="s">
        <v>332</v>
      </c>
      <c r="C24" s="339" t="s">
        <v>235</v>
      </c>
      <c r="D24" s="437">
        <v>2</v>
      </c>
      <c r="E24" s="900">
        <v>3</v>
      </c>
      <c r="F24" s="446"/>
      <c r="G24" s="447"/>
      <c r="H24" s="447"/>
      <c r="I24" s="447"/>
      <c r="J24" s="449"/>
      <c r="K24" s="441"/>
      <c r="L24" s="439"/>
      <c r="M24" s="439"/>
      <c r="N24" s="439"/>
      <c r="O24" s="440"/>
      <c r="P24" s="441"/>
      <c r="Q24" s="439"/>
      <c r="R24" s="439"/>
      <c r="S24" s="439"/>
      <c r="T24" s="440"/>
      <c r="U24" s="441"/>
      <c r="V24" s="447"/>
      <c r="W24" s="447"/>
      <c r="X24" s="447"/>
      <c r="Y24" s="449"/>
      <c r="Z24" s="453"/>
      <c r="AA24" s="447"/>
      <c r="AB24" s="447"/>
      <c r="AC24" s="447"/>
      <c r="AD24" s="449"/>
      <c r="AE24" s="441">
        <v>0</v>
      </c>
      <c r="AF24" s="439">
        <v>0</v>
      </c>
      <c r="AG24" s="439">
        <v>2</v>
      </c>
      <c r="AH24" s="439" t="s">
        <v>25</v>
      </c>
      <c r="AI24" s="440">
        <v>3</v>
      </c>
      <c r="AJ24" s="409" t="s">
        <v>343</v>
      </c>
      <c r="AK24" s="447"/>
      <c r="AL24" s="447"/>
      <c r="AM24" s="447"/>
      <c r="AN24" s="449"/>
      <c r="AO24" s="445"/>
    </row>
    <row r="25" spans="1:41" ht="16.5" thickBot="1">
      <c r="A25" s="328" t="s">
        <v>34</v>
      </c>
      <c r="B25" s="340" t="s">
        <v>344</v>
      </c>
      <c r="C25" s="339" t="s">
        <v>236</v>
      </c>
      <c r="D25" s="437">
        <v>2</v>
      </c>
      <c r="E25" s="900">
        <v>3</v>
      </c>
      <c r="F25" s="446"/>
      <c r="G25" s="447"/>
      <c r="H25" s="447"/>
      <c r="I25" s="447"/>
      <c r="J25" s="449"/>
      <c r="K25" s="441"/>
      <c r="L25" s="439"/>
      <c r="M25" s="439"/>
      <c r="N25" s="439"/>
      <c r="O25" s="440"/>
      <c r="P25" s="441"/>
      <c r="Q25" s="447"/>
      <c r="R25" s="447"/>
      <c r="S25" s="447"/>
      <c r="T25" s="449"/>
      <c r="U25" s="453"/>
      <c r="V25" s="447"/>
      <c r="W25" s="447"/>
      <c r="X25" s="447"/>
      <c r="Y25" s="449"/>
      <c r="Z25" s="441">
        <v>0</v>
      </c>
      <c r="AA25" s="439">
        <v>0</v>
      </c>
      <c r="AB25" s="439">
        <v>2</v>
      </c>
      <c r="AC25" s="439" t="s">
        <v>25</v>
      </c>
      <c r="AD25" s="440">
        <v>3</v>
      </c>
      <c r="AE25" s="409" t="s">
        <v>343</v>
      </c>
      <c r="AF25" s="447"/>
      <c r="AG25" s="447"/>
      <c r="AH25" s="447"/>
      <c r="AI25" s="449"/>
      <c r="AJ25" s="453"/>
      <c r="AK25" s="447"/>
      <c r="AL25" s="447"/>
      <c r="AM25" s="447"/>
      <c r="AN25" s="449"/>
      <c r="AO25" s="445"/>
    </row>
    <row r="26" spans="1:41" ht="30.75" thickBot="1">
      <c r="A26" s="328" t="s">
        <v>35</v>
      </c>
      <c r="B26" s="341" t="s">
        <v>331</v>
      </c>
      <c r="C26" s="337" t="s">
        <v>237</v>
      </c>
      <c r="D26" s="437">
        <v>2</v>
      </c>
      <c r="E26" s="900">
        <v>3</v>
      </c>
      <c r="F26" s="438"/>
      <c r="G26" s="439"/>
      <c r="H26" s="439"/>
      <c r="I26" s="439" t="s">
        <v>238</v>
      </c>
      <c r="J26" s="440"/>
      <c r="K26" s="441"/>
      <c r="L26" s="439"/>
      <c r="M26" s="439"/>
      <c r="N26" s="439"/>
      <c r="O26" s="440"/>
      <c r="P26" s="441">
        <v>0</v>
      </c>
      <c r="Q26" s="439">
        <v>0</v>
      </c>
      <c r="R26" s="439">
        <v>2</v>
      </c>
      <c r="S26" s="439" t="s">
        <v>25</v>
      </c>
      <c r="T26" s="440">
        <v>3</v>
      </c>
      <c r="U26" s="409" t="s">
        <v>343</v>
      </c>
      <c r="V26" s="439"/>
      <c r="W26" s="439"/>
      <c r="X26" s="439"/>
      <c r="Y26" s="440"/>
      <c r="Z26" s="441"/>
      <c r="AA26" s="439"/>
      <c r="AB26" s="439"/>
      <c r="AC26" s="439"/>
      <c r="AD26" s="454"/>
      <c r="AE26" s="438"/>
      <c r="AF26" s="439"/>
      <c r="AG26" s="439"/>
      <c r="AH26" s="439"/>
      <c r="AI26" s="440"/>
      <c r="AJ26" s="442"/>
      <c r="AK26" s="443"/>
      <c r="AL26" s="443"/>
      <c r="AM26" s="443"/>
      <c r="AN26" s="444"/>
      <c r="AO26" s="445"/>
    </row>
    <row r="27" spans="1:41" ht="29.25" customHeight="1" thickBot="1">
      <c r="A27" s="328" t="s">
        <v>37</v>
      </c>
      <c r="B27" s="341" t="s">
        <v>330</v>
      </c>
      <c r="C27" s="342" t="s">
        <v>239</v>
      </c>
      <c r="D27" s="437">
        <v>2</v>
      </c>
      <c r="E27" s="900">
        <v>3</v>
      </c>
      <c r="F27" s="446"/>
      <c r="G27" s="447"/>
      <c r="H27" s="447"/>
      <c r="I27" s="447"/>
      <c r="J27" s="449"/>
      <c r="K27" s="453"/>
      <c r="L27" s="447"/>
      <c r="M27" s="447"/>
      <c r="N27" s="447"/>
      <c r="O27" s="449"/>
      <c r="P27" s="441">
        <v>0</v>
      </c>
      <c r="Q27" s="439">
        <v>0</v>
      </c>
      <c r="R27" s="439">
        <v>2</v>
      </c>
      <c r="S27" s="439" t="s">
        <v>25</v>
      </c>
      <c r="T27" s="440">
        <v>3</v>
      </c>
      <c r="U27" s="409" t="s">
        <v>343</v>
      </c>
      <c r="V27" s="447"/>
      <c r="W27" s="447"/>
      <c r="X27" s="447"/>
      <c r="Y27" s="449"/>
      <c r="Z27" s="447"/>
      <c r="AA27" s="447"/>
      <c r="AB27" s="447"/>
      <c r="AC27" s="447"/>
      <c r="AD27" s="455"/>
      <c r="AE27" s="446"/>
      <c r="AF27" s="456"/>
      <c r="AG27" s="447"/>
      <c r="AH27" s="447"/>
      <c r="AI27" s="449"/>
      <c r="AJ27" s="453"/>
      <c r="AK27" s="447"/>
      <c r="AL27" s="447"/>
      <c r="AM27" s="447"/>
      <c r="AN27" s="449"/>
      <c r="AO27" s="445"/>
    </row>
    <row r="28" spans="1:41" ht="16.5" thickBot="1">
      <c r="A28" s="328" t="s">
        <v>39</v>
      </c>
      <c r="B28" s="340" t="s">
        <v>329</v>
      </c>
      <c r="C28" s="339" t="s">
        <v>240</v>
      </c>
      <c r="D28" s="437">
        <v>2</v>
      </c>
      <c r="E28" s="900">
        <v>4</v>
      </c>
      <c r="F28" s="446"/>
      <c r="G28" s="447"/>
      <c r="H28" s="447"/>
      <c r="I28" s="447"/>
      <c r="J28" s="449"/>
      <c r="K28" s="441">
        <v>0</v>
      </c>
      <c r="L28" s="439">
        <v>2</v>
      </c>
      <c r="M28" s="439">
        <v>0</v>
      </c>
      <c r="N28" s="439" t="s">
        <v>25</v>
      </c>
      <c r="O28" s="440">
        <v>4</v>
      </c>
      <c r="P28" s="409" t="s">
        <v>343</v>
      </c>
      <c r="Q28" s="447"/>
      <c r="R28" s="447"/>
      <c r="S28" s="447"/>
      <c r="T28" s="449"/>
      <c r="U28" s="453"/>
      <c r="V28" s="447"/>
      <c r="W28" s="447"/>
      <c r="X28" s="447"/>
      <c r="Y28" s="449"/>
      <c r="Z28" s="453"/>
      <c r="AA28" s="447"/>
      <c r="AB28" s="447"/>
      <c r="AC28" s="447"/>
      <c r="AD28" s="455"/>
      <c r="AE28" s="446"/>
      <c r="AF28" s="447"/>
      <c r="AG28" s="447"/>
      <c r="AH28" s="447"/>
      <c r="AI28" s="449"/>
      <c r="AJ28" s="446"/>
      <c r="AK28" s="447"/>
      <c r="AL28" s="447"/>
      <c r="AM28" s="447"/>
      <c r="AN28" s="449"/>
      <c r="AO28" s="445"/>
    </row>
    <row r="29" spans="1:41" ht="16.5" thickBot="1">
      <c r="A29" s="328" t="s">
        <v>41</v>
      </c>
      <c r="B29" s="340" t="s">
        <v>328</v>
      </c>
      <c r="C29" s="339" t="s">
        <v>241</v>
      </c>
      <c r="D29" s="437">
        <v>2</v>
      </c>
      <c r="E29" s="900">
        <v>3</v>
      </c>
      <c r="F29" s="446"/>
      <c r="G29" s="447"/>
      <c r="H29" s="447"/>
      <c r="I29" s="447"/>
      <c r="J29" s="449"/>
      <c r="K29" s="438"/>
      <c r="L29" s="439"/>
      <c r="M29" s="439"/>
      <c r="N29" s="439"/>
      <c r="O29" s="457"/>
      <c r="P29" s="441"/>
      <c r="Q29" s="447"/>
      <c r="R29" s="447"/>
      <c r="S29" s="447"/>
      <c r="T29" s="449"/>
      <c r="U29" s="446"/>
      <c r="V29" s="447"/>
      <c r="W29" s="447"/>
      <c r="X29" s="447"/>
      <c r="Y29" s="449"/>
      <c r="Z29" s="441">
        <v>0</v>
      </c>
      <c r="AA29" s="439">
        <v>2</v>
      </c>
      <c r="AB29" s="439">
        <v>0</v>
      </c>
      <c r="AC29" s="439" t="s">
        <v>25</v>
      </c>
      <c r="AD29" s="440">
        <v>3</v>
      </c>
      <c r="AE29" s="409" t="s">
        <v>343</v>
      </c>
      <c r="AF29" s="447"/>
      <c r="AG29" s="447"/>
      <c r="AH29" s="447"/>
      <c r="AI29" s="449"/>
      <c r="AJ29" s="446"/>
      <c r="AK29" s="447"/>
      <c r="AL29" s="447"/>
      <c r="AM29" s="447"/>
      <c r="AN29" s="449"/>
      <c r="AO29" s="445"/>
    </row>
    <row r="30" spans="1:41" ht="16.5" thickBot="1">
      <c r="A30" s="328" t="s">
        <v>44</v>
      </c>
      <c r="B30" s="340" t="s">
        <v>327</v>
      </c>
      <c r="C30" s="339" t="s">
        <v>36</v>
      </c>
      <c r="D30" s="437">
        <v>2</v>
      </c>
      <c r="E30" s="900">
        <v>3</v>
      </c>
      <c r="F30" s="438">
        <v>0</v>
      </c>
      <c r="G30" s="439">
        <v>0</v>
      </c>
      <c r="H30" s="439">
        <v>0</v>
      </c>
      <c r="I30" s="439" t="s">
        <v>25</v>
      </c>
      <c r="J30" s="440">
        <v>3</v>
      </c>
      <c r="K30" s="409" t="s">
        <v>343</v>
      </c>
      <c r="L30" s="447"/>
      <c r="M30" s="447"/>
      <c r="N30" s="447"/>
      <c r="O30" s="458"/>
      <c r="P30" s="453"/>
      <c r="Q30" s="447"/>
      <c r="R30" s="447"/>
      <c r="S30" s="447"/>
      <c r="T30" s="449"/>
      <c r="U30" s="446"/>
      <c r="V30" s="447"/>
      <c r="W30" s="447"/>
      <c r="X30" s="447"/>
      <c r="Y30" s="449"/>
      <c r="Z30" s="439"/>
      <c r="AA30" s="439"/>
      <c r="AB30" s="439"/>
      <c r="AC30" s="439"/>
      <c r="AD30" s="454"/>
      <c r="AE30" s="438"/>
      <c r="AF30" s="459"/>
      <c r="AG30" s="439"/>
      <c r="AH30" s="439"/>
      <c r="AI30" s="440"/>
      <c r="AJ30" s="460"/>
      <c r="AK30" s="451"/>
      <c r="AL30" s="451"/>
      <c r="AM30" s="451"/>
      <c r="AN30" s="452"/>
      <c r="AO30" s="445"/>
    </row>
    <row r="31" spans="1:41" ht="16.5" thickBot="1">
      <c r="A31" s="328" t="s">
        <v>46</v>
      </c>
      <c r="B31" s="340" t="s">
        <v>326</v>
      </c>
      <c r="C31" s="339" t="s">
        <v>242</v>
      </c>
      <c r="D31" s="437">
        <v>2</v>
      </c>
      <c r="E31" s="900">
        <v>3</v>
      </c>
      <c r="F31" s="461"/>
      <c r="G31" s="462"/>
      <c r="H31" s="462"/>
      <c r="I31" s="462"/>
      <c r="J31" s="463"/>
      <c r="K31" s="446"/>
      <c r="L31" s="447"/>
      <c r="M31" s="447"/>
      <c r="N31" s="447"/>
      <c r="O31" s="458"/>
      <c r="P31" s="453"/>
      <c r="Q31" s="447"/>
      <c r="R31" s="447"/>
      <c r="S31" s="447"/>
      <c r="T31" s="448"/>
      <c r="U31" s="446"/>
      <c r="V31" s="447"/>
      <c r="W31" s="447"/>
      <c r="X31" s="447"/>
      <c r="Y31" s="458"/>
      <c r="Z31" s="464"/>
      <c r="AA31" s="459"/>
      <c r="AB31" s="459"/>
      <c r="AC31" s="459"/>
      <c r="AD31" s="465"/>
      <c r="AE31" s="438">
        <v>0</v>
      </c>
      <c r="AF31" s="439">
        <v>0</v>
      </c>
      <c r="AG31" s="439">
        <v>2</v>
      </c>
      <c r="AH31" s="439" t="s">
        <v>25</v>
      </c>
      <c r="AI31" s="440">
        <v>3</v>
      </c>
      <c r="AJ31" s="409" t="s">
        <v>343</v>
      </c>
      <c r="AK31" s="439"/>
      <c r="AL31" s="439"/>
      <c r="AM31" s="439"/>
      <c r="AN31" s="440"/>
      <c r="AO31" s="445"/>
    </row>
    <row r="32" spans="1:41" ht="16.5" thickBot="1">
      <c r="A32" s="328" t="s">
        <v>48</v>
      </c>
      <c r="B32" s="341" t="s">
        <v>325</v>
      </c>
      <c r="C32" s="337" t="s">
        <v>243</v>
      </c>
      <c r="D32" s="437">
        <v>2</v>
      </c>
      <c r="E32" s="900">
        <v>3</v>
      </c>
      <c r="F32" s="438"/>
      <c r="G32" s="439"/>
      <c r="H32" s="439"/>
      <c r="I32" s="439"/>
      <c r="J32" s="440"/>
      <c r="K32" s="441"/>
      <c r="L32" s="439"/>
      <c r="M32" s="439"/>
      <c r="N32" s="439"/>
      <c r="O32" s="457"/>
      <c r="P32" s="441">
        <v>0</v>
      </c>
      <c r="Q32" s="439">
        <v>0</v>
      </c>
      <c r="R32" s="439">
        <v>2</v>
      </c>
      <c r="S32" s="439" t="s">
        <v>25</v>
      </c>
      <c r="T32" s="440">
        <v>3</v>
      </c>
      <c r="U32" s="409" t="s">
        <v>343</v>
      </c>
      <c r="V32" s="439"/>
      <c r="W32" s="439"/>
      <c r="X32" s="439"/>
      <c r="Y32" s="457"/>
      <c r="Z32" s="441"/>
      <c r="AA32" s="439"/>
      <c r="AB32" s="439"/>
      <c r="AC32" s="439"/>
      <c r="AD32" s="454"/>
      <c r="AE32" s="438"/>
      <c r="AF32" s="443"/>
      <c r="AG32" s="443"/>
      <c r="AH32" s="443"/>
      <c r="AI32" s="466"/>
      <c r="AJ32" s="441"/>
      <c r="AK32" s="439"/>
      <c r="AL32" s="439"/>
      <c r="AM32" s="439"/>
      <c r="AN32" s="440"/>
      <c r="AO32" s="445"/>
    </row>
    <row r="33" spans="1:41" ht="16.5" thickBot="1">
      <c r="A33" s="328" t="s">
        <v>50</v>
      </c>
      <c r="B33" s="467" t="s">
        <v>324</v>
      </c>
      <c r="C33" s="343" t="s">
        <v>244</v>
      </c>
      <c r="D33" s="432">
        <v>2</v>
      </c>
      <c r="E33" s="899">
        <v>3</v>
      </c>
      <c r="F33" s="468"/>
      <c r="G33" s="469"/>
      <c r="H33" s="470"/>
      <c r="I33" s="469"/>
      <c r="J33" s="471"/>
      <c r="K33" s="472"/>
      <c r="L33" s="470"/>
      <c r="M33" s="469"/>
      <c r="N33" s="470"/>
      <c r="O33" s="473"/>
      <c r="P33" s="474"/>
      <c r="Q33" s="469"/>
      <c r="R33" s="470"/>
      <c r="S33" s="469"/>
      <c r="T33" s="471"/>
      <c r="U33" s="475"/>
      <c r="V33" s="470"/>
      <c r="W33" s="469"/>
      <c r="X33" s="470"/>
      <c r="Y33" s="473"/>
      <c r="Z33" s="420">
        <v>0</v>
      </c>
      <c r="AA33" s="418">
        <v>2</v>
      </c>
      <c r="AB33" s="418">
        <v>0</v>
      </c>
      <c r="AC33" s="418" t="s">
        <v>25</v>
      </c>
      <c r="AD33" s="419">
        <v>3</v>
      </c>
      <c r="AE33" s="409" t="s">
        <v>343</v>
      </c>
      <c r="AF33" s="476"/>
      <c r="AG33" s="469"/>
      <c r="AH33" s="470"/>
      <c r="AI33" s="473"/>
      <c r="AJ33" s="474"/>
      <c r="AK33" s="469"/>
      <c r="AL33" s="470"/>
      <c r="AM33" s="469"/>
      <c r="AN33" s="471"/>
      <c r="AO33" s="352"/>
    </row>
    <row r="34" spans="1:41" ht="16.5" thickBot="1">
      <c r="A34" s="328" t="s">
        <v>51</v>
      </c>
      <c r="B34" s="467" t="s">
        <v>323</v>
      </c>
      <c r="C34" s="344" t="s">
        <v>245</v>
      </c>
      <c r="D34" s="432">
        <v>2</v>
      </c>
      <c r="E34" s="899">
        <v>4</v>
      </c>
      <c r="F34" s="433"/>
      <c r="G34" s="427"/>
      <c r="H34" s="427"/>
      <c r="I34" s="427"/>
      <c r="J34" s="428"/>
      <c r="K34" s="426"/>
      <c r="L34" s="427"/>
      <c r="M34" s="427"/>
      <c r="N34" s="427"/>
      <c r="O34" s="477"/>
      <c r="P34" s="426"/>
      <c r="Q34" s="427"/>
      <c r="R34" s="427"/>
      <c r="S34" s="427"/>
      <c r="T34" s="428"/>
      <c r="U34" s="433"/>
      <c r="V34" s="427"/>
      <c r="W34" s="427"/>
      <c r="X34" s="427"/>
      <c r="Y34" s="477"/>
      <c r="Z34" s="420">
        <v>0</v>
      </c>
      <c r="AA34" s="418">
        <v>2</v>
      </c>
      <c r="AB34" s="418">
        <v>0</v>
      </c>
      <c r="AC34" s="418" t="s">
        <v>25</v>
      </c>
      <c r="AD34" s="421">
        <v>4</v>
      </c>
      <c r="AE34" s="409" t="s">
        <v>343</v>
      </c>
      <c r="AF34" s="476"/>
      <c r="AG34" s="427"/>
      <c r="AH34" s="427"/>
      <c r="AI34" s="477"/>
      <c r="AJ34" s="426"/>
      <c r="AK34" s="427"/>
      <c r="AL34" s="427"/>
      <c r="AM34" s="427"/>
      <c r="AN34" s="428"/>
      <c r="AO34" s="352"/>
    </row>
    <row r="35" spans="1:41" ht="16.5" thickBot="1">
      <c r="A35" s="328" t="s">
        <v>52</v>
      </c>
      <c r="B35" s="478" t="s">
        <v>322</v>
      </c>
      <c r="C35" s="345" t="s">
        <v>246</v>
      </c>
      <c r="D35" s="479">
        <v>2</v>
      </c>
      <c r="E35" s="902">
        <v>4</v>
      </c>
      <c r="F35" s="480"/>
      <c r="G35" s="481"/>
      <c r="H35" s="481"/>
      <c r="I35" s="481"/>
      <c r="J35" s="482"/>
      <c r="K35" s="483"/>
      <c r="L35" s="481"/>
      <c r="M35" s="481"/>
      <c r="N35" s="481"/>
      <c r="O35" s="484"/>
      <c r="P35" s="483"/>
      <c r="Q35" s="481"/>
      <c r="R35" s="481"/>
      <c r="S35" s="481"/>
      <c r="T35" s="482"/>
      <c r="U35" s="480"/>
      <c r="V35" s="481"/>
      <c r="W35" s="481"/>
      <c r="X35" s="481"/>
      <c r="Y35" s="484"/>
      <c r="Z35" s="485">
        <v>0</v>
      </c>
      <c r="AA35" s="486">
        <v>2</v>
      </c>
      <c r="AB35" s="486">
        <v>0</v>
      </c>
      <c r="AC35" s="486" t="s">
        <v>25</v>
      </c>
      <c r="AD35" s="487">
        <v>4</v>
      </c>
      <c r="AE35" s="409" t="s">
        <v>343</v>
      </c>
      <c r="AF35" s="488"/>
      <c r="AG35" s="481"/>
      <c r="AH35" s="481"/>
      <c r="AI35" s="484"/>
      <c r="AJ35" s="483"/>
      <c r="AK35" s="481"/>
      <c r="AL35" s="481"/>
      <c r="AM35" s="481"/>
      <c r="AN35" s="482"/>
      <c r="AO35" s="352"/>
    </row>
    <row r="36" spans="1:41" ht="45.75" thickBot="1">
      <c r="A36" s="328" t="s">
        <v>53</v>
      </c>
      <c r="B36" s="489" t="s">
        <v>345</v>
      </c>
      <c r="C36" s="344" t="s">
        <v>247</v>
      </c>
      <c r="D36" s="432">
        <v>3</v>
      </c>
      <c r="E36" s="899">
        <v>3</v>
      </c>
      <c r="F36" s="490">
        <v>0</v>
      </c>
      <c r="G36" s="424">
        <v>3</v>
      </c>
      <c r="H36" s="424">
        <v>0</v>
      </c>
      <c r="I36" s="424" t="s">
        <v>25</v>
      </c>
      <c r="J36" s="424">
        <v>3</v>
      </c>
      <c r="K36" s="409" t="s">
        <v>343</v>
      </c>
      <c r="L36" s="427"/>
      <c r="M36" s="427"/>
      <c r="N36" s="427"/>
      <c r="O36" s="477"/>
      <c r="P36" s="426"/>
      <c r="Q36" s="427"/>
      <c r="R36" s="427"/>
      <c r="S36" s="427"/>
      <c r="T36" s="428"/>
      <c r="U36" s="433"/>
      <c r="V36" s="427"/>
      <c r="W36" s="427"/>
      <c r="X36" s="427"/>
      <c r="Y36" s="477"/>
      <c r="Z36" s="420"/>
      <c r="AA36" s="418"/>
      <c r="AB36" s="418"/>
      <c r="AC36" s="418"/>
      <c r="AD36" s="419"/>
      <c r="AE36" s="417"/>
      <c r="AF36" s="476"/>
      <c r="AG36" s="427"/>
      <c r="AH36" s="427"/>
      <c r="AI36" s="477"/>
      <c r="AJ36" s="426"/>
      <c r="AK36" s="427"/>
      <c r="AL36" s="427"/>
      <c r="AM36" s="427"/>
      <c r="AN36" s="428"/>
      <c r="AO36" s="352"/>
    </row>
    <row r="37" spans="1:41" ht="45.75" thickBot="1">
      <c r="A37" s="328" t="s">
        <v>54</v>
      </c>
      <c r="B37" s="489" t="s">
        <v>346</v>
      </c>
      <c r="C37" s="344" t="s">
        <v>248</v>
      </c>
      <c r="D37" s="432">
        <v>3</v>
      </c>
      <c r="E37" s="899">
        <v>3</v>
      </c>
      <c r="F37" s="490">
        <v>0</v>
      </c>
      <c r="G37" s="424">
        <v>3</v>
      </c>
      <c r="H37" s="424">
        <v>0</v>
      </c>
      <c r="I37" s="424" t="s">
        <v>25</v>
      </c>
      <c r="J37" s="424">
        <v>3</v>
      </c>
      <c r="K37" s="409" t="s">
        <v>343</v>
      </c>
      <c r="L37" s="427"/>
      <c r="M37" s="427"/>
      <c r="N37" s="427"/>
      <c r="O37" s="477"/>
      <c r="P37" s="426"/>
      <c r="Q37" s="427"/>
      <c r="R37" s="427"/>
      <c r="S37" s="427"/>
      <c r="T37" s="428"/>
      <c r="U37" s="433"/>
      <c r="V37" s="427"/>
      <c r="W37" s="427"/>
      <c r="X37" s="427"/>
      <c r="Y37" s="477"/>
      <c r="Z37" s="420"/>
      <c r="AA37" s="418"/>
      <c r="AB37" s="418"/>
      <c r="AC37" s="418"/>
      <c r="AD37" s="419"/>
      <c r="AE37" s="417"/>
      <c r="AF37" s="476"/>
      <c r="AG37" s="427"/>
      <c r="AH37" s="427"/>
      <c r="AI37" s="477"/>
      <c r="AJ37" s="426"/>
      <c r="AK37" s="427"/>
      <c r="AL37" s="427"/>
      <c r="AM37" s="427"/>
      <c r="AN37" s="428"/>
      <c r="AO37" s="352"/>
    </row>
    <row r="38" spans="1:41" ht="45.75" thickBot="1">
      <c r="A38" s="328" t="s">
        <v>55</v>
      </c>
      <c r="B38" s="491" t="s">
        <v>347</v>
      </c>
      <c r="C38" s="346" t="s">
        <v>249</v>
      </c>
      <c r="D38" s="492">
        <v>3</v>
      </c>
      <c r="E38" s="901">
        <v>3</v>
      </c>
      <c r="F38" s="490">
        <v>0</v>
      </c>
      <c r="G38" s="424">
        <v>3</v>
      </c>
      <c r="H38" s="424">
        <v>0</v>
      </c>
      <c r="I38" s="424" t="s">
        <v>25</v>
      </c>
      <c r="J38" s="424">
        <v>3</v>
      </c>
      <c r="K38" s="409" t="s">
        <v>343</v>
      </c>
      <c r="L38" s="493"/>
      <c r="M38" s="493"/>
      <c r="N38" s="493"/>
      <c r="O38" s="494"/>
      <c r="P38" s="495"/>
      <c r="Q38" s="493"/>
      <c r="R38" s="493"/>
      <c r="S38" s="493"/>
      <c r="T38" s="496"/>
      <c r="U38" s="497"/>
      <c r="V38" s="493"/>
      <c r="W38" s="493"/>
      <c r="X38" s="493"/>
      <c r="Y38" s="494"/>
      <c r="Z38" s="498"/>
      <c r="AA38" s="499"/>
      <c r="AB38" s="499"/>
      <c r="AC38" s="499"/>
      <c r="AD38" s="500"/>
      <c r="AE38" s="501"/>
      <c r="AF38" s="502"/>
      <c r="AG38" s="493"/>
      <c r="AH38" s="493"/>
      <c r="AI38" s="494"/>
      <c r="AJ38" s="495"/>
      <c r="AK38" s="493"/>
      <c r="AL38" s="493"/>
      <c r="AM38" s="493"/>
      <c r="AN38" s="496"/>
      <c r="AO38" s="352"/>
    </row>
    <row r="39" spans="1:41" ht="45.75" thickBot="1">
      <c r="A39" s="328" t="s">
        <v>56</v>
      </c>
      <c r="B39" s="491" t="s">
        <v>348</v>
      </c>
      <c r="C39" s="346" t="s">
        <v>250</v>
      </c>
      <c r="D39" s="492">
        <v>3</v>
      </c>
      <c r="E39" s="901">
        <v>3</v>
      </c>
      <c r="F39" s="490">
        <v>0</v>
      </c>
      <c r="G39" s="424">
        <v>3</v>
      </c>
      <c r="H39" s="424">
        <v>0</v>
      </c>
      <c r="I39" s="424" t="s">
        <v>25</v>
      </c>
      <c r="J39" s="424">
        <v>3</v>
      </c>
      <c r="K39" s="409" t="s">
        <v>343</v>
      </c>
      <c r="L39" s="493"/>
      <c r="M39" s="493"/>
      <c r="N39" s="493"/>
      <c r="O39" s="494"/>
      <c r="P39" s="495"/>
      <c r="Q39" s="493"/>
      <c r="R39" s="493"/>
      <c r="S39" s="493"/>
      <c r="T39" s="496"/>
      <c r="U39" s="497"/>
      <c r="V39" s="493"/>
      <c r="W39" s="493"/>
      <c r="X39" s="493"/>
      <c r="Y39" s="494"/>
      <c r="Z39" s="498"/>
      <c r="AA39" s="499"/>
      <c r="AB39" s="499"/>
      <c r="AC39" s="499"/>
      <c r="AD39" s="500"/>
      <c r="AE39" s="501"/>
      <c r="AF39" s="502"/>
      <c r="AG39" s="493"/>
      <c r="AH39" s="493"/>
      <c r="AI39" s="494"/>
      <c r="AJ39" s="495"/>
      <c r="AK39" s="493"/>
      <c r="AL39" s="493"/>
      <c r="AM39" s="493"/>
      <c r="AN39" s="496"/>
      <c r="AO39" s="352"/>
    </row>
    <row r="40" spans="1:41" ht="31.5" thickBot="1">
      <c r="A40" s="328" t="s">
        <v>58</v>
      </c>
      <c r="B40" s="331" t="s">
        <v>321</v>
      </c>
      <c r="C40" s="335" t="s">
        <v>251</v>
      </c>
      <c r="D40" s="432">
        <v>2</v>
      </c>
      <c r="E40" s="899">
        <v>4</v>
      </c>
      <c r="F40" s="475"/>
      <c r="G40" s="469"/>
      <c r="H40" s="427"/>
      <c r="I40" s="427"/>
      <c r="J40" s="503"/>
      <c r="K40" s="420"/>
      <c r="L40" s="418"/>
      <c r="M40" s="418"/>
      <c r="N40" s="418"/>
      <c r="O40" s="419"/>
      <c r="P40" s="417"/>
      <c r="Q40" s="427"/>
      <c r="R40" s="427"/>
      <c r="S40" s="427"/>
      <c r="T40" s="503"/>
      <c r="U40" s="504">
        <v>2</v>
      </c>
      <c r="V40" s="424">
        <v>0</v>
      </c>
      <c r="W40" s="424">
        <v>0</v>
      </c>
      <c r="X40" s="424" t="s">
        <v>25</v>
      </c>
      <c r="Y40" s="505">
        <v>4</v>
      </c>
      <c r="Z40" s="409" t="s">
        <v>343</v>
      </c>
      <c r="AA40" s="427"/>
      <c r="AB40" s="427"/>
      <c r="AC40" s="427"/>
      <c r="AD40" s="477"/>
      <c r="AE40" s="434"/>
      <c r="AF40" s="435"/>
      <c r="AG40" s="435"/>
      <c r="AH40" s="435"/>
      <c r="AI40" s="436"/>
      <c r="AJ40" s="417"/>
      <c r="AK40" s="418"/>
      <c r="AL40" s="418"/>
      <c r="AM40" s="418"/>
      <c r="AN40" s="422"/>
      <c r="AO40" s="352"/>
    </row>
    <row r="41" spans="1:41" ht="16.5" thickBot="1">
      <c r="A41" s="328" t="s">
        <v>61</v>
      </c>
      <c r="B41" s="467" t="s">
        <v>320</v>
      </c>
      <c r="C41" s="344" t="s">
        <v>252</v>
      </c>
      <c r="D41" s="432">
        <v>2</v>
      </c>
      <c r="E41" s="899">
        <v>4</v>
      </c>
      <c r="F41" s="433"/>
      <c r="G41" s="427"/>
      <c r="H41" s="427"/>
      <c r="I41" s="427"/>
      <c r="J41" s="428"/>
      <c r="K41" s="426"/>
      <c r="L41" s="427"/>
      <c r="M41" s="427"/>
      <c r="N41" s="427"/>
      <c r="O41" s="428"/>
      <c r="P41" s="426"/>
      <c r="Q41" s="427"/>
      <c r="R41" s="427"/>
      <c r="S41" s="427"/>
      <c r="T41" s="428"/>
      <c r="U41" s="420">
        <v>0</v>
      </c>
      <c r="V41" s="418">
        <v>0</v>
      </c>
      <c r="W41" s="418">
        <v>2</v>
      </c>
      <c r="X41" s="418" t="s">
        <v>25</v>
      </c>
      <c r="Y41" s="419">
        <v>4</v>
      </c>
      <c r="Z41" s="409" t="s">
        <v>343</v>
      </c>
      <c r="AA41" s="418"/>
      <c r="AB41" s="418"/>
      <c r="AC41" s="418"/>
      <c r="AD41" s="421"/>
      <c r="AE41" s="420"/>
      <c r="AF41" s="476"/>
      <c r="AG41" s="427"/>
      <c r="AH41" s="427"/>
      <c r="AI41" s="428"/>
      <c r="AJ41" s="426"/>
      <c r="AK41" s="427"/>
      <c r="AL41" s="427"/>
      <c r="AM41" s="427"/>
      <c r="AN41" s="477"/>
      <c r="AO41" s="506"/>
    </row>
    <row r="42" spans="1:41" ht="16.5" thickBot="1">
      <c r="A42" s="328" t="s">
        <v>63</v>
      </c>
      <c r="B42" s="467" t="s">
        <v>319</v>
      </c>
      <c r="C42" s="344" t="s">
        <v>253</v>
      </c>
      <c r="D42" s="432">
        <v>2</v>
      </c>
      <c r="E42" s="899">
        <v>3</v>
      </c>
      <c r="F42" s="433"/>
      <c r="G42" s="427"/>
      <c r="H42" s="427"/>
      <c r="I42" s="427"/>
      <c r="J42" s="428"/>
      <c r="K42" s="426"/>
      <c r="L42" s="427"/>
      <c r="M42" s="427"/>
      <c r="N42" s="427"/>
      <c r="O42" s="428"/>
      <c r="P42" s="426"/>
      <c r="Q42" s="427"/>
      <c r="R42" s="427"/>
      <c r="S42" s="427"/>
      <c r="T42" s="428"/>
      <c r="U42" s="426"/>
      <c r="V42" s="427"/>
      <c r="W42" s="427"/>
      <c r="X42" s="427"/>
      <c r="Y42" s="428"/>
      <c r="Z42" s="417"/>
      <c r="AA42" s="418"/>
      <c r="AB42" s="418"/>
      <c r="AC42" s="418"/>
      <c r="AD42" s="421"/>
      <c r="AE42" s="420">
        <v>0</v>
      </c>
      <c r="AF42" s="418">
        <v>0</v>
      </c>
      <c r="AG42" s="418">
        <v>2</v>
      </c>
      <c r="AH42" s="418" t="s">
        <v>25</v>
      </c>
      <c r="AI42" s="419">
        <v>3</v>
      </c>
      <c r="AJ42" s="409" t="s">
        <v>343</v>
      </c>
      <c r="AK42" s="427"/>
      <c r="AL42" s="427"/>
      <c r="AM42" s="427"/>
      <c r="AN42" s="477"/>
      <c r="AO42" s="506"/>
    </row>
    <row r="43" spans="1:41" ht="16.5" thickBot="1">
      <c r="A43" s="328" t="s">
        <v>364</v>
      </c>
      <c r="B43" s="467" t="s">
        <v>318</v>
      </c>
      <c r="C43" s="344" t="s">
        <v>254</v>
      </c>
      <c r="D43" s="432">
        <v>2</v>
      </c>
      <c r="E43" s="899">
        <v>4</v>
      </c>
      <c r="F43" s="433"/>
      <c r="G43" s="427"/>
      <c r="H43" s="427"/>
      <c r="I43" s="427"/>
      <c r="J43" s="428"/>
      <c r="K43" s="426"/>
      <c r="L43" s="427"/>
      <c r="M43" s="427"/>
      <c r="N43" s="427"/>
      <c r="O43" s="428"/>
      <c r="P43" s="426"/>
      <c r="Q43" s="427"/>
      <c r="R43" s="427"/>
      <c r="S43" s="427"/>
      <c r="T43" s="428"/>
      <c r="U43" s="426"/>
      <c r="V43" s="427"/>
      <c r="W43" s="427"/>
      <c r="X43" s="427"/>
      <c r="Y43" s="428"/>
      <c r="Z43" s="417">
        <v>0</v>
      </c>
      <c r="AA43" s="418">
        <v>0</v>
      </c>
      <c r="AB43" s="418">
        <v>2</v>
      </c>
      <c r="AC43" s="418" t="s">
        <v>25</v>
      </c>
      <c r="AD43" s="419">
        <v>4</v>
      </c>
      <c r="AE43" s="409" t="s">
        <v>343</v>
      </c>
      <c r="AF43" s="476"/>
      <c r="AG43" s="427"/>
      <c r="AH43" s="427"/>
      <c r="AI43" s="428"/>
      <c r="AJ43" s="426"/>
      <c r="AK43" s="427"/>
      <c r="AL43" s="427"/>
      <c r="AM43" s="427"/>
      <c r="AN43" s="477"/>
      <c r="AO43" s="507" t="s">
        <v>181</v>
      </c>
    </row>
    <row r="44" spans="1:41" ht="16.5" thickBot="1">
      <c r="A44" s="328" t="s">
        <v>66</v>
      </c>
      <c r="B44" s="467" t="s">
        <v>317</v>
      </c>
      <c r="C44" s="344" t="s">
        <v>255</v>
      </c>
      <c r="D44" s="432">
        <v>2</v>
      </c>
      <c r="E44" s="899">
        <v>4</v>
      </c>
      <c r="F44" s="433"/>
      <c r="G44" s="427"/>
      <c r="H44" s="427"/>
      <c r="I44" s="427"/>
      <c r="J44" s="428"/>
      <c r="K44" s="426"/>
      <c r="L44" s="427"/>
      <c r="M44" s="427"/>
      <c r="N44" s="427"/>
      <c r="O44" s="428"/>
      <c r="P44" s="426"/>
      <c r="Q44" s="427"/>
      <c r="R44" s="427"/>
      <c r="S44" s="427"/>
      <c r="T44" s="428"/>
      <c r="U44" s="426"/>
      <c r="V44" s="427"/>
      <c r="W44" s="427"/>
      <c r="X44" s="427"/>
      <c r="Y44" s="428"/>
      <c r="Z44" s="417"/>
      <c r="AA44" s="418"/>
      <c r="AB44" s="418"/>
      <c r="AC44" s="418"/>
      <c r="AD44" s="421"/>
      <c r="AE44" s="420">
        <v>0</v>
      </c>
      <c r="AF44" s="418">
        <v>0</v>
      </c>
      <c r="AG44" s="418">
        <v>2</v>
      </c>
      <c r="AH44" s="418" t="s">
        <v>25</v>
      </c>
      <c r="AI44" s="419">
        <v>4</v>
      </c>
      <c r="AJ44" s="409" t="s">
        <v>343</v>
      </c>
      <c r="AK44" s="427"/>
      <c r="AL44" s="427"/>
      <c r="AM44" s="427"/>
      <c r="AN44" s="477"/>
      <c r="AO44" s="508" t="s">
        <v>318</v>
      </c>
    </row>
    <row r="45" spans="1:41" ht="16.5" thickBot="1">
      <c r="A45" s="328" t="s">
        <v>68</v>
      </c>
      <c r="B45" s="467" t="s">
        <v>316</v>
      </c>
      <c r="C45" s="344" t="s">
        <v>256</v>
      </c>
      <c r="D45" s="432">
        <v>2</v>
      </c>
      <c r="E45" s="899">
        <v>3</v>
      </c>
      <c r="F45" s="433"/>
      <c r="G45" s="427"/>
      <c r="H45" s="427"/>
      <c r="I45" s="427"/>
      <c r="J45" s="428"/>
      <c r="K45" s="426"/>
      <c r="L45" s="427"/>
      <c r="M45" s="427"/>
      <c r="N45" s="427"/>
      <c r="O45" s="428"/>
      <c r="P45" s="426"/>
      <c r="Q45" s="427"/>
      <c r="R45" s="427"/>
      <c r="S45" s="427"/>
      <c r="T45" s="428"/>
      <c r="U45" s="426"/>
      <c r="V45" s="427"/>
      <c r="W45" s="427"/>
      <c r="X45" s="427"/>
      <c r="Y45" s="428"/>
      <c r="Z45" s="417">
        <v>0</v>
      </c>
      <c r="AA45" s="418">
        <v>0</v>
      </c>
      <c r="AB45" s="418">
        <v>2</v>
      </c>
      <c r="AC45" s="418" t="s">
        <v>25</v>
      </c>
      <c r="AD45" s="419">
        <v>3</v>
      </c>
      <c r="AE45" s="409" t="s">
        <v>343</v>
      </c>
      <c r="AF45" s="476"/>
      <c r="AG45" s="427"/>
      <c r="AH45" s="427"/>
      <c r="AI45" s="428"/>
      <c r="AJ45" s="426"/>
      <c r="AK45" s="427"/>
      <c r="AL45" s="427"/>
      <c r="AM45" s="427"/>
      <c r="AN45" s="477"/>
      <c r="AO45" s="509"/>
    </row>
    <row r="46" spans="1:41" ht="30.75" thickBot="1">
      <c r="A46" s="328" t="s">
        <v>69</v>
      </c>
      <c r="B46" s="478" t="s">
        <v>315</v>
      </c>
      <c r="C46" s="345" t="s">
        <v>257</v>
      </c>
      <c r="D46" s="479">
        <v>2</v>
      </c>
      <c r="E46" s="902">
        <v>4</v>
      </c>
      <c r="F46" s="480"/>
      <c r="G46" s="481"/>
      <c r="H46" s="481"/>
      <c r="I46" s="481"/>
      <c r="J46" s="482"/>
      <c r="K46" s="483"/>
      <c r="L46" s="481"/>
      <c r="M46" s="481"/>
      <c r="N46" s="481"/>
      <c r="O46" s="482"/>
      <c r="P46" s="483"/>
      <c r="Q46" s="481"/>
      <c r="R46" s="481"/>
      <c r="S46" s="481"/>
      <c r="T46" s="482"/>
      <c r="U46" s="483"/>
      <c r="V46" s="481"/>
      <c r="W46" s="481"/>
      <c r="X46" s="481"/>
      <c r="Y46" s="482"/>
      <c r="Z46" s="510">
        <v>0</v>
      </c>
      <c r="AA46" s="486">
        <v>0</v>
      </c>
      <c r="AB46" s="486">
        <v>2</v>
      </c>
      <c r="AC46" s="486" t="s">
        <v>25</v>
      </c>
      <c r="AD46" s="511">
        <v>4</v>
      </c>
      <c r="AE46" s="409" t="s">
        <v>343</v>
      </c>
      <c r="AF46" s="488"/>
      <c r="AG46" s="481"/>
      <c r="AH46" s="481"/>
      <c r="AI46" s="482"/>
      <c r="AJ46" s="483"/>
      <c r="AK46" s="481"/>
      <c r="AL46" s="481"/>
      <c r="AM46" s="481"/>
      <c r="AN46" s="484"/>
      <c r="AO46" s="507" t="s">
        <v>153</v>
      </c>
    </row>
    <row r="47" spans="1:41" ht="16.5" thickBot="1">
      <c r="A47" s="328" t="s">
        <v>70</v>
      </c>
      <c r="B47" s="478" t="s">
        <v>314</v>
      </c>
      <c r="C47" s="345" t="s">
        <v>258</v>
      </c>
      <c r="D47" s="479">
        <v>2</v>
      </c>
      <c r="E47" s="902">
        <v>3</v>
      </c>
      <c r="F47" s="480"/>
      <c r="G47" s="481"/>
      <c r="H47" s="481"/>
      <c r="I47" s="481"/>
      <c r="J47" s="482"/>
      <c r="K47" s="483"/>
      <c r="L47" s="481"/>
      <c r="M47" s="481"/>
      <c r="N47" s="481"/>
      <c r="O47" s="482"/>
      <c r="P47" s="483"/>
      <c r="Q47" s="481"/>
      <c r="R47" s="481"/>
      <c r="S47" s="481"/>
      <c r="T47" s="482"/>
      <c r="U47" s="483"/>
      <c r="V47" s="481"/>
      <c r="W47" s="481"/>
      <c r="X47" s="481"/>
      <c r="Y47" s="484"/>
      <c r="Z47" s="420">
        <v>0</v>
      </c>
      <c r="AA47" s="418">
        <v>0</v>
      </c>
      <c r="AB47" s="418">
        <v>2</v>
      </c>
      <c r="AC47" s="486" t="s">
        <v>25</v>
      </c>
      <c r="AD47" s="511">
        <v>3</v>
      </c>
      <c r="AE47" s="409" t="s">
        <v>343</v>
      </c>
      <c r="AF47" s="488"/>
      <c r="AG47" s="481"/>
      <c r="AH47" s="481"/>
      <c r="AI47" s="482"/>
      <c r="AJ47" s="483"/>
      <c r="AK47" s="481"/>
      <c r="AL47" s="481"/>
      <c r="AM47" s="481"/>
      <c r="AN47" s="484"/>
      <c r="AO47" s="507"/>
    </row>
    <row r="48" spans="1:41" ht="16.5" thickBot="1">
      <c r="A48" s="328" t="s">
        <v>72</v>
      </c>
      <c r="B48" s="478" t="s">
        <v>313</v>
      </c>
      <c r="C48" s="345" t="s">
        <v>259</v>
      </c>
      <c r="D48" s="479">
        <v>2</v>
      </c>
      <c r="E48" s="902">
        <v>4</v>
      </c>
      <c r="F48" s="480"/>
      <c r="G48" s="481"/>
      <c r="H48" s="481"/>
      <c r="I48" s="481"/>
      <c r="J48" s="482"/>
      <c r="K48" s="483"/>
      <c r="L48" s="481"/>
      <c r="M48" s="481"/>
      <c r="N48" s="481"/>
      <c r="O48" s="482"/>
      <c r="P48" s="512">
        <v>1</v>
      </c>
      <c r="Q48" s="513">
        <v>0</v>
      </c>
      <c r="R48" s="513">
        <v>1</v>
      </c>
      <c r="S48" s="513" t="s">
        <v>25</v>
      </c>
      <c r="T48" s="514">
        <v>4</v>
      </c>
      <c r="U48" s="409" t="s">
        <v>343</v>
      </c>
      <c r="V48" s="481"/>
      <c r="W48" s="481"/>
      <c r="X48" s="484"/>
      <c r="Y48" s="484"/>
      <c r="Z48" s="420"/>
      <c r="AA48" s="418"/>
      <c r="AB48" s="418"/>
      <c r="AC48" s="486"/>
      <c r="AD48" s="511"/>
      <c r="AE48" s="420"/>
      <c r="AF48" s="488"/>
      <c r="AG48" s="481"/>
      <c r="AH48" s="481"/>
      <c r="AI48" s="482"/>
      <c r="AJ48" s="483"/>
      <c r="AK48" s="481"/>
      <c r="AL48" s="481"/>
      <c r="AM48" s="481"/>
      <c r="AN48" s="484"/>
      <c r="AO48" s="515" t="s">
        <v>349</v>
      </c>
    </row>
    <row r="49" spans="1:41" ht="30.75" thickBot="1">
      <c r="A49" s="328" t="s">
        <v>73</v>
      </c>
      <c r="B49" s="478" t="s">
        <v>312</v>
      </c>
      <c r="C49" s="345" t="s">
        <v>260</v>
      </c>
      <c r="D49" s="479">
        <v>2</v>
      </c>
      <c r="E49" s="902">
        <v>3</v>
      </c>
      <c r="F49" s="480"/>
      <c r="G49" s="481"/>
      <c r="H49" s="481"/>
      <c r="I49" s="481"/>
      <c r="J49" s="482"/>
      <c r="K49" s="483"/>
      <c r="L49" s="481"/>
      <c r="M49" s="481"/>
      <c r="N49" s="481"/>
      <c r="O49" s="482"/>
      <c r="P49" s="483"/>
      <c r="Q49" s="481"/>
      <c r="R49" s="481"/>
      <c r="S49" s="481"/>
      <c r="T49" s="482"/>
      <c r="U49" s="516">
        <v>0</v>
      </c>
      <c r="V49" s="517">
        <v>2</v>
      </c>
      <c r="W49" s="517">
        <v>0</v>
      </c>
      <c r="X49" s="518" t="s">
        <v>25</v>
      </c>
      <c r="Y49" s="519">
        <v>3</v>
      </c>
      <c r="Z49" s="409" t="s">
        <v>343</v>
      </c>
      <c r="AA49" s="520"/>
      <c r="AB49" s="520"/>
      <c r="AC49" s="486"/>
      <c r="AD49" s="511"/>
      <c r="AE49" s="521"/>
      <c r="AF49" s="488"/>
      <c r="AG49" s="481"/>
      <c r="AH49" s="481"/>
      <c r="AI49" s="482"/>
      <c r="AJ49" s="483"/>
      <c r="AK49" s="481"/>
      <c r="AL49" s="481"/>
      <c r="AM49" s="481"/>
      <c r="AN49" s="484"/>
      <c r="AO49" s="522"/>
    </row>
    <row r="50" spans="1:41" ht="16.5" thickBot="1">
      <c r="A50" s="328" t="s">
        <v>74</v>
      </c>
      <c r="B50" s="523" t="s">
        <v>350</v>
      </c>
      <c r="C50" s="524" t="s">
        <v>351</v>
      </c>
      <c r="D50" s="525">
        <v>2</v>
      </c>
      <c r="E50" s="903">
        <v>3</v>
      </c>
      <c r="F50" s="526"/>
      <c r="G50" s="527"/>
      <c r="H50" s="527"/>
      <c r="I50" s="427"/>
      <c r="J50" s="477"/>
      <c r="K50" s="426"/>
      <c r="L50" s="427"/>
      <c r="M50" s="427"/>
      <c r="N50" s="427"/>
      <c r="O50" s="428"/>
      <c r="P50" s="490">
        <v>0</v>
      </c>
      <c r="Q50" s="424">
        <v>0</v>
      </c>
      <c r="R50" s="424">
        <v>2</v>
      </c>
      <c r="S50" s="424" t="s">
        <v>25</v>
      </c>
      <c r="T50" s="424">
        <v>3</v>
      </c>
      <c r="U50" s="409" t="s">
        <v>343</v>
      </c>
      <c r="V50" s="427"/>
      <c r="W50" s="427"/>
      <c r="X50" s="427"/>
      <c r="Y50" s="477"/>
      <c r="Z50" s="420"/>
      <c r="AA50" s="418"/>
      <c r="AB50" s="418"/>
      <c r="AC50" s="418"/>
      <c r="AD50" s="419"/>
      <c r="AE50" s="417"/>
      <c r="AF50" s="476"/>
      <c r="AG50" s="427"/>
      <c r="AH50" s="427"/>
      <c r="AI50" s="477"/>
      <c r="AJ50" s="426"/>
      <c r="AK50" s="427"/>
      <c r="AL50" s="427"/>
      <c r="AM50" s="427"/>
      <c r="AN50" s="428"/>
      <c r="AO50" s="352"/>
    </row>
    <row r="51" spans="1:41" ht="16.5" thickBot="1">
      <c r="A51" s="328" t="s">
        <v>365</v>
      </c>
      <c r="B51" s="799" t="s">
        <v>378</v>
      </c>
      <c r="C51" s="800" t="s">
        <v>363</v>
      </c>
      <c r="D51" s="801">
        <v>2</v>
      </c>
      <c r="E51" s="904">
        <v>3</v>
      </c>
      <c r="F51" s="802"/>
      <c r="G51" s="803"/>
      <c r="H51" s="803"/>
      <c r="I51" s="481"/>
      <c r="J51" s="484"/>
      <c r="K51" s="483"/>
      <c r="L51" s="481"/>
      <c r="M51" s="481"/>
      <c r="N51" s="481"/>
      <c r="O51" s="482"/>
      <c r="P51" s="804">
        <v>0</v>
      </c>
      <c r="Q51" s="513">
        <v>2</v>
      </c>
      <c r="R51" s="513">
        <v>0</v>
      </c>
      <c r="S51" s="513" t="s">
        <v>25</v>
      </c>
      <c r="T51" s="513">
        <v>3</v>
      </c>
      <c r="U51" s="805"/>
      <c r="V51" s="481"/>
      <c r="W51" s="481"/>
      <c r="X51" s="481"/>
      <c r="Y51" s="484"/>
      <c r="Z51" s="485"/>
      <c r="AA51" s="486"/>
      <c r="AB51" s="486"/>
      <c r="AC51" s="486"/>
      <c r="AD51" s="511"/>
      <c r="AE51" s="510"/>
      <c r="AF51" s="488"/>
      <c r="AG51" s="481"/>
      <c r="AH51" s="481"/>
      <c r="AI51" s="484"/>
      <c r="AJ51" s="483"/>
      <c r="AK51" s="481"/>
      <c r="AL51" s="481"/>
      <c r="AM51" s="481"/>
      <c r="AN51" s="482"/>
      <c r="AO51" s="806"/>
    </row>
    <row r="52" spans="1:41" ht="16.5" thickBot="1">
      <c r="A52" s="328" t="s">
        <v>366</v>
      </c>
      <c r="B52" s="528" t="s">
        <v>352</v>
      </c>
      <c r="C52" s="529" t="s">
        <v>353</v>
      </c>
      <c r="D52" s="530">
        <v>2</v>
      </c>
      <c r="E52" s="905">
        <v>4</v>
      </c>
      <c r="F52" s="531"/>
      <c r="G52" s="532"/>
      <c r="H52" s="532"/>
      <c r="I52" s="533"/>
      <c r="J52" s="534"/>
      <c r="K52" s="535"/>
      <c r="L52" s="533"/>
      <c r="M52" s="533"/>
      <c r="N52" s="533"/>
      <c r="O52" s="536"/>
      <c r="P52" s="537">
        <v>2</v>
      </c>
      <c r="Q52" s="538">
        <v>0</v>
      </c>
      <c r="R52" s="538">
        <v>0</v>
      </c>
      <c r="S52" s="538" t="s">
        <v>25</v>
      </c>
      <c r="T52" s="538">
        <v>4</v>
      </c>
      <c r="U52" s="539" t="s">
        <v>343</v>
      </c>
      <c r="V52" s="533"/>
      <c r="W52" s="533"/>
      <c r="X52" s="533"/>
      <c r="Y52" s="534"/>
      <c r="Z52" s="540"/>
      <c r="AA52" s="541"/>
      <c r="AB52" s="541"/>
      <c r="AC52" s="541"/>
      <c r="AD52" s="542"/>
      <c r="AE52" s="543"/>
      <c r="AF52" s="544"/>
      <c r="AG52" s="533"/>
      <c r="AH52" s="533"/>
      <c r="AI52" s="534"/>
      <c r="AJ52" s="535"/>
      <c r="AK52" s="533"/>
      <c r="AL52" s="533"/>
      <c r="AM52" s="533"/>
      <c r="AN52" s="536"/>
      <c r="AO52" s="545"/>
    </row>
    <row r="53" spans="1:41" ht="15.75">
      <c r="A53" s="546"/>
      <c r="B53" s="547" t="s">
        <v>261</v>
      </c>
      <c r="C53" s="548"/>
      <c r="D53" s="549"/>
      <c r="E53" s="549"/>
      <c r="F53" s="550"/>
      <c r="G53" s="550"/>
      <c r="H53" s="550"/>
      <c r="I53" s="550"/>
      <c r="J53" s="550"/>
      <c r="K53" s="550"/>
      <c r="L53" s="550"/>
      <c r="M53" s="550"/>
      <c r="N53" s="550"/>
      <c r="O53" s="550"/>
      <c r="P53" s="550"/>
      <c r="Q53" s="550"/>
      <c r="R53" s="550"/>
      <c r="S53" s="550"/>
      <c r="T53" s="550"/>
      <c r="U53" s="550"/>
      <c r="V53" s="550"/>
      <c r="W53" s="550"/>
      <c r="X53" s="550"/>
      <c r="Y53" s="550"/>
      <c r="Z53" s="551"/>
      <c r="AA53" s="551"/>
      <c r="AB53" s="551"/>
      <c r="AC53" s="551"/>
      <c r="AD53" s="551"/>
      <c r="AE53" s="552"/>
      <c r="AF53" s="363"/>
      <c r="AG53" s="550"/>
      <c r="AH53" s="550"/>
      <c r="AI53" s="550"/>
      <c r="AJ53" s="550"/>
      <c r="AK53" s="550"/>
      <c r="AL53" s="550"/>
      <c r="AM53" s="550"/>
      <c r="AN53" s="550"/>
      <c r="AO53" s="347"/>
    </row>
    <row r="54" spans="1:41" ht="15.75">
      <c r="A54" s="546"/>
      <c r="B54" s="547"/>
      <c r="C54" s="548"/>
      <c r="D54" s="549"/>
      <c r="E54" s="549"/>
      <c r="F54" s="550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0"/>
      <c r="R54" s="550"/>
      <c r="S54" s="550"/>
      <c r="T54" s="550"/>
      <c r="U54" s="550"/>
      <c r="V54" s="550"/>
      <c r="W54" s="550"/>
      <c r="X54" s="550"/>
      <c r="Y54" s="550"/>
      <c r="Z54" s="551"/>
      <c r="AA54" s="551"/>
      <c r="AB54" s="551"/>
      <c r="AC54" s="551"/>
      <c r="AD54" s="551"/>
      <c r="AE54" s="552"/>
      <c r="AF54" s="363"/>
      <c r="AG54" s="550"/>
      <c r="AH54" s="550"/>
      <c r="AI54" s="550"/>
      <c r="AJ54" s="550"/>
      <c r="AK54" s="550"/>
      <c r="AL54" s="550"/>
      <c r="AM54" s="550"/>
      <c r="AN54" s="550"/>
      <c r="AO54" s="347"/>
    </row>
    <row r="55" spans="1:41" ht="15.75">
      <c r="A55" s="546"/>
      <c r="B55" s="553"/>
      <c r="C55" s="554"/>
      <c r="D55" s="549"/>
      <c r="E55" s="549"/>
      <c r="F55" s="550"/>
      <c r="G55" s="550"/>
      <c r="H55" s="550"/>
      <c r="I55" s="550"/>
      <c r="J55" s="550"/>
      <c r="K55" s="550"/>
      <c r="L55" s="550"/>
      <c r="M55" s="550"/>
      <c r="N55" s="550"/>
      <c r="O55" s="550"/>
      <c r="P55" s="550"/>
      <c r="Q55" s="550"/>
      <c r="R55" s="550"/>
      <c r="S55" s="550"/>
      <c r="T55" s="550"/>
      <c r="U55" s="550"/>
      <c r="V55" s="550"/>
      <c r="W55" s="550"/>
      <c r="X55" s="550"/>
      <c r="Y55" s="550"/>
      <c r="Z55" s="551"/>
      <c r="AA55" s="551"/>
      <c r="AB55" s="551"/>
      <c r="AC55" s="551"/>
      <c r="AD55" s="551"/>
      <c r="AE55" s="552"/>
      <c r="AF55" s="363"/>
      <c r="AG55" s="550"/>
      <c r="AH55" s="550"/>
      <c r="AI55" s="550"/>
      <c r="AJ55" s="550"/>
      <c r="AK55" s="550"/>
      <c r="AL55" s="550"/>
      <c r="AM55" s="550"/>
      <c r="AN55" s="550"/>
      <c r="AO55" s="347"/>
    </row>
    <row r="56" spans="1:41" ht="15.75">
      <c r="A56" s="546"/>
      <c r="B56" s="553"/>
      <c r="C56" s="554"/>
      <c r="D56" s="549"/>
      <c r="E56" s="549"/>
      <c r="F56" s="550"/>
      <c r="G56" s="550"/>
      <c r="H56" s="550"/>
      <c r="I56" s="550"/>
      <c r="J56" s="550"/>
      <c r="K56" s="550"/>
      <c r="L56" s="550"/>
      <c r="M56" s="550"/>
      <c r="N56" s="550"/>
      <c r="O56" s="550"/>
      <c r="P56" s="550"/>
      <c r="Q56" s="550"/>
      <c r="R56" s="550"/>
      <c r="S56" s="550"/>
      <c r="T56" s="550"/>
      <c r="U56" s="550"/>
      <c r="V56" s="550"/>
      <c r="W56" s="550"/>
      <c r="X56" s="550"/>
      <c r="Y56" s="550"/>
      <c r="Z56" s="551"/>
      <c r="AA56" s="551"/>
      <c r="AB56" s="551"/>
      <c r="AC56" s="551"/>
      <c r="AD56" s="551"/>
      <c r="AE56" s="555"/>
      <c r="AF56" s="363"/>
      <c r="AG56" s="550"/>
      <c r="AH56" s="550"/>
      <c r="AI56" s="550"/>
      <c r="AJ56" s="550"/>
      <c r="AK56" s="550"/>
      <c r="AL56" s="550"/>
      <c r="AM56" s="550"/>
      <c r="AN56" s="550"/>
      <c r="AO56" s="347"/>
    </row>
    <row r="57" spans="1:41" ht="15.75">
      <c r="A57" s="546"/>
      <c r="B57" s="547"/>
      <c r="C57" s="556"/>
      <c r="D57" s="549"/>
      <c r="E57" s="549"/>
      <c r="F57" s="550"/>
      <c r="G57" s="550"/>
      <c r="H57" s="550"/>
      <c r="I57" s="550"/>
      <c r="J57" s="550"/>
      <c r="K57" s="550"/>
      <c r="L57" s="550"/>
      <c r="M57" s="550"/>
      <c r="N57" s="550"/>
      <c r="O57" s="550"/>
      <c r="P57" s="550" t="s">
        <v>262</v>
      </c>
      <c r="Q57" s="550"/>
      <c r="R57" s="550"/>
      <c r="S57" s="550"/>
      <c r="T57" s="550"/>
      <c r="U57" s="550"/>
      <c r="V57" s="550"/>
      <c r="W57" s="550"/>
      <c r="X57" s="550"/>
      <c r="Y57" s="550"/>
      <c r="Z57" s="551"/>
      <c r="AA57" s="551"/>
      <c r="AB57" s="551"/>
      <c r="AC57" s="551"/>
      <c r="AD57" s="551"/>
      <c r="AE57" s="555"/>
      <c r="AF57" s="363"/>
      <c r="AG57" s="550"/>
      <c r="AH57" s="550"/>
      <c r="AI57" s="550"/>
      <c r="AJ57" s="550"/>
      <c r="AK57" s="550"/>
      <c r="AL57" s="550"/>
      <c r="AM57" s="550"/>
      <c r="AN57" s="550"/>
      <c r="AO57" s="347"/>
    </row>
    <row r="58" spans="1:41" ht="15.75">
      <c r="A58" s="546"/>
      <c r="B58" s="547"/>
      <c r="C58" s="556"/>
      <c r="D58" s="549"/>
      <c r="E58" s="549"/>
      <c r="F58" s="550"/>
      <c r="G58" s="550"/>
      <c r="H58" s="550"/>
      <c r="I58" s="550"/>
      <c r="J58" s="550"/>
      <c r="K58" s="550"/>
      <c r="L58" s="550"/>
      <c r="M58" s="550"/>
      <c r="N58" s="550"/>
      <c r="O58" s="550"/>
      <c r="P58" s="550"/>
      <c r="Q58" s="550"/>
      <c r="R58" s="550"/>
      <c r="S58" s="550"/>
      <c r="T58" s="550"/>
      <c r="U58" s="550"/>
      <c r="V58" s="550"/>
      <c r="W58" s="550"/>
      <c r="X58" s="550"/>
      <c r="Y58" s="550"/>
      <c r="Z58" s="551"/>
      <c r="AA58" s="551"/>
      <c r="AB58" s="551"/>
      <c r="AC58" s="551"/>
      <c r="AD58" s="551"/>
      <c r="AE58" s="555"/>
      <c r="AF58" s="363"/>
      <c r="AG58" s="550"/>
      <c r="AH58" s="550"/>
      <c r="AI58" s="550"/>
      <c r="AJ58" s="550"/>
      <c r="AK58" s="550"/>
      <c r="AL58" s="550"/>
      <c r="AM58" s="550"/>
      <c r="AN58" s="550"/>
      <c r="AO58" s="347"/>
    </row>
  </sheetData>
  <mergeCells count="13">
    <mergeCell ref="AP12:BB16"/>
    <mergeCell ref="AO8:AO9"/>
    <mergeCell ref="A11:C11"/>
    <mergeCell ref="A2:B2"/>
    <mergeCell ref="K2:T2"/>
    <mergeCell ref="AG3:AR3"/>
    <mergeCell ref="J4:U4"/>
    <mergeCell ref="A7:AO7"/>
    <mergeCell ref="A8:A9"/>
    <mergeCell ref="B8:B9"/>
    <mergeCell ref="C8:C9"/>
    <mergeCell ref="E8:E9"/>
    <mergeCell ref="F8:AI8"/>
  </mergeCells>
  <phoneticPr fontId="6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42"/>
  <sheetViews>
    <sheetView zoomScale="70" zoomScaleNormal="70" workbookViewId="0">
      <selection activeCell="V46" sqref="V46"/>
    </sheetView>
  </sheetViews>
  <sheetFormatPr defaultRowHeight="15"/>
  <cols>
    <col min="1" max="1" width="5" customWidth="1"/>
    <col min="2" max="2" width="16.7109375" customWidth="1"/>
    <col min="3" max="3" width="24.85546875" bestFit="1" customWidth="1"/>
    <col min="4" max="4" width="9.7109375" customWidth="1"/>
    <col min="7" max="40" width="5.7109375" customWidth="1"/>
    <col min="41" max="41" width="18.28515625" customWidth="1"/>
    <col min="42" max="42" width="12.42578125" customWidth="1"/>
  </cols>
  <sheetData>
    <row r="1" spans="1:42" ht="18">
      <c r="A1" s="38" t="s">
        <v>85</v>
      </c>
      <c r="B1" s="39"/>
      <c r="C1" s="40"/>
      <c r="D1" s="40"/>
      <c r="E1" s="41"/>
      <c r="F1" s="41"/>
      <c r="G1" s="41"/>
      <c r="H1" s="157"/>
      <c r="I1" s="157"/>
      <c r="J1" s="157"/>
      <c r="K1" s="157"/>
      <c r="L1" s="157"/>
      <c r="M1" s="41" t="s">
        <v>263</v>
      </c>
      <c r="N1" s="41"/>
      <c r="O1" s="41"/>
      <c r="P1" s="41"/>
      <c r="Q1" s="41"/>
      <c r="R1" s="41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306"/>
    </row>
    <row r="2" spans="1:42" ht="18">
      <c r="A2" s="38" t="s">
        <v>220</v>
      </c>
      <c r="B2" s="39"/>
      <c r="C2" s="40"/>
      <c r="D2" s="40"/>
      <c r="E2" s="41"/>
      <c r="F2" s="41"/>
      <c r="G2" s="41"/>
      <c r="H2" s="157"/>
      <c r="I2" s="157"/>
      <c r="J2" s="157"/>
      <c r="K2" s="157"/>
      <c r="L2" s="157"/>
      <c r="M2" s="157"/>
      <c r="N2" s="157"/>
      <c r="O2" s="157"/>
      <c r="P2" s="157" t="s">
        <v>1</v>
      </c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306"/>
      <c r="AE2" s="306"/>
      <c r="AF2" s="306"/>
      <c r="AG2" s="306"/>
      <c r="AH2" s="306"/>
      <c r="AI2" s="41"/>
      <c r="AJ2" s="41"/>
      <c r="AK2" s="41"/>
      <c r="AL2" s="41"/>
      <c r="AM2" s="41"/>
      <c r="AN2" s="41"/>
      <c r="AO2" s="41"/>
      <c r="AP2" s="41"/>
    </row>
    <row r="3" spans="1:42" ht="18">
      <c r="A3" s="38"/>
      <c r="B3" s="39"/>
      <c r="C3" s="40"/>
      <c r="D3" s="40"/>
      <c r="E3" s="41"/>
      <c r="F3" s="41"/>
      <c r="G3" s="41"/>
      <c r="H3" s="41"/>
      <c r="I3" s="41"/>
      <c r="J3" s="41"/>
      <c r="K3" s="41"/>
      <c r="L3" s="41"/>
      <c r="M3" s="41" t="s">
        <v>0</v>
      </c>
      <c r="N3" s="41"/>
      <c r="O3" s="41"/>
      <c r="P3" s="41"/>
      <c r="Q3" s="41"/>
      <c r="R3" s="41"/>
      <c r="S3" s="41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306"/>
      <c r="AE3" s="306"/>
      <c r="AF3" s="306"/>
      <c r="AG3" s="306"/>
      <c r="AH3" s="306"/>
      <c r="AI3" s="41" t="s">
        <v>264</v>
      </c>
      <c r="AJ3" s="41"/>
      <c r="AK3" s="41"/>
      <c r="AL3" s="41"/>
      <c r="AM3" s="41" t="s">
        <v>385</v>
      </c>
      <c r="AN3" s="41"/>
      <c r="AO3" s="41"/>
      <c r="AP3" s="41"/>
    </row>
    <row r="4" spans="1:42" ht="18">
      <c r="A4" s="4"/>
      <c r="B4" s="34"/>
      <c r="C4" s="35"/>
      <c r="D4" s="35"/>
      <c r="E4" s="2"/>
      <c r="F4" s="2"/>
      <c r="G4" s="2"/>
      <c r="H4" s="2"/>
      <c r="I4" s="2"/>
      <c r="J4" s="2"/>
      <c r="K4" s="2"/>
      <c r="L4" s="2"/>
      <c r="M4" s="157"/>
      <c r="N4" s="157"/>
      <c r="O4" s="157"/>
      <c r="P4" s="157" t="s">
        <v>265</v>
      </c>
      <c r="Q4" s="157"/>
      <c r="R4" s="157"/>
      <c r="S4" s="157"/>
      <c r="T4" s="2"/>
      <c r="U4" s="157"/>
      <c r="V4" s="157"/>
      <c r="W4" s="157"/>
      <c r="X4" s="157"/>
      <c r="Y4" s="157"/>
      <c r="Z4" s="157"/>
      <c r="AA4" s="157"/>
      <c r="AB4" s="157"/>
      <c r="AC4" s="157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8">
      <c r="A5" s="4"/>
      <c r="B5" s="34"/>
      <c r="C5" s="35"/>
      <c r="D5" s="35"/>
      <c r="E5" s="2"/>
      <c r="F5" s="38"/>
      <c r="G5" s="39"/>
      <c r="H5" s="40"/>
      <c r="I5" s="41"/>
      <c r="J5" s="41"/>
      <c r="K5" s="41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306"/>
      <c r="AI5" s="306"/>
      <c r="AJ5" s="306"/>
      <c r="AK5" s="306"/>
      <c r="AL5" s="306"/>
      <c r="AM5" s="41"/>
      <c r="AN5" s="41"/>
      <c r="AO5" s="41"/>
      <c r="AP5" s="41"/>
    </row>
    <row r="6" spans="1:42" ht="18">
      <c r="A6" s="4"/>
      <c r="B6" s="34"/>
      <c r="C6" s="35"/>
      <c r="D6" s="35"/>
      <c r="E6" s="2"/>
      <c r="F6" s="4"/>
      <c r="G6" s="34"/>
      <c r="H6" s="35"/>
      <c r="I6" s="2"/>
      <c r="J6" s="2"/>
      <c r="K6" s="2"/>
      <c r="L6" s="2"/>
      <c r="M6" s="2"/>
      <c r="N6" s="2"/>
      <c r="O6" s="2"/>
      <c r="P6" s="2"/>
      <c r="Q6" s="157"/>
      <c r="R6" s="157"/>
      <c r="S6" s="157"/>
      <c r="T6" s="157"/>
      <c r="U6" s="157"/>
      <c r="V6" s="157"/>
      <c r="W6" s="157"/>
      <c r="X6" s="2"/>
      <c r="Y6" s="157"/>
      <c r="Z6" s="157"/>
      <c r="AA6" s="157"/>
      <c r="AB6" s="157"/>
      <c r="AC6" s="157"/>
      <c r="AD6" s="157"/>
      <c r="AE6" s="157"/>
      <c r="AF6" s="157"/>
      <c r="AG6" s="157"/>
      <c r="AH6" s="2"/>
      <c r="AI6" s="2"/>
      <c r="AJ6" s="2"/>
      <c r="AK6" s="2"/>
      <c r="AL6" s="2"/>
      <c r="AM6" s="2"/>
      <c r="AN6" s="2"/>
      <c r="AO6" s="2"/>
      <c r="AP6" s="2"/>
    </row>
    <row r="7" spans="1:42" ht="16.5" thickBot="1">
      <c r="A7" s="1099" t="s">
        <v>400</v>
      </c>
      <c r="B7" s="1099"/>
      <c r="C7" s="1099"/>
      <c r="D7" s="1099"/>
      <c r="E7" s="1099"/>
      <c r="F7" s="1099"/>
      <c r="G7" s="1099"/>
      <c r="H7" s="1099"/>
      <c r="I7" s="1099"/>
      <c r="J7" s="1099"/>
      <c r="K7" s="1099"/>
      <c r="L7" s="1099"/>
      <c r="M7" s="1099"/>
      <c r="N7" s="1099"/>
      <c r="O7" s="1099"/>
      <c r="P7" s="1099"/>
      <c r="Q7" s="1099"/>
      <c r="R7" s="1099"/>
      <c r="S7" s="1099"/>
      <c r="T7" s="1099"/>
      <c r="U7" s="1099"/>
      <c r="V7" s="1099"/>
      <c r="W7" s="1099"/>
      <c r="X7" s="1099"/>
      <c r="Y7" s="1099"/>
      <c r="Z7" s="1099"/>
      <c r="AA7" s="1099"/>
      <c r="AB7" s="1099"/>
      <c r="AC7" s="1099"/>
      <c r="AD7" s="1099"/>
      <c r="AE7" s="1099"/>
      <c r="AF7" s="1099"/>
      <c r="AG7" s="1099"/>
      <c r="AH7" s="1099"/>
      <c r="AI7" s="1099"/>
      <c r="AJ7" s="1099"/>
      <c r="AK7" s="1099"/>
      <c r="AL7" s="1099"/>
      <c r="AM7" s="1099"/>
      <c r="AN7" s="1099"/>
      <c r="AO7" s="1099"/>
      <c r="AP7" s="1088"/>
    </row>
    <row r="8" spans="1:42" ht="15.75">
      <c r="A8" s="1091"/>
      <c r="B8" s="1027" t="s">
        <v>4</v>
      </c>
      <c r="C8" s="1071" t="s">
        <v>2</v>
      </c>
      <c r="D8" s="1071" t="s">
        <v>362</v>
      </c>
      <c r="E8" s="1031" t="s">
        <v>222</v>
      </c>
      <c r="F8" s="1095" t="s">
        <v>3</v>
      </c>
      <c r="G8" s="1096"/>
      <c r="H8" s="1096"/>
      <c r="I8" s="1096"/>
      <c r="J8" s="1096"/>
      <c r="K8" s="1096"/>
      <c r="L8" s="1096"/>
      <c r="M8" s="1096"/>
      <c r="N8" s="1096"/>
      <c r="O8" s="1096"/>
      <c r="P8" s="1096"/>
      <c r="Q8" s="1096"/>
      <c r="R8" s="1096"/>
      <c r="S8" s="1096"/>
      <c r="T8" s="1096"/>
      <c r="U8" s="1096"/>
      <c r="V8" s="1096"/>
      <c r="W8" s="1096"/>
      <c r="X8" s="1096"/>
      <c r="Y8" s="1096"/>
      <c r="Z8" s="1096"/>
      <c r="AA8" s="1096"/>
      <c r="AB8" s="1096"/>
      <c r="AC8" s="1096"/>
      <c r="AD8" s="1096"/>
      <c r="AE8" s="1096"/>
      <c r="AF8" s="1096"/>
      <c r="AG8" s="1096"/>
      <c r="AH8" s="1096"/>
      <c r="AI8" s="1096"/>
      <c r="AJ8" s="46"/>
      <c r="AK8" s="46"/>
      <c r="AL8" s="46"/>
      <c r="AM8" s="47"/>
      <c r="AN8" s="310"/>
      <c r="AO8" s="1101" t="s">
        <v>87</v>
      </c>
    </row>
    <row r="9" spans="1:42" ht="16.5" thickBot="1">
      <c r="A9" s="1092"/>
      <c r="B9" s="1028"/>
      <c r="C9" s="1104"/>
      <c r="D9" s="1104"/>
      <c r="E9" s="1100"/>
      <c r="F9" s="312"/>
      <c r="G9" s="313"/>
      <c r="H9" s="313" t="s">
        <v>7</v>
      </c>
      <c r="I9" s="313"/>
      <c r="J9" s="314"/>
      <c r="K9" s="313"/>
      <c r="L9" s="313"/>
      <c r="M9" s="313" t="s">
        <v>8</v>
      </c>
      <c r="N9" s="313"/>
      <c r="O9" s="314"/>
      <c r="P9" s="313"/>
      <c r="Q9" s="313"/>
      <c r="R9" s="315" t="s">
        <v>9</v>
      </c>
      <c r="S9" s="313"/>
      <c r="T9" s="314"/>
      <c r="U9" s="313"/>
      <c r="V9" s="313"/>
      <c r="W9" s="315" t="s">
        <v>10</v>
      </c>
      <c r="X9" s="313"/>
      <c r="Y9" s="314"/>
      <c r="Z9" s="313"/>
      <c r="AA9" s="313"/>
      <c r="AB9" s="315" t="s">
        <v>11</v>
      </c>
      <c r="AC9" s="313"/>
      <c r="AD9" s="314"/>
      <c r="AE9" s="312"/>
      <c r="AF9" s="313"/>
      <c r="AG9" s="313" t="s">
        <v>12</v>
      </c>
      <c r="AH9" s="313"/>
      <c r="AI9" s="316"/>
      <c r="AJ9" s="312"/>
      <c r="AK9" s="313"/>
      <c r="AL9" s="313" t="s">
        <v>14</v>
      </c>
      <c r="AM9" s="313"/>
      <c r="AN9" s="314"/>
      <c r="AO9" s="1102"/>
    </row>
    <row r="10" spans="1:42" ht="16.5" thickBot="1">
      <c r="A10" s="557"/>
      <c r="B10" s="558"/>
      <c r="C10" s="559"/>
      <c r="D10" s="559"/>
      <c r="E10" s="560"/>
      <c r="F10" s="158" t="s">
        <v>15</v>
      </c>
      <c r="G10" s="215" t="s">
        <v>16</v>
      </c>
      <c r="H10" s="215" t="s">
        <v>17</v>
      </c>
      <c r="I10" s="215" t="s">
        <v>18</v>
      </c>
      <c r="J10" s="351" t="s">
        <v>19</v>
      </c>
      <c r="K10" s="55" t="s">
        <v>15</v>
      </c>
      <c r="L10" s="55" t="s">
        <v>16</v>
      </c>
      <c r="M10" s="55" t="s">
        <v>17</v>
      </c>
      <c r="N10" s="55" t="s">
        <v>18</v>
      </c>
      <c r="O10" s="57" t="s">
        <v>19</v>
      </c>
      <c r="P10" s="54" t="s">
        <v>15</v>
      </c>
      <c r="Q10" s="55" t="s">
        <v>16</v>
      </c>
      <c r="R10" s="55" t="s">
        <v>17</v>
      </c>
      <c r="S10" s="55" t="s">
        <v>18</v>
      </c>
      <c r="T10" s="57" t="s">
        <v>19</v>
      </c>
      <c r="U10" s="54" t="s">
        <v>15</v>
      </c>
      <c r="V10" s="55" t="s">
        <v>16</v>
      </c>
      <c r="W10" s="55" t="s">
        <v>17</v>
      </c>
      <c r="X10" s="55" t="s">
        <v>18</v>
      </c>
      <c r="Y10" s="57" t="s">
        <v>19</v>
      </c>
      <c r="Z10" s="54" t="s">
        <v>15</v>
      </c>
      <c r="AA10" s="55" t="s">
        <v>16</v>
      </c>
      <c r="AB10" s="55" t="s">
        <v>17</v>
      </c>
      <c r="AC10" s="55" t="s">
        <v>18</v>
      </c>
      <c r="AD10" s="57" t="s">
        <v>19</v>
      </c>
      <c r="AE10" s="54" t="s">
        <v>15</v>
      </c>
      <c r="AF10" s="55" t="s">
        <v>16</v>
      </c>
      <c r="AG10" s="55" t="s">
        <v>17</v>
      </c>
      <c r="AH10" s="55" t="s">
        <v>18</v>
      </c>
      <c r="AI10" s="57" t="s">
        <v>19</v>
      </c>
      <c r="AJ10" s="52" t="s">
        <v>15</v>
      </c>
      <c r="AK10" s="53" t="s">
        <v>16</v>
      </c>
      <c r="AL10" s="53" t="s">
        <v>17</v>
      </c>
      <c r="AM10" s="53" t="s">
        <v>18</v>
      </c>
      <c r="AN10" s="56" t="s">
        <v>19</v>
      </c>
      <c r="AO10" s="561" t="s">
        <v>4</v>
      </c>
    </row>
    <row r="11" spans="1:42" ht="16.5" thickBot="1">
      <c r="A11" s="1103"/>
      <c r="B11" s="1103"/>
      <c r="C11" s="562"/>
      <c r="D11" s="562"/>
      <c r="E11" s="563"/>
      <c r="F11" s="564"/>
      <c r="G11" s="565"/>
      <c r="H11" s="565"/>
      <c r="I11" s="565"/>
      <c r="J11" s="566"/>
      <c r="K11" s="567"/>
      <c r="L11" s="565"/>
      <c r="M11" s="565"/>
      <c r="N11" s="565"/>
      <c r="O11" s="568"/>
      <c r="P11" s="569"/>
      <c r="Q11" s="570"/>
      <c r="R11" s="570"/>
      <c r="S11" s="570"/>
      <c r="T11" s="571"/>
      <c r="U11" s="567"/>
      <c r="V11" s="565"/>
      <c r="W11" s="565"/>
      <c r="X11" s="565"/>
      <c r="Y11" s="566"/>
      <c r="Z11" s="564"/>
      <c r="AA11" s="565"/>
      <c r="AB11" s="565"/>
      <c r="AC11" s="565"/>
      <c r="AD11" s="566"/>
      <c r="AE11" s="564"/>
      <c r="AF11" s="565"/>
      <c r="AG11" s="565"/>
      <c r="AH11" s="565"/>
      <c r="AI11" s="566"/>
      <c r="AJ11" s="564"/>
      <c r="AK11" s="565"/>
      <c r="AL11" s="565"/>
      <c r="AM11" s="565"/>
      <c r="AN11" s="568"/>
      <c r="AO11" s="572"/>
    </row>
    <row r="12" spans="1:42" ht="25.5">
      <c r="A12" s="907" t="s">
        <v>7</v>
      </c>
      <c r="B12" s="960" t="s">
        <v>306</v>
      </c>
      <c r="C12" s="961" t="s">
        <v>266</v>
      </c>
      <c r="D12" s="573">
        <v>2</v>
      </c>
      <c r="E12" s="573">
        <v>3</v>
      </c>
      <c r="F12" s="359"/>
      <c r="G12" s="358"/>
      <c r="H12" s="358"/>
      <c r="I12" s="358"/>
      <c r="J12" s="574"/>
      <c r="K12" s="575"/>
      <c r="L12" s="576"/>
      <c r="M12" s="576"/>
      <c r="N12" s="576"/>
      <c r="O12" s="577"/>
      <c r="P12" s="578">
        <v>2</v>
      </c>
      <c r="Q12" s="360">
        <v>0</v>
      </c>
      <c r="R12" s="360">
        <v>0</v>
      </c>
      <c r="S12" s="360" t="s">
        <v>25</v>
      </c>
      <c r="T12" s="579">
        <v>3</v>
      </c>
      <c r="U12" s="580" t="s">
        <v>125</v>
      </c>
      <c r="V12" s="576"/>
      <c r="W12" s="576"/>
      <c r="X12" s="576"/>
      <c r="Y12" s="577"/>
      <c r="Z12" s="578"/>
      <c r="AA12" s="360"/>
      <c r="AB12" s="360"/>
      <c r="AC12" s="360"/>
      <c r="AD12" s="579"/>
      <c r="AE12" s="580"/>
      <c r="AF12" s="581"/>
      <c r="AG12" s="581"/>
      <c r="AH12" s="581"/>
      <c r="AI12" s="582"/>
      <c r="AJ12" s="359"/>
      <c r="AK12" s="358"/>
      <c r="AL12" s="358"/>
      <c r="AM12" s="358"/>
      <c r="AN12" s="361"/>
      <c r="AO12" s="583"/>
    </row>
    <row r="13" spans="1:42" ht="25.5">
      <c r="A13" s="907" t="s">
        <v>8</v>
      </c>
      <c r="B13" s="914" t="s">
        <v>305</v>
      </c>
      <c r="C13" s="909" t="s">
        <v>267</v>
      </c>
      <c r="D13" s="573">
        <v>2</v>
      </c>
      <c r="E13" s="910">
        <v>3</v>
      </c>
      <c r="F13" s="359"/>
      <c r="G13" s="358"/>
      <c r="H13" s="358"/>
      <c r="I13" s="358"/>
      <c r="J13" s="574"/>
      <c r="K13" s="357"/>
      <c r="L13" s="358"/>
      <c r="M13" s="358"/>
      <c r="N13" s="358"/>
      <c r="O13" s="361"/>
      <c r="P13" s="578">
        <v>2</v>
      </c>
      <c r="Q13" s="360">
        <v>0</v>
      </c>
      <c r="R13" s="360">
        <v>0</v>
      </c>
      <c r="S13" s="360" t="s">
        <v>25</v>
      </c>
      <c r="T13" s="579">
        <v>3</v>
      </c>
      <c r="U13" s="584" t="s">
        <v>125</v>
      </c>
      <c r="V13" s="358"/>
      <c r="W13" s="358"/>
      <c r="X13" s="358"/>
      <c r="Y13" s="361"/>
      <c r="Z13" s="578"/>
      <c r="AA13" s="360"/>
      <c r="AB13" s="360"/>
      <c r="AC13" s="360"/>
      <c r="AD13" s="579"/>
      <c r="AE13" s="584"/>
      <c r="AF13" s="358"/>
      <c r="AG13" s="358"/>
      <c r="AH13" s="358"/>
      <c r="AI13" s="361"/>
      <c r="AJ13" s="578"/>
      <c r="AK13" s="360"/>
      <c r="AL13" s="360"/>
      <c r="AM13" s="360"/>
      <c r="AN13" s="585"/>
      <c r="AO13" s="445"/>
    </row>
    <row r="14" spans="1:42" ht="25.5">
      <c r="A14" s="907" t="s">
        <v>9</v>
      </c>
      <c r="B14" s="908" t="s">
        <v>304</v>
      </c>
      <c r="C14" s="909" t="s">
        <v>268</v>
      </c>
      <c r="D14" s="573">
        <v>2</v>
      </c>
      <c r="E14" s="910">
        <v>3</v>
      </c>
      <c r="F14" s="359"/>
      <c r="G14" s="358"/>
      <c r="H14" s="358"/>
      <c r="I14" s="358"/>
      <c r="J14" s="574"/>
      <c r="K14" s="357"/>
      <c r="L14" s="358"/>
      <c r="M14" s="358"/>
      <c r="N14" s="358"/>
      <c r="O14" s="361"/>
      <c r="P14" s="578">
        <v>2</v>
      </c>
      <c r="Q14" s="360">
        <v>0</v>
      </c>
      <c r="R14" s="360">
        <v>0</v>
      </c>
      <c r="S14" s="360" t="s">
        <v>25</v>
      </c>
      <c r="T14" s="579">
        <v>3</v>
      </c>
      <c r="U14" s="584" t="s">
        <v>125</v>
      </c>
      <c r="V14" s="360"/>
      <c r="W14" s="360"/>
      <c r="X14" s="360"/>
      <c r="Y14" s="585"/>
      <c r="Z14" s="586"/>
      <c r="AA14" s="360"/>
      <c r="AB14" s="360"/>
      <c r="AC14" s="360"/>
      <c r="AD14" s="579"/>
      <c r="AE14" s="584"/>
      <c r="AF14" s="360"/>
      <c r="AG14" s="360"/>
      <c r="AH14" s="360"/>
      <c r="AI14" s="585"/>
      <c r="AJ14" s="359"/>
      <c r="AK14" s="358"/>
      <c r="AL14" s="358"/>
      <c r="AM14" s="358"/>
      <c r="AN14" s="361"/>
      <c r="AO14" s="445"/>
    </row>
    <row r="15" spans="1:42" ht="15.75">
      <c r="A15" s="907" t="s">
        <v>10</v>
      </c>
      <c r="B15" s="915" t="s">
        <v>287</v>
      </c>
      <c r="C15" s="916" t="s">
        <v>269</v>
      </c>
      <c r="D15" s="573">
        <v>2</v>
      </c>
      <c r="E15" s="917">
        <v>4</v>
      </c>
      <c r="F15" s="353"/>
      <c r="G15" s="355"/>
      <c r="H15" s="355"/>
      <c r="I15" s="355"/>
      <c r="J15" s="587"/>
      <c r="K15" s="588"/>
      <c r="L15" s="355"/>
      <c r="M15" s="355"/>
      <c r="N15" s="355"/>
      <c r="O15" s="589"/>
      <c r="P15" s="590">
        <v>2</v>
      </c>
      <c r="Q15" s="356">
        <v>0</v>
      </c>
      <c r="R15" s="356">
        <v>0</v>
      </c>
      <c r="S15" s="356" t="s">
        <v>25</v>
      </c>
      <c r="T15" s="354">
        <v>4</v>
      </c>
      <c r="U15" s="591" t="s">
        <v>125</v>
      </c>
      <c r="V15" s="592"/>
      <c r="W15" s="355"/>
      <c r="X15" s="355"/>
      <c r="Y15" s="587"/>
      <c r="Z15" s="588"/>
      <c r="AA15" s="355"/>
      <c r="AB15" s="355"/>
      <c r="AC15" s="355"/>
      <c r="AD15" s="589"/>
      <c r="AE15" s="593"/>
      <c r="AF15" s="355"/>
      <c r="AG15" s="355"/>
      <c r="AH15" s="355"/>
      <c r="AI15" s="587"/>
      <c r="AJ15" s="588"/>
      <c r="AK15" s="355"/>
      <c r="AL15" s="355"/>
      <c r="AM15" s="355"/>
      <c r="AN15" s="589"/>
      <c r="AO15" s="594"/>
    </row>
    <row r="16" spans="1:42" ht="15.75">
      <c r="A16" s="907" t="s">
        <v>11</v>
      </c>
      <c r="B16" s="914" t="s">
        <v>303</v>
      </c>
      <c r="C16" s="909" t="s">
        <v>270</v>
      </c>
      <c r="D16" s="573">
        <v>2</v>
      </c>
      <c r="E16" s="910">
        <v>3</v>
      </c>
      <c r="F16" s="359"/>
      <c r="G16" s="358"/>
      <c r="H16" s="358"/>
      <c r="I16" s="358"/>
      <c r="J16" s="574"/>
      <c r="K16" s="357"/>
      <c r="L16" s="358"/>
      <c r="M16" s="358"/>
      <c r="N16" s="358"/>
      <c r="O16" s="361"/>
      <c r="P16" s="578">
        <v>2</v>
      </c>
      <c r="Q16" s="360">
        <v>0</v>
      </c>
      <c r="R16" s="360">
        <v>0</v>
      </c>
      <c r="S16" s="360" t="s">
        <v>25</v>
      </c>
      <c r="T16" s="579">
        <v>3</v>
      </c>
      <c r="U16" s="584" t="s">
        <v>125</v>
      </c>
      <c r="V16" s="358"/>
      <c r="W16" s="358"/>
      <c r="X16" s="358"/>
      <c r="Y16" s="361"/>
      <c r="Z16" s="359"/>
      <c r="AA16" s="358"/>
      <c r="AB16" s="358"/>
      <c r="AC16" s="358"/>
      <c r="AD16" s="574"/>
      <c r="AE16" s="357"/>
      <c r="AF16" s="358"/>
      <c r="AG16" s="358"/>
      <c r="AH16" s="358"/>
      <c r="AI16" s="361"/>
      <c r="AJ16" s="359"/>
      <c r="AK16" s="358"/>
      <c r="AL16" s="358"/>
      <c r="AM16" s="358"/>
      <c r="AN16" s="361"/>
      <c r="AO16" s="445"/>
    </row>
    <row r="17" spans="1:41" ht="25.5">
      <c r="A17" s="907" t="s">
        <v>12</v>
      </c>
      <c r="B17" s="908" t="s">
        <v>302</v>
      </c>
      <c r="C17" s="909" t="s">
        <v>354</v>
      </c>
      <c r="D17" s="573">
        <v>2</v>
      </c>
      <c r="E17" s="910">
        <v>4</v>
      </c>
      <c r="F17" s="359"/>
      <c r="G17" s="358"/>
      <c r="H17" s="358"/>
      <c r="I17" s="358"/>
      <c r="J17" s="574"/>
      <c r="K17" s="357"/>
      <c r="L17" s="358"/>
      <c r="M17" s="358"/>
      <c r="N17" s="358"/>
      <c r="O17" s="361"/>
      <c r="P17" s="578">
        <v>2</v>
      </c>
      <c r="Q17" s="360">
        <v>0</v>
      </c>
      <c r="R17" s="360">
        <v>0</v>
      </c>
      <c r="S17" s="360" t="s">
        <v>25</v>
      </c>
      <c r="T17" s="579">
        <v>4</v>
      </c>
      <c r="U17" s="584" t="s">
        <v>125</v>
      </c>
      <c r="V17" s="358"/>
      <c r="W17" s="358"/>
      <c r="X17" s="358"/>
      <c r="Y17" s="361"/>
      <c r="Z17" s="359"/>
      <c r="AA17" s="358"/>
      <c r="AB17" s="358"/>
      <c r="AC17" s="358"/>
      <c r="AD17" s="574"/>
      <c r="AE17" s="357"/>
      <c r="AF17" s="358"/>
      <c r="AG17" s="358"/>
      <c r="AH17" s="358"/>
      <c r="AI17" s="361"/>
      <c r="AJ17" s="359"/>
      <c r="AK17" s="358"/>
      <c r="AL17" s="358"/>
      <c r="AM17" s="358"/>
      <c r="AN17" s="361"/>
      <c r="AO17" s="445"/>
    </row>
    <row r="18" spans="1:41" ht="23.25" customHeight="1">
      <c r="A18" s="907" t="s">
        <v>14</v>
      </c>
      <c r="B18" s="908" t="s">
        <v>301</v>
      </c>
      <c r="C18" s="909" t="s">
        <v>271</v>
      </c>
      <c r="D18" s="573">
        <v>2</v>
      </c>
      <c r="E18" s="910">
        <v>3</v>
      </c>
      <c r="F18" s="359"/>
      <c r="G18" s="358"/>
      <c r="H18" s="358"/>
      <c r="I18" s="358"/>
      <c r="J18" s="574"/>
      <c r="K18" s="357"/>
      <c r="L18" s="358"/>
      <c r="M18" s="358"/>
      <c r="N18" s="358"/>
      <c r="O18" s="361"/>
      <c r="P18" s="578">
        <v>2</v>
      </c>
      <c r="Q18" s="360">
        <v>0</v>
      </c>
      <c r="R18" s="360">
        <v>0</v>
      </c>
      <c r="S18" s="360" t="s">
        <v>25</v>
      </c>
      <c r="T18" s="579">
        <v>3</v>
      </c>
      <c r="U18" s="584" t="s">
        <v>125</v>
      </c>
      <c r="V18" s="360"/>
      <c r="W18" s="360"/>
      <c r="X18" s="360"/>
      <c r="Y18" s="585"/>
      <c r="Z18" s="359"/>
      <c r="AA18" s="358"/>
      <c r="AB18" s="358"/>
      <c r="AC18" s="358"/>
      <c r="AD18" s="574"/>
      <c r="AE18" s="357"/>
      <c r="AF18" s="358"/>
      <c r="AG18" s="358"/>
      <c r="AH18" s="358"/>
      <c r="AI18" s="361"/>
      <c r="AJ18" s="578"/>
      <c r="AK18" s="360"/>
      <c r="AL18" s="360"/>
      <c r="AM18" s="360"/>
      <c r="AN18" s="585"/>
      <c r="AO18" s="445"/>
    </row>
    <row r="19" spans="1:41" ht="33.75" customHeight="1">
      <c r="A19" s="907" t="s">
        <v>26</v>
      </c>
      <c r="B19" s="908" t="s">
        <v>355</v>
      </c>
      <c r="C19" s="909" t="s">
        <v>272</v>
      </c>
      <c r="D19" s="573">
        <v>2</v>
      </c>
      <c r="E19" s="910">
        <v>4</v>
      </c>
      <c r="F19" s="359"/>
      <c r="G19" s="358"/>
      <c r="H19" s="358"/>
      <c r="I19" s="358"/>
      <c r="J19" s="574"/>
      <c r="K19" s="357"/>
      <c r="L19" s="358"/>
      <c r="M19" s="358"/>
      <c r="N19" s="358"/>
      <c r="O19" s="361"/>
      <c r="P19" s="578">
        <v>1</v>
      </c>
      <c r="Q19" s="360">
        <v>0</v>
      </c>
      <c r="R19" s="360">
        <v>1</v>
      </c>
      <c r="S19" s="360" t="s">
        <v>25</v>
      </c>
      <c r="T19" s="579">
        <v>4</v>
      </c>
      <c r="U19" s="584" t="s">
        <v>125</v>
      </c>
      <c r="V19" s="360"/>
      <c r="W19" s="360"/>
      <c r="X19" s="360"/>
      <c r="Y19" s="585"/>
      <c r="Z19" s="359"/>
      <c r="AA19" s="358"/>
      <c r="AB19" s="358"/>
      <c r="AC19" s="358"/>
      <c r="AD19" s="574"/>
      <c r="AE19" s="357"/>
      <c r="AF19" s="358"/>
      <c r="AG19" s="358"/>
      <c r="AH19" s="358"/>
      <c r="AI19" s="361"/>
      <c r="AJ19" s="578"/>
      <c r="AK19" s="360"/>
      <c r="AL19" s="360"/>
      <c r="AM19" s="360"/>
      <c r="AN19" s="585"/>
      <c r="AO19" s="595" t="s">
        <v>359</v>
      </c>
    </row>
    <row r="20" spans="1:41" ht="25.5">
      <c r="A20" s="907" t="s">
        <v>27</v>
      </c>
      <c r="B20" s="914" t="s">
        <v>300</v>
      </c>
      <c r="C20" s="909" t="s">
        <v>273</v>
      </c>
      <c r="D20" s="573">
        <v>2</v>
      </c>
      <c r="E20" s="910">
        <v>3</v>
      </c>
      <c r="F20" s="359"/>
      <c r="G20" s="358"/>
      <c r="H20" s="358"/>
      <c r="I20" s="358"/>
      <c r="J20" s="574"/>
      <c r="K20" s="357"/>
      <c r="L20" s="358"/>
      <c r="M20" s="358"/>
      <c r="N20" s="358"/>
      <c r="O20" s="361"/>
      <c r="P20" s="578">
        <v>2</v>
      </c>
      <c r="Q20" s="360">
        <v>0</v>
      </c>
      <c r="R20" s="360">
        <v>0</v>
      </c>
      <c r="S20" s="360" t="s">
        <v>25</v>
      </c>
      <c r="T20" s="579">
        <v>3</v>
      </c>
      <c r="U20" s="584" t="s">
        <v>125</v>
      </c>
      <c r="V20" s="358"/>
      <c r="W20" s="358"/>
      <c r="X20" s="358"/>
      <c r="Y20" s="361"/>
      <c r="Z20" s="359"/>
      <c r="AA20" s="358"/>
      <c r="AB20" s="358"/>
      <c r="AC20" s="358"/>
      <c r="AD20" s="574"/>
      <c r="AE20" s="357"/>
      <c r="AF20" s="358"/>
      <c r="AG20" s="358"/>
      <c r="AH20" s="358"/>
      <c r="AI20" s="361"/>
      <c r="AJ20" s="359"/>
      <c r="AK20" s="358"/>
      <c r="AL20" s="358"/>
      <c r="AM20" s="358"/>
      <c r="AN20" s="361"/>
      <c r="AO20" s="445"/>
    </row>
    <row r="21" spans="1:41" ht="38.25">
      <c r="A21" s="907" t="s">
        <v>29</v>
      </c>
      <c r="B21" s="908" t="s">
        <v>356</v>
      </c>
      <c r="C21" s="909" t="s">
        <v>274</v>
      </c>
      <c r="D21" s="573">
        <v>2</v>
      </c>
      <c r="E21" s="910">
        <v>4</v>
      </c>
      <c r="F21" s="359"/>
      <c r="G21" s="358"/>
      <c r="H21" s="358"/>
      <c r="I21" s="358"/>
      <c r="J21" s="574"/>
      <c r="K21" s="357"/>
      <c r="L21" s="358"/>
      <c r="M21" s="358"/>
      <c r="N21" s="358"/>
      <c r="O21" s="361"/>
      <c r="P21" s="578">
        <v>2</v>
      </c>
      <c r="Q21" s="360">
        <v>0</v>
      </c>
      <c r="R21" s="360">
        <v>0</v>
      </c>
      <c r="S21" s="360" t="s">
        <v>25</v>
      </c>
      <c r="T21" s="579">
        <v>4</v>
      </c>
      <c r="U21" s="584" t="s">
        <v>125</v>
      </c>
      <c r="V21" s="358"/>
      <c r="W21" s="358"/>
      <c r="X21" s="358"/>
      <c r="Y21" s="361"/>
      <c r="Z21" s="359"/>
      <c r="AA21" s="358"/>
      <c r="AB21" s="358"/>
      <c r="AC21" s="358"/>
      <c r="AD21" s="574"/>
      <c r="AE21" s="357"/>
      <c r="AF21" s="358"/>
      <c r="AG21" s="358"/>
      <c r="AH21" s="358"/>
      <c r="AI21" s="361"/>
      <c r="AJ21" s="359"/>
      <c r="AK21" s="358"/>
      <c r="AL21" s="358"/>
      <c r="AM21" s="358"/>
      <c r="AN21" s="361"/>
      <c r="AO21" s="445"/>
    </row>
    <row r="22" spans="1:41" ht="25.5">
      <c r="A22" s="907" t="s">
        <v>31</v>
      </c>
      <c r="B22" s="914" t="s">
        <v>299</v>
      </c>
      <c r="C22" s="909" t="s">
        <v>275</v>
      </c>
      <c r="D22" s="573">
        <v>2</v>
      </c>
      <c r="E22" s="910">
        <v>3</v>
      </c>
      <c r="F22" s="359"/>
      <c r="G22" s="358"/>
      <c r="H22" s="358"/>
      <c r="I22" s="358"/>
      <c r="J22" s="574"/>
      <c r="K22" s="357"/>
      <c r="L22" s="358"/>
      <c r="M22" s="358"/>
      <c r="N22" s="358"/>
      <c r="O22" s="361"/>
      <c r="P22" s="578">
        <v>2</v>
      </c>
      <c r="Q22" s="360">
        <v>0</v>
      </c>
      <c r="R22" s="360">
        <v>0</v>
      </c>
      <c r="S22" s="360" t="s">
        <v>25</v>
      </c>
      <c r="T22" s="579">
        <v>3</v>
      </c>
      <c r="U22" s="584" t="s">
        <v>125</v>
      </c>
      <c r="V22" s="360"/>
      <c r="W22" s="360"/>
      <c r="X22" s="360"/>
      <c r="Y22" s="585"/>
      <c r="Z22" s="359"/>
      <c r="AA22" s="358"/>
      <c r="AB22" s="358"/>
      <c r="AC22" s="358"/>
      <c r="AD22" s="574"/>
      <c r="AE22" s="357"/>
      <c r="AF22" s="358"/>
      <c r="AG22" s="358"/>
      <c r="AH22" s="358"/>
      <c r="AI22" s="361"/>
      <c r="AJ22" s="578"/>
      <c r="AK22" s="360"/>
      <c r="AL22" s="360"/>
      <c r="AM22" s="360"/>
      <c r="AN22" s="585"/>
      <c r="AO22" s="445"/>
    </row>
    <row r="23" spans="1:41" ht="25.5">
      <c r="A23" s="907" t="s">
        <v>32</v>
      </c>
      <c r="B23" s="908" t="s">
        <v>298</v>
      </c>
      <c r="C23" s="909" t="s">
        <v>276</v>
      </c>
      <c r="D23" s="573">
        <v>2</v>
      </c>
      <c r="E23" s="910">
        <v>4</v>
      </c>
      <c r="F23" s="359"/>
      <c r="G23" s="358"/>
      <c r="H23" s="358"/>
      <c r="I23" s="358"/>
      <c r="J23" s="574"/>
      <c r="K23" s="357"/>
      <c r="L23" s="358"/>
      <c r="M23" s="358"/>
      <c r="N23" s="358"/>
      <c r="O23" s="361"/>
      <c r="P23" s="578">
        <v>2</v>
      </c>
      <c r="Q23" s="360">
        <v>0</v>
      </c>
      <c r="R23" s="360">
        <v>0</v>
      </c>
      <c r="S23" s="360" t="s">
        <v>25</v>
      </c>
      <c r="T23" s="579">
        <v>4</v>
      </c>
      <c r="U23" s="584" t="s">
        <v>125</v>
      </c>
      <c r="V23" s="358"/>
      <c r="W23" s="358"/>
      <c r="X23" s="358"/>
      <c r="Y23" s="361"/>
      <c r="Z23" s="359"/>
      <c r="AA23" s="358"/>
      <c r="AB23" s="358"/>
      <c r="AC23" s="358"/>
      <c r="AD23" s="574"/>
      <c r="AE23" s="357"/>
      <c r="AF23" s="358"/>
      <c r="AG23" s="358"/>
      <c r="AH23" s="358"/>
      <c r="AI23" s="361"/>
      <c r="AJ23" s="359"/>
      <c r="AK23" s="358"/>
      <c r="AL23" s="358"/>
      <c r="AM23" s="358"/>
      <c r="AN23" s="361"/>
      <c r="AO23" s="445"/>
    </row>
    <row r="24" spans="1:41" ht="25.5">
      <c r="A24" s="907" t="s">
        <v>33</v>
      </c>
      <c r="B24" s="908" t="s">
        <v>297</v>
      </c>
      <c r="C24" s="909" t="s">
        <v>277</v>
      </c>
      <c r="D24" s="573">
        <v>2</v>
      </c>
      <c r="E24" s="910">
        <v>3</v>
      </c>
      <c r="F24" s="359"/>
      <c r="G24" s="358"/>
      <c r="H24" s="358"/>
      <c r="I24" s="358"/>
      <c r="J24" s="574"/>
      <c r="K24" s="357"/>
      <c r="L24" s="358"/>
      <c r="M24" s="358"/>
      <c r="N24" s="358"/>
      <c r="O24" s="361"/>
      <c r="P24" s="578">
        <v>2</v>
      </c>
      <c r="Q24" s="360">
        <v>0</v>
      </c>
      <c r="R24" s="360">
        <v>0</v>
      </c>
      <c r="S24" s="360" t="s">
        <v>25</v>
      </c>
      <c r="T24" s="579">
        <v>3</v>
      </c>
      <c r="U24" s="584" t="s">
        <v>125</v>
      </c>
      <c r="V24" s="358"/>
      <c r="W24" s="358"/>
      <c r="X24" s="358"/>
      <c r="Y24" s="361"/>
      <c r="Z24" s="359"/>
      <c r="AA24" s="358"/>
      <c r="AB24" s="358"/>
      <c r="AC24" s="358"/>
      <c r="AD24" s="574"/>
      <c r="AE24" s="357"/>
      <c r="AF24" s="358"/>
      <c r="AG24" s="358"/>
      <c r="AH24" s="358"/>
      <c r="AI24" s="361"/>
      <c r="AJ24" s="359"/>
      <c r="AK24" s="358"/>
      <c r="AL24" s="358"/>
      <c r="AM24" s="358"/>
      <c r="AN24" s="361"/>
      <c r="AO24" s="445"/>
    </row>
    <row r="25" spans="1:41" ht="30.75" customHeight="1">
      <c r="A25" s="907" t="s">
        <v>34</v>
      </c>
      <c r="B25" s="908" t="s">
        <v>296</v>
      </c>
      <c r="C25" s="909" t="s">
        <v>357</v>
      </c>
      <c r="D25" s="573">
        <v>2</v>
      </c>
      <c r="E25" s="910">
        <v>3</v>
      </c>
      <c r="F25" s="359"/>
      <c r="G25" s="358"/>
      <c r="H25" s="358"/>
      <c r="I25" s="358"/>
      <c r="J25" s="574"/>
      <c r="K25" s="357"/>
      <c r="L25" s="358"/>
      <c r="M25" s="358"/>
      <c r="N25" s="358"/>
      <c r="O25" s="361"/>
      <c r="P25" s="578">
        <v>2</v>
      </c>
      <c r="Q25" s="360">
        <v>0</v>
      </c>
      <c r="R25" s="360">
        <v>0</v>
      </c>
      <c r="S25" s="360" t="s">
        <v>25</v>
      </c>
      <c r="T25" s="579">
        <v>3</v>
      </c>
      <c r="U25" s="584" t="s">
        <v>125</v>
      </c>
      <c r="V25" s="358"/>
      <c r="W25" s="358"/>
      <c r="X25" s="358"/>
      <c r="Y25" s="361"/>
      <c r="Z25" s="359"/>
      <c r="AA25" s="358"/>
      <c r="AB25" s="358"/>
      <c r="AC25" s="358"/>
      <c r="AD25" s="574"/>
      <c r="AE25" s="357"/>
      <c r="AF25" s="358"/>
      <c r="AG25" s="358"/>
      <c r="AH25" s="358"/>
      <c r="AI25" s="361"/>
      <c r="AJ25" s="359"/>
      <c r="AK25" s="358"/>
      <c r="AL25" s="358"/>
      <c r="AM25" s="358"/>
      <c r="AN25" s="361"/>
      <c r="AO25" s="445"/>
    </row>
    <row r="26" spans="1:41" ht="15.75">
      <c r="A26" s="907" t="s">
        <v>35</v>
      </c>
      <c r="B26" s="908" t="s">
        <v>295</v>
      </c>
      <c r="C26" s="909" t="s">
        <v>278</v>
      </c>
      <c r="D26" s="573">
        <v>2</v>
      </c>
      <c r="E26" s="910">
        <v>3</v>
      </c>
      <c r="F26" s="359"/>
      <c r="G26" s="358"/>
      <c r="H26" s="358"/>
      <c r="I26" s="358"/>
      <c r="J26" s="574"/>
      <c r="K26" s="357"/>
      <c r="L26" s="358"/>
      <c r="M26" s="358"/>
      <c r="N26" s="358"/>
      <c r="O26" s="361"/>
      <c r="P26" s="578">
        <v>2</v>
      </c>
      <c r="Q26" s="360">
        <v>0</v>
      </c>
      <c r="R26" s="360">
        <v>0</v>
      </c>
      <c r="S26" s="360" t="s">
        <v>25</v>
      </c>
      <c r="T26" s="579">
        <v>3</v>
      </c>
      <c r="U26" s="584" t="s">
        <v>125</v>
      </c>
      <c r="V26" s="360"/>
      <c r="W26" s="360"/>
      <c r="X26" s="360"/>
      <c r="Y26" s="585"/>
      <c r="Z26" s="359"/>
      <c r="AA26" s="358"/>
      <c r="AB26" s="358"/>
      <c r="AC26" s="358"/>
      <c r="AD26" s="574"/>
      <c r="AE26" s="357"/>
      <c r="AF26" s="358"/>
      <c r="AG26" s="358"/>
      <c r="AH26" s="358"/>
      <c r="AI26" s="361"/>
      <c r="AJ26" s="578"/>
      <c r="AK26" s="360"/>
      <c r="AL26" s="360"/>
      <c r="AM26" s="360"/>
      <c r="AN26" s="585"/>
      <c r="AO26" s="445"/>
    </row>
    <row r="27" spans="1:41" ht="15.75">
      <c r="A27" s="907" t="s">
        <v>37</v>
      </c>
      <c r="B27" s="908" t="s">
        <v>294</v>
      </c>
      <c r="C27" s="909" t="s">
        <v>279</v>
      </c>
      <c r="D27" s="573">
        <v>2</v>
      </c>
      <c r="E27" s="910">
        <v>4</v>
      </c>
      <c r="F27" s="359"/>
      <c r="G27" s="358"/>
      <c r="H27" s="358"/>
      <c r="I27" s="358"/>
      <c r="J27" s="574"/>
      <c r="K27" s="357"/>
      <c r="L27" s="358"/>
      <c r="M27" s="358"/>
      <c r="N27" s="358"/>
      <c r="O27" s="361"/>
      <c r="P27" s="578">
        <v>2</v>
      </c>
      <c r="Q27" s="360">
        <v>0</v>
      </c>
      <c r="R27" s="360">
        <v>0</v>
      </c>
      <c r="S27" s="360" t="s">
        <v>25</v>
      </c>
      <c r="T27" s="579">
        <v>4</v>
      </c>
      <c r="U27" s="584" t="s">
        <v>125</v>
      </c>
      <c r="V27" s="358"/>
      <c r="W27" s="358"/>
      <c r="X27" s="358"/>
      <c r="Y27" s="361"/>
      <c r="Z27" s="359"/>
      <c r="AA27" s="358"/>
      <c r="AB27" s="358"/>
      <c r="AC27" s="358"/>
      <c r="AD27" s="574"/>
      <c r="AE27" s="357"/>
      <c r="AF27" s="358"/>
      <c r="AG27" s="358"/>
      <c r="AH27" s="358"/>
      <c r="AI27" s="361"/>
      <c r="AJ27" s="359"/>
      <c r="AK27" s="358"/>
      <c r="AL27" s="358"/>
      <c r="AM27" s="358"/>
      <c r="AN27" s="361"/>
      <c r="AO27" s="445"/>
    </row>
    <row r="28" spans="1:41" ht="25.5">
      <c r="A28" s="907" t="s">
        <v>39</v>
      </c>
      <c r="B28" s="908" t="s">
        <v>293</v>
      </c>
      <c r="C28" s="909" t="s">
        <v>280</v>
      </c>
      <c r="D28" s="573">
        <v>2</v>
      </c>
      <c r="E28" s="910">
        <v>3</v>
      </c>
      <c r="F28" s="359"/>
      <c r="G28" s="358"/>
      <c r="H28" s="358"/>
      <c r="I28" s="358"/>
      <c r="J28" s="574"/>
      <c r="K28" s="357"/>
      <c r="L28" s="358"/>
      <c r="M28" s="358"/>
      <c r="N28" s="358"/>
      <c r="O28" s="361"/>
      <c r="P28" s="578">
        <v>2</v>
      </c>
      <c r="Q28" s="360">
        <v>0</v>
      </c>
      <c r="R28" s="360">
        <v>0</v>
      </c>
      <c r="S28" s="360" t="s">
        <v>25</v>
      </c>
      <c r="T28" s="579">
        <v>3</v>
      </c>
      <c r="U28" s="584" t="s">
        <v>125</v>
      </c>
      <c r="V28" s="358"/>
      <c r="W28" s="358"/>
      <c r="X28" s="358"/>
      <c r="Y28" s="361"/>
      <c r="Z28" s="359"/>
      <c r="AA28" s="358"/>
      <c r="AB28" s="358"/>
      <c r="AC28" s="358"/>
      <c r="AD28" s="574"/>
      <c r="AE28" s="357"/>
      <c r="AF28" s="358"/>
      <c r="AG28" s="358"/>
      <c r="AH28" s="358"/>
      <c r="AI28" s="361"/>
      <c r="AJ28" s="359"/>
      <c r="AK28" s="358"/>
      <c r="AL28" s="358"/>
      <c r="AM28" s="358"/>
      <c r="AN28" s="361"/>
      <c r="AO28" s="445"/>
    </row>
    <row r="29" spans="1:41" ht="25.5">
      <c r="A29" s="907" t="s">
        <v>41</v>
      </c>
      <c r="B29" s="908" t="s">
        <v>292</v>
      </c>
      <c r="C29" s="909" t="s">
        <v>358</v>
      </c>
      <c r="D29" s="573">
        <v>2</v>
      </c>
      <c r="E29" s="910">
        <v>4</v>
      </c>
      <c r="F29" s="359"/>
      <c r="G29" s="358"/>
      <c r="H29" s="358"/>
      <c r="I29" s="358"/>
      <c r="J29" s="574"/>
      <c r="K29" s="357"/>
      <c r="L29" s="358"/>
      <c r="M29" s="358"/>
      <c r="N29" s="358"/>
      <c r="O29" s="361"/>
      <c r="P29" s="578">
        <v>2</v>
      </c>
      <c r="Q29" s="360">
        <v>0</v>
      </c>
      <c r="R29" s="360">
        <v>0</v>
      </c>
      <c r="S29" s="360" t="s">
        <v>25</v>
      </c>
      <c r="T29" s="579">
        <v>4</v>
      </c>
      <c r="U29" s="584" t="s">
        <v>125</v>
      </c>
      <c r="V29" s="358"/>
      <c r="W29" s="358"/>
      <c r="X29" s="358"/>
      <c r="Y29" s="361"/>
      <c r="Z29" s="359"/>
      <c r="AA29" s="358"/>
      <c r="AB29" s="358"/>
      <c r="AC29" s="358"/>
      <c r="AD29" s="574"/>
      <c r="AE29" s="357"/>
      <c r="AF29" s="358"/>
      <c r="AG29" s="358"/>
      <c r="AH29" s="358"/>
      <c r="AI29" s="361"/>
      <c r="AJ29" s="359"/>
      <c r="AK29" s="358"/>
      <c r="AL29" s="358"/>
      <c r="AM29" s="358"/>
      <c r="AN29" s="361"/>
      <c r="AO29" s="445"/>
    </row>
    <row r="30" spans="1:41" ht="25.5">
      <c r="A30" s="907" t="s">
        <v>44</v>
      </c>
      <c r="B30" s="908" t="s">
        <v>290</v>
      </c>
      <c r="C30" s="909" t="s">
        <v>281</v>
      </c>
      <c r="D30" s="573">
        <v>2</v>
      </c>
      <c r="E30" s="910">
        <v>3</v>
      </c>
      <c r="F30" s="359"/>
      <c r="G30" s="358"/>
      <c r="H30" s="358"/>
      <c r="I30" s="358"/>
      <c r="J30" s="574"/>
      <c r="K30" s="357"/>
      <c r="L30" s="358"/>
      <c r="M30" s="358"/>
      <c r="N30" s="358"/>
      <c r="O30" s="361"/>
      <c r="P30" s="578">
        <v>2</v>
      </c>
      <c r="Q30" s="360">
        <v>0</v>
      </c>
      <c r="R30" s="360">
        <v>0</v>
      </c>
      <c r="S30" s="360" t="s">
        <v>25</v>
      </c>
      <c r="T30" s="579">
        <v>3</v>
      </c>
      <c r="U30" s="584" t="s">
        <v>125</v>
      </c>
      <c r="V30" s="360"/>
      <c r="W30" s="360"/>
      <c r="X30" s="360"/>
      <c r="Y30" s="585"/>
      <c r="Z30" s="359"/>
      <c r="AA30" s="358"/>
      <c r="AB30" s="358"/>
      <c r="AC30" s="358"/>
      <c r="AD30" s="574"/>
      <c r="AE30" s="357"/>
      <c r="AF30" s="358"/>
      <c r="AG30" s="358"/>
      <c r="AH30" s="358"/>
      <c r="AI30" s="361"/>
      <c r="AJ30" s="578"/>
      <c r="AK30" s="360"/>
      <c r="AL30" s="360"/>
      <c r="AM30" s="360"/>
      <c r="AN30" s="585"/>
      <c r="AO30" s="445"/>
    </row>
    <row r="31" spans="1:41" ht="25.5">
      <c r="A31" s="907" t="s">
        <v>46</v>
      </c>
      <c r="B31" s="908" t="s">
        <v>291</v>
      </c>
      <c r="C31" s="909" t="s">
        <v>282</v>
      </c>
      <c r="D31" s="573">
        <v>2</v>
      </c>
      <c r="E31" s="910">
        <v>4</v>
      </c>
      <c r="F31" s="359"/>
      <c r="G31" s="358"/>
      <c r="H31" s="358"/>
      <c r="I31" s="358"/>
      <c r="J31" s="574"/>
      <c r="K31" s="357"/>
      <c r="L31" s="358"/>
      <c r="M31" s="358"/>
      <c r="N31" s="358"/>
      <c r="O31" s="361"/>
      <c r="P31" s="578">
        <v>2</v>
      </c>
      <c r="Q31" s="360">
        <v>0</v>
      </c>
      <c r="R31" s="360">
        <v>0</v>
      </c>
      <c r="S31" s="360" t="s">
        <v>25</v>
      </c>
      <c r="T31" s="579">
        <v>4</v>
      </c>
      <c r="U31" s="584" t="s">
        <v>125</v>
      </c>
      <c r="V31" s="358"/>
      <c r="W31" s="358"/>
      <c r="X31" s="358"/>
      <c r="Y31" s="361"/>
      <c r="Z31" s="359"/>
      <c r="AA31" s="358"/>
      <c r="AB31" s="358"/>
      <c r="AC31" s="358"/>
      <c r="AD31" s="574"/>
      <c r="AE31" s="357"/>
      <c r="AF31" s="358"/>
      <c r="AG31" s="358"/>
      <c r="AH31" s="358"/>
      <c r="AI31" s="361"/>
      <c r="AJ31" s="359"/>
      <c r="AK31" s="358"/>
      <c r="AL31" s="358"/>
      <c r="AM31" s="358"/>
      <c r="AN31" s="361"/>
      <c r="AO31" s="445"/>
    </row>
    <row r="32" spans="1:41" ht="25.5">
      <c r="A32" s="907" t="s">
        <v>48</v>
      </c>
      <c r="B32" s="908" t="s">
        <v>289</v>
      </c>
      <c r="C32" s="909" t="s">
        <v>283</v>
      </c>
      <c r="D32" s="573">
        <v>2</v>
      </c>
      <c r="E32" s="910">
        <v>3</v>
      </c>
      <c r="F32" s="359"/>
      <c r="G32" s="358"/>
      <c r="H32" s="358"/>
      <c r="I32" s="358"/>
      <c r="J32" s="574"/>
      <c r="K32" s="357">
        <v>2</v>
      </c>
      <c r="L32" s="358">
        <v>0</v>
      </c>
      <c r="M32" s="358">
        <v>0</v>
      </c>
      <c r="N32" s="358" t="s">
        <v>25</v>
      </c>
      <c r="O32" s="574">
        <v>3</v>
      </c>
      <c r="P32" s="584" t="s">
        <v>125</v>
      </c>
      <c r="Q32" s="360"/>
      <c r="R32" s="360"/>
      <c r="S32" s="360"/>
      <c r="T32" s="579"/>
      <c r="U32" s="584"/>
      <c r="V32" s="358"/>
      <c r="W32" s="358"/>
      <c r="X32" s="358"/>
      <c r="Y32" s="361"/>
      <c r="Z32" s="359"/>
      <c r="AA32" s="358"/>
      <c r="AB32" s="358"/>
      <c r="AC32" s="358"/>
      <c r="AD32" s="574"/>
      <c r="AE32" s="357"/>
      <c r="AF32" s="358"/>
      <c r="AG32" s="358"/>
      <c r="AH32" s="358"/>
      <c r="AI32" s="361"/>
      <c r="AJ32" s="359"/>
      <c r="AK32" s="358"/>
      <c r="AL32" s="358"/>
      <c r="AM32" s="358"/>
      <c r="AN32" s="361"/>
      <c r="AO32" s="445"/>
    </row>
    <row r="33" spans="1:41" ht="15.75">
      <c r="A33" s="907" t="s">
        <v>50</v>
      </c>
      <c r="B33" s="911" t="s">
        <v>374</v>
      </c>
      <c r="C33" s="912" t="s">
        <v>375</v>
      </c>
      <c r="D33" s="573">
        <v>2</v>
      </c>
      <c r="E33" s="913">
        <v>3</v>
      </c>
      <c r="F33" s="596"/>
      <c r="G33" s="597"/>
      <c r="H33" s="597"/>
      <c r="I33" s="597"/>
      <c r="J33" s="598"/>
      <c r="K33" s="599"/>
      <c r="L33" s="597"/>
      <c r="M33" s="597"/>
      <c r="N33" s="597"/>
      <c r="O33" s="598"/>
      <c r="P33" s="600"/>
      <c r="Q33" s="601"/>
      <c r="R33" s="601"/>
      <c r="S33" s="601"/>
      <c r="T33" s="602"/>
      <c r="U33" s="906">
        <v>0</v>
      </c>
      <c r="V33" s="597">
        <v>2</v>
      </c>
      <c r="W33" s="597">
        <v>0</v>
      </c>
      <c r="X33" s="597" t="s">
        <v>25</v>
      </c>
      <c r="Y33" s="603">
        <v>3</v>
      </c>
      <c r="Z33" s="586" t="s">
        <v>125</v>
      </c>
      <c r="AA33" s="597"/>
      <c r="AB33" s="597"/>
      <c r="AC33" s="597"/>
      <c r="AD33" s="598"/>
      <c r="AE33" s="599"/>
      <c r="AF33" s="597"/>
      <c r="AG33" s="597"/>
      <c r="AH33" s="597"/>
      <c r="AI33" s="603"/>
      <c r="AJ33" s="596"/>
      <c r="AK33" s="597"/>
      <c r="AL33" s="597"/>
      <c r="AM33" s="597"/>
      <c r="AN33" s="603"/>
      <c r="AO33" s="604"/>
    </row>
    <row r="34" spans="1:41" ht="15.75">
      <c r="A34" s="907" t="s">
        <v>51</v>
      </c>
      <c r="B34" s="911" t="s">
        <v>376</v>
      </c>
      <c r="C34" s="912" t="s">
        <v>377</v>
      </c>
      <c r="D34" s="573">
        <v>2</v>
      </c>
      <c r="E34" s="913">
        <v>4</v>
      </c>
      <c r="F34" s="596"/>
      <c r="G34" s="597"/>
      <c r="H34" s="597"/>
      <c r="I34" s="597"/>
      <c r="J34" s="598"/>
      <c r="K34" s="599"/>
      <c r="L34" s="597"/>
      <c r="M34" s="597"/>
      <c r="N34" s="597"/>
      <c r="O34" s="598"/>
      <c r="P34" s="600"/>
      <c r="Q34" s="601"/>
      <c r="R34" s="601"/>
      <c r="S34" s="601"/>
      <c r="T34" s="602"/>
      <c r="U34" s="906">
        <v>2</v>
      </c>
      <c r="V34" s="597">
        <v>0</v>
      </c>
      <c r="W34" s="597">
        <v>0</v>
      </c>
      <c r="X34" s="597" t="s">
        <v>25</v>
      </c>
      <c r="Y34" s="603">
        <v>4</v>
      </c>
      <c r="Z34" s="586" t="s">
        <v>125</v>
      </c>
      <c r="AA34" s="597"/>
      <c r="AB34" s="597"/>
      <c r="AC34" s="597"/>
      <c r="AD34" s="598"/>
      <c r="AE34" s="599"/>
      <c r="AF34" s="597"/>
      <c r="AG34" s="597"/>
      <c r="AH34" s="597"/>
      <c r="AI34" s="603"/>
      <c r="AJ34" s="596"/>
      <c r="AK34" s="597"/>
      <c r="AL34" s="597"/>
      <c r="AM34" s="597"/>
      <c r="AN34" s="603"/>
      <c r="AO34" s="604"/>
    </row>
    <row r="35" spans="1:41" ht="26.25" thickBot="1">
      <c r="A35" s="907" t="s">
        <v>52</v>
      </c>
      <c r="B35" s="911" t="s">
        <v>288</v>
      </c>
      <c r="C35" s="912" t="s">
        <v>284</v>
      </c>
      <c r="D35" s="573">
        <v>2</v>
      </c>
      <c r="E35" s="913">
        <v>4</v>
      </c>
      <c r="F35" s="596"/>
      <c r="G35" s="597"/>
      <c r="H35" s="597"/>
      <c r="I35" s="597"/>
      <c r="J35" s="598"/>
      <c r="K35" s="599"/>
      <c r="L35" s="597"/>
      <c r="M35" s="597"/>
      <c r="N35" s="597"/>
      <c r="O35" s="598"/>
      <c r="P35" s="600"/>
      <c r="Q35" s="601"/>
      <c r="R35" s="601"/>
      <c r="S35" s="601"/>
      <c r="T35" s="602"/>
      <c r="U35" s="600"/>
      <c r="V35" s="597"/>
      <c r="W35" s="597"/>
      <c r="X35" s="597"/>
      <c r="Y35" s="603"/>
      <c r="Z35" s="596">
        <v>0</v>
      </c>
      <c r="AA35" s="597">
        <v>0</v>
      </c>
      <c r="AB35" s="597">
        <v>2</v>
      </c>
      <c r="AC35" s="597" t="s">
        <v>25</v>
      </c>
      <c r="AD35" s="598">
        <v>4</v>
      </c>
      <c r="AE35" s="600" t="s">
        <v>125</v>
      </c>
      <c r="AF35" s="597"/>
      <c r="AG35" s="597"/>
      <c r="AH35" s="597"/>
      <c r="AI35" s="603"/>
      <c r="AJ35" s="596"/>
      <c r="AK35" s="597"/>
      <c r="AL35" s="597"/>
      <c r="AM35" s="597"/>
      <c r="AN35" s="603"/>
      <c r="AO35" s="604" t="s">
        <v>153</v>
      </c>
    </row>
    <row r="36" spans="1:41" s="609" customFormat="1" ht="15.75">
      <c r="A36" s="1098"/>
      <c r="B36" s="1098"/>
      <c r="C36" s="1098"/>
      <c r="D36" s="1098"/>
      <c r="E36" s="1098"/>
      <c r="F36" s="1098"/>
      <c r="G36" s="1098"/>
      <c r="H36" s="1098"/>
      <c r="I36" s="1098"/>
      <c r="J36" s="1098"/>
      <c r="K36" s="1098"/>
      <c r="L36" s="1098"/>
      <c r="M36" s="1098"/>
      <c r="N36" s="1098"/>
      <c r="O36" s="1098"/>
      <c r="P36" s="605"/>
      <c r="Q36" s="605"/>
      <c r="R36" s="605"/>
      <c r="S36" s="605"/>
      <c r="T36" s="605"/>
      <c r="U36" s="605"/>
      <c r="V36" s="605"/>
      <c r="W36" s="605"/>
      <c r="X36" s="605"/>
      <c r="Y36" s="605"/>
      <c r="Z36" s="606"/>
      <c r="AA36" s="606"/>
      <c r="AB36" s="606"/>
      <c r="AC36" s="606"/>
      <c r="AD36" s="607"/>
      <c r="AE36" s="606"/>
      <c r="AF36" s="606"/>
      <c r="AG36" s="606"/>
      <c r="AH36" s="606"/>
      <c r="AI36" s="607"/>
      <c r="AJ36" s="606"/>
      <c r="AK36" s="606"/>
      <c r="AL36" s="606"/>
      <c r="AM36" s="606"/>
      <c r="AN36" s="607"/>
      <c r="AO36" s="608"/>
    </row>
    <row r="37" spans="1:41">
      <c r="A37" s="34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2"/>
      <c r="T37" s="2"/>
      <c r="U37" s="2"/>
      <c r="V37" s="2"/>
      <c r="W37" s="2"/>
      <c r="X37" s="2"/>
      <c r="Y37" s="2"/>
      <c r="Z37" s="1"/>
      <c r="AA37" s="1"/>
      <c r="AB37" s="1"/>
      <c r="AC37" s="1"/>
      <c r="AD37" s="362"/>
      <c r="AE37" s="1"/>
      <c r="AF37" s="1"/>
      <c r="AG37" s="1"/>
      <c r="AH37" s="1"/>
      <c r="AI37" s="362"/>
      <c r="AJ37" s="249"/>
      <c r="AK37" s="249"/>
      <c r="AL37" s="249"/>
      <c r="AM37" s="249"/>
      <c r="AN37" s="233"/>
      <c r="AO37" s="244"/>
    </row>
    <row r="38" spans="1:41">
      <c r="A38" s="34"/>
      <c r="B38" s="3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44"/>
    </row>
    <row r="39" spans="1:41" ht="15.75">
      <c r="A39" s="1097" t="s">
        <v>261</v>
      </c>
      <c r="B39" s="1089"/>
      <c r="C39" s="1089"/>
      <c r="D39" s="1089"/>
      <c r="E39" s="1089"/>
      <c r="F39" s="1089"/>
      <c r="G39" s="1089"/>
      <c r="H39" s="1089"/>
      <c r="I39" s="1089"/>
      <c r="J39" s="1089"/>
      <c r="K39" s="1089"/>
      <c r="L39" s="1089"/>
      <c r="M39" s="1089"/>
      <c r="N39" s="1040"/>
      <c r="O39" s="1040"/>
      <c r="P39" s="1040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44"/>
    </row>
    <row r="41" spans="1:41" ht="15.75">
      <c r="B41" s="364" t="s">
        <v>285</v>
      </c>
    </row>
    <row r="42" spans="1:41" ht="15.75">
      <c r="B42" s="364" t="s">
        <v>286</v>
      </c>
    </row>
  </sheetData>
  <mergeCells count="11">
    <mergeCell ref="A39:P39"/>
    <mergeCell ref="A36:O36"/>
    <mergeCell ref="A7:AP7"/>
    <mergeCell ref="A8:A9"/>
    <mergeCell ref="B8:B9"/>
    <mergeCell ref="E8:E9"/>
    <mergeCell ref="F8:AI8"/>
    <mergeCell ref="AO8:AO9"/>
    <mergeCell ref="A11:B11"/>
    <mergeCell ref="C8:C9"/>
    <mergeCell ref="D8:D9"/>
  </mergeCells>
  <phoneticPr fontId="6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1A46B0BDB22B848A26F923A7741AD82" ma:contentTypeVersion="2" ma:contentTypeDescription="Új dokumentum létrehozása." ma:contentTypeScope="" ma:versionID="bb8a4d8ebf9d1442a50a91a6503471f4">
  <xsd:schema xmlns:xsd="http://www.w3.org/2001/XMLSchema" xmlns:xs="http://www.w3.org/2001/XMLSchema" xmlns:p="http://schemas.microsoft.com/office/2006/metadata/properties" xmlns:ns2="e299f8b0-c8a0-4d09-96f9-01a0a6994996" targetNamespace="http://schemas.microsoft.com/office/2006/metadata/properties" ma:root="true" ma:fieldsID="16cb4b7d31cddac78b8f581fa56588b4" ns2:_="">
    <xsd:import namespace="e299f8b0-c8a0-4d09-96f9-01a0a6994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9f8b0-c8a0-4d09-96f9-01a0a69949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64C158-626E-47A5-8926-AE332D2056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99f8b0-c8a0-4d09-96f9-01a0a69949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04D15-8C46-4DB0-A9A6-B1921C7497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36C279-C5ED-401A-989F-2D59485474E1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e299f8b0-c8a0-4d09-96f9-01a0a6994996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ITF</vt:lpstr>
      <vt:lpstr>ITF SPEC 1</vt:lpstr>
      <vt:lpstr>ITF SPEC 2</vt:lpstr>
      <vt:lpstr>Szab. vál.</vt:lpstr>
      <vt:lpstr>Kritérium t.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rita</cp:lastModifiedBy>
  <cp:revision/>
  <cp:lastPrinted>2022-09-22T16:03:21Z</cp:lastPrinted>
  <dcterms:created xsi:type="dcterms:W3CDTF">2022-04-01T07:01:07Z</dcterms:created>
  <dcterms:modified xsi:type="dcterms:W3CDTF">2023-05-28T09:16:07Z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0x01010081A46B0BDB22B848A26F923A7741AD82</vt:lpwstr>
  </property>
</Properties>
</file>