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szakindítási anyagok\FOLYAMATSZERVEZŐ SZAKMÉRNÖK KIP 2023\OFIG leadott dokumentumok 2023 03 23\"/>
    </mc:Choice>
  </mc:AlternateContent>
  <xr:revisionPtr revIDLastSave="0" documentId="13_ncr:1_{9C926B7B-DAA0-4543-92F6-B098E332E8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zakmérnö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J22" i="3"/>
  <c r="J27" i="3" s="1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H26" i="3"/>
  <c r="G2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H23" i="3"/>
  <c r="H22" i="3" s="1"/>
  <c r="G23" i="3"/>
  <c r="S27" i="3"/>
  <c r="N9" i="3"/>
  <c r="O9" i="3"/>
  <c r="P9" i="3"/>
  <c r="R9" i="3"/>
  <c r="S9" i="3"/>
  <c r="T9" i="3"/>
  <c r="U9" i="3"/>
  <c r="U27" i="3" s="1"/>
  <c r="W9" i="3"/>
  <c r="W27" i="3" s="1"/>
  <c r="J9" i="3"/>
  <c r="K9" i="3"/>
  <c r="M9" i="3"/>
  <c r="I9" i="3"/>
  <c r="I27" i="3" s="1"/>
  <c r="G24" i="3"/>
  <c r="G21" i="3"/>
  <c r="G20" i="3"/>
  <c r="G19" i="3"/>
  <c r="G18" i="3"/>
  <c r="G17" i="3"/>
  <c r="G16" i="3"/>
  <c r="G15" i="3"/>
  <c r="G14" i="3"/>
  <c r="G13" i="3"/>
  <c r="G12" i="3" s="1"/>
  <c r="G33" i="3"/>
  <c r="G34" i="3"/>
  <c r="G35" i="3"/>
  <c r="G32" i="3"/>
  <c r="G25" i="3"/>
  <c r="H33" i="3"/>
  <c r="H34" i="3"/>
  <c r="H35" i="3"/>
  <c r="H32" i="3"/>
  <c r="H14" i="3"/>
  <c r="H15" i="3"/>
  <c r="H16" i="3"/>
  <c r="H17" i="3"/>
  <c r="H18" i="3"/>
  <c r="H19" i="3"/>
  <c r="H20" i="3"/>
  <c r="H21" i="3"/>
  <c r="H24" i="3"/>
  <c r="H25" i="3"/>
  <c r="H13" i="3"/>
  <c r="H12" i="3" s="1"/>
  <c r="H10" i="3"/>
  <c r="G11" i="3"/>
  <c r="G10" i="3"/>
  <c r="AL29" i="3"/>
  <c r="AH29" i="3"/>
  <c r="AD29" i="3"/>
  <c r="Z29" i="3"/>
  <c r="AL28" i="3"/>
  <c r="AH28" i="3"/>
  <c r="AD28" i="3"/>
  <c r="Z28" i="3"/>
  <c r="G26" i="3"/>
  <c r="AM22" i="3"/>
  <c r="AK22" i="3"/>
  <c r="AJ22" i="3"/>
  <c r="AI22" i="3"/>
  <c r="AI12" i="3" s="1"/>
  <c r="AI9" i="3" s="1"/>
  <c r="AG22" i="3"/>
  <c r="AF22" i="3"/>
  <c r="AF12" i="3" s="1"/>
  <c r="AF9" i="3" s="1"/>
  <c r="AE22" i="3"/>
  <c r="AE12" i="3" s="1"/>
  <c r="AE9" i="3" s="1"/>
  <c r="AC22" i="3"/>
  <c r="AC12" i="3" s="1"/>
  <c r="AC9" i="3" s="1"/>
  <c r="AB22" i="3"/>
  <c r="AA22" i="3"/>
  <c r="AA12" i="3" s="1"/>
  <c r="AA9" i="3" s="1"/>
  <c r="Y22" i="3"/>
  <c r="X22" i="3"/>
  <c r="X12" i="3" s="1"/>
  <c r="X9" i="3" s="1"/>
  <c r="AM12" i="3"/>
  <c r="AM9" i="3" s="1"/>
  <c r="AK12" i="3"/>
  <c r="AK9" i="3" s="1"/>
  <c r="AJ12" i="3"/>
  <c r="AJ9" i="3" s="1"/>
  <c r="AG12" i="3"/>
  <c r="AG9" i="3" s="1"/>
  <c r="AB12" i="3"/>
  <c r="AB9" i="3" s="1"/>
  <c r="Y12" i="3"/>
  <c r="Y9" i="3" s="1"/>
  <c r="H11" i="3"/>
  <c r="R27" i="3" l="1"/>
  <c r="K27" i="3"/>
  <c r="I28" i="3" s="1"/>
  <c r="T27" i="3"/>
  <c r="S28" i="3" s="1"/>
  <c r="O27" i="3"/>
  <c r="G9" i="3"/>
  <c r="G27" i="3" s="1"/>
  <c r="P27" i="3"/>
  <c r="H9" i="3"/>
  <c r="H27" i="3" s="1"/>
  <c r="N27" i="3"/>
  <c r="M27" i="3"/>
  <c r="G31" i="3"/>
  <c r="H31" i="3"/>
  <c r="Y27" i="3"/>
  <c r="AJ27" i="3"/>
  <c r="X27" i="3"/>
  <c r="AI27" i="3"/>
  <c r="AK27" i="3"/>
  <c r="AG27" i="3"/>
  <c r="AB27" i="3"/>
  <c r="AC27" i="3"/>
  <c r="AE27" i="3"/>
  <c r="AA27" i="3"/>
  <c r="AM27" i="3"/>
  <c r="AF27" i="3"/>
  <c r="N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tc={3D69580E-F5EB-6643-B2B7-902DF22FBAE3}</author>
    <author>tc={64090AA7-B7BC-8D45-B6A1-35FB53E9BF5F}</author>
  </authors>
  <commentList>
    <comment ref="L8" authorId="0" shapeId="0" xr:uid="{00000000-0006-0000-0000-000001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Követelmény</t>
      </text>
    </comment>
    <comment ref="M8" authorId="1" shapeId="0" xr:uid="{00000000-0006-0000-0000-0000020000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Kredit</t>
      </text>
    </comment>
  </commentList>
</comments>
</file>

<file path=xl/sharedStrings.xml><?xml version="1.0" encoding="utf-8"?>
<sst xmlns="http://schemas.openxmlformats.org/spreadsheetml/2006/main" count="130" uniqueCount="76">
  <si>
    <t>Óbudai Egyetem</t>
  </si>
  <si>
    <t xml:space="preserve">Rejtő Sándor Könnyűipari és Környezetmérnöki Kar </t>
  </si>
  <si>
    <t>Elfogadta az RKK tanácsa 2010 májusában</t>
  </si>
  <si>
    <t xml:space="preserve"> </t>
  </si>
  <si>
    <t>Mintatanterv</t>
  </si>
  <si>
    <t>Érvényes 2010 szeptemberétől</t>
  </si>
  <si>
    <t>Kód</t>
  </si>
  <si>
    <t>Tárgyfelelős</t>
  </si>
  <si>
    <t>Tantárgyak</t>
  </si>
  <si>
    <t>félévi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</si>
  <si>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</si>
  <si>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</si>
  <si>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</si>
  <si>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</si>
  <si>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</si>
  <si>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</si>
  <si>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</si>
  <si>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</si>
  <si>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</si>
  <si>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</si>
  <si>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</si>
  <si>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kr</t>
  </si>
  <si>
    <t>kz</t>
  </si>
  <si>
    <t>l</t>
  </si>
  <si>
    <t>k</t>
  </si>
  <si>
    <t>Dr. Takács Áron</t>
  </si>
  <si>
    <t>v</t>
  </si>
  <si>
    <t>Dr Csiszér Tamás</t>
  </si>
  <si>
    <t>Folyamatok tervezése és modellezése</t>
  </si>
  <si>
    <t>é</t>
  </si>
  <si>
    <t>RMKMA1KTLC</t>
  </si>
  <si>
    <t>Dr Takács Áron</t>
  </si>
  <si>
    <t>Projektmenedzsment a folyamatfejlesztésben, projektmunka</t>
  </si>
  <si>
    <t>Szervezetek mérése</t>
  </si>
  <si>
    <t>RMTMK1CTLC</t>
  </si>
  <si>
    <t>Dr Gregász Tibor</t>
  </si>
  <si>
    <t>Stratégiai menedzsemnt</t>
  </si>
  <si>
    <t>Dr Tsakács Áron</t>
  </si>
  <si>
    <t>Emberek a szervezetben</t>
  </si>
  <si>
    <t>RMKFI1GTLC</t>
  </si>
  <si>
    <t>Folyamatok automatizálásának előszervezése</t>
  </si>
  <si>
    <t>RMKFI2GTLC</t>
  </si>
  <si>
    <t>Folyamatok mérése és elemzése</t>
  </si>
  <si>
    <t>Folyamatok optimalizálása</t>
  </si>
  <si>
    <t>Folyamatok üzemeltetése I.</t>
  </si>
  <si>
    <t>Folyamatok üzemeltetése II.</t>
  </si>
  <si>
    <t>GGTKG2A5LC</t>
  </si>
  <si>
    <t>"Szabadon választható II.</t>
  </si>
  <si>
    <t>Szakdolgozat</t>
  </si>
  <si>
    <t>Összesen</t>
  </si>
  <si>
    <t>Vizsga (v)</t>
  </si>
  <si>
    <t>Félévközi jegy (é)</t>
  </si>
  <si>
    <t>Dr Kormány Eszter</t>
  </si>
  <si>
    <t>Vállalati információs rendszerek</t>
  </si>
  <si>
    <t>Lean Office (plusz tandíjért, Resultator-ÓE megállapodás szerint)</t>
  </si>
  <si>
    <t>Háózatszemléletű minőségfejlesztés</t>
  </si>
  <si>
    <t>Adatbáziskezelés</t>
  </si>
  <si>
    <t>A tanterv kiegészítő részei</t>
  </si>
  <si>
    <t>Záróvizsga tárgyak:</t>
  </si>
  <si>
    <t>Folyamatok mérése és elemzése (10 kr)</t>
  </si>
  <si>
    <t>Folyamatok optimalizálása (10 kr)</t>
  </si>
  <si>
    <t>Folyamatok üzemeltetése (8 kr)</t>
  </si>
  <si>
    <t>Minőség- és operációmenedzsment alapjai</t>
  </si>
  <si>
    <t>Szervezetfejlesztési alapismeretk</t>
  </si>
  <si>
    <t>Speciális ismeretek, szabadon választható tárgyak</t>
  </si>
  <si>
    <t>Speciális ismeretek</t>
  </si>
  <si>
    <t>"Szabadon választható I.</t>
  </si>
  <si>
    <t xml:space="preserve">      félévi óraszámokkal (előadás:online vagy elearning, gyakorlat:tantermi); követelményekkel (v:vizsga; é:évközi jegy); kreditekkel (kr.).; </t>
  </si>
  <si>
    <t>Előadás online</t>
  </si>
  <si>
    <t>Előadás E-learning</t>
  </si>
  <si>
    <t>Gyakorlat -tanterem</t>
  </si>
  <si>
    <t>Követelmény</t>
  </si>
  <si>
    <t>Alapozó ismeretek (8-12 kredit)</t>
  </si>
  <si>
    <t>Szakmai törzsanyag (52-68 kredit)</t>
  </si>
  <si>
    <t>Specciális ismeretek, szabadon választható tárgyak (12-15 kredit)</t>
  </si>
  <si>
    <t>Folyamatfejlesztő szakmérnök/szakember továbbképzési szak levelező                                             Szakfelelős: Dr. Csiszér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</si>
</sst>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20"/>
      <name val="Arial CE"/>
      <charset val="238"/>
    </font>
    <font>
      <b/>
      <sz val="14"/>
      <name val="Arial"/>
      <family val="2"/>
      <charset val="238"/>
    </font>
    <font>
      <sz val="12"/>
      <name val="Arial CE"/>
      <family val="2"/>
    </font>
    <font>
      <sz val="12"/>
      <name val="Arial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  <charset val="1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0CECE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rgb="FF000000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65">
    <xf numFmtId="0" fontId="0" fillId="0" borderId="0" xfId="0"/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27" fillId="0" borderId="0" xfId="1"/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7" fillId="0" borderId="37" xfId="1" applyBorder="1"/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8" fillId="0" borderId="35" xfId="1" applyFont="1" applyBorder="1" applyAlignment="1">
      <alignment horizontal="center" vertical="center"/>
    </xf>
    <xf numFmtId="0" fontId="9" fillId="4" borderId="41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27" fillId="0" borderId="38" xfId="1" applyBorder="1"/>
    <xf numFmtId="0" fontId="27" fillId="0" borderId="25" xfId="1" applyBorder="1"/>
    <xf numFmtId="0" fontId="15" fillId="0" borderId="0" xfId="1" applyFont="1"/>
    <xf numFmtId="0" fontId="27" fillId="0" borderId="35" xfId="1" applyBorder="1"/>
    <xf numFmtId="0" fontId="15" fillId="0" borderId="0" xfId="1" applyFont="1" applyAlignment="1">
      <alignment vertical="center"/>
    </xf>
    <xf numFmtId="0" fontId="27" fillId="0" borderId="40" xfId="1" applyBorder="1"/>
    <xf numFmtId="0" fontId="27" fillId="0" borderId="34" xfId="1" applyBorder="1"/>
    <xf numFmtId="0" fontId="9" fillId="0" borderId="34" xfId="1" applyFont="1" applyBorder="1" applyAlignment="1">
      <alignment horizontal="left" vertical="center" wrapText="1"/>
    </xf>
    <xf numFmtId="0" fontId="27" fillId="0" borderId="33" xfId="1" applyBorder="1"/>
    <xf numFmtId="0" fontId="22" fillId="0" borderId="0" xfId="1" applyFont="1"/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27" fillId="3" borderId="38" xfId="1" applyFill="1" applyBorder="1"/>
    <xf numFmtId="0" fontId="9" fillId="4" borderId="8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9" fillId="4" borderId="51" xfId="1" applyFont="1" applyFill="1" applyBorder="1" applyAlignment="1">
      <alignment horizontal="center" vertical="center"/>
    </xf>
    <xf numFmtId="0" fontId="10" fillId="4" borderId="52" xfId="1" applyFont="1" applyFill="1" applyBorder="1" applyAlignment="1">
      <alignment horizontal="center" vertical="center"/>
    </xf>
    <xf numFmtId="0" fontId="10" fillId="4" borderId="53" xfId="1" applyFont="1" applyFill="1" applyBorder="1" applyAlignment="1">
      <alignment horizontal="center" vertical="center"/>
    </xf>
    <xf numFmtId="0" fontId="9" fillId="4" borderId="54" xfId="1" applyFont="1" applyFill="1" applyBorder="1" applyAlignment="1">
      <alignment horizontal="center" vertical="center"/>
    </xf>
    <xf numFmtId="0" fontId="10" fillId="4" borderId="55" xfId="1" applyFont="1" applyFill="1" applyBorder="1" applyAlignment="1">
      <alignment horizontal="center" vertical="center"/>
    </xf>
    <xf numFmtId="0" fontId="9" fillId="6" borderId="58" xfId="1" applyFont="1" applyFill="1" applyBorder="1" applyAlignment="1">
      <alignment horizontal="center" vertical="center"/>
    </xf>
    <xf numFmtId="0" fontId="6" fillId="0" borderId="46" xfId="1" applyFont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/>
    </xf>
    <xf numFmtId="0" fontId="6" fillId="0" borderId="60" xfId="1" applyFont="1" applyBorder="1" applyAlignment="1">
      <alignment vertical="center"/>
    </xf>
    <xf numFmtId="0" fontId="6" fillId="6" borderId="58" xfId="1" applyFont="1" applyFill="1" applyBorder="1" applyAlignment="1">
      <alignment horizontal="center" vertical="center"/>
    </xf>
    <xf numFmtId="0" fontId="6" fillId="6" borderId="59" xfId="1" applyFont="1" applyFill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8" fillId="0" borderId="62" xfId="1" applyFont="1" applyBorder="1" applyAlignment="1">
      <alignment horizontal="left" vertical="center"/>
    </xf>
    <xf numFmtId="0" fontId="9" fillId="4" borderId="64" xfId="1" applyFont="1" applyFill="1" applyBorder="1" applyAlignment="1">
      <alignment horizontal="center" vertical="center"/>
    </xf>
    <xf numFmtId="0" fontId="10" fillId="4" borderId="65" xfId="1" applyFont="1" applyFill="1" applyBorder="1" applyAlignment="1">
      <alignment horizontal="center" vertical="center"/>
    </xf>
    <xf numFmtId="0" fontId="8" fillId="0" borderId="69" xfId="1" applyFont="1" applyBorder="1" applyAlignment="1">
      <alignment horizontal="left" vertical="center"/>
    </xf>
    <xf numFmtId="0" fontId="12" fillId="0" borderId="69" xfId="1" applyFont="1" applyBorder="1" applyAlignment="1">
      <alignment horizontal="left" vertical="center"/>
    </xf>
    <xf numFmtId="0" fontId="12" fillId="0" borderId="36" xfId="1" applyFont="1" applyBorder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12" fillId="0" borderId="48" xfId="1" applyFont="1" applyBorder="1" applyAlignment="1">
      <alignment horizontal="left" vertical="center"/>
    </xf>
    <xf numFmtId="0" fontId="9" fillId="0" borderId="7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12" fillId="0" borderId="11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9" fillId="0" borderId="36" xfId="1" applyFont="1" applyBorder="1" applyAlignment="1">
      <alignment horizontal="center" vertical="center"/>
    </xf>
    <xf numFmtId="0" fontId="9" fillId="6" borderId="56" xfId="1" applyFont="1" applyFill="1" applyBorder="1" applyAlignment="1">
      <alignment horizontal="center" vertical="center"/>
    </xf>
    <xf numFmtId="0" fontId="9" fillId="6" borderId="75" xfId="1" applyFont="1" applyFill="1" applyBorder="1" applyAlignment="1">
      <alignment horizontal="center" vertical="center"/>
    </xf>
    <xf numFmtId="0" fontId="27" fillId="0" borderId="11" xfId="1" applyBorder="1"/>
    <xf numFmtId="0" fontId="6" fillId="0" borderId="79" xfId="1" applyFont="1" applyBorder="1" applyAlignment="1">
      <alignment horizontal="center" vertical="center" wrapText="1"/>
    </xf>
    <xf numFmtId="0" fontId="10" fillId="6" borderId="80" xfId="1" applyFont="1" applyFill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6" borderId="80" xfId="1" applyFont="1" applyFill="1" applyBorder="1" applyAlignment="1">
      <alignment horizontal="center" vertical="center"/>
    </xf>
    <xf numFmtId="0" fontId="9" fillId="6" borderId="78" xfId="1" applyFont="1" applyFill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12" fillId="0" borderId="62" xfId="1" applyFont="1" applyBorder="1" applyAlignment="1">
      <alignment horizontal="left" vertical="center"/>
    </xf>
    <xf numFmtId="0" fontId="27" fillId="0" borderId="47" xfId="1" applyBorder="1"/>
    <xf numFmtId="0" fontId="9" fillId="5" borderId="58" xfId="1" applyFont="1" applyFill="1" applyBorder="1" applyAlignment="1">
      <alignment horizontal="center" vertical="center"/>
    </xf>
    <xf numFmtId="0" fontId="9" fillId="5" borderId="78" xfId="1" applyFont="1" applyFill="1" applyBorder="1" applyAlignment="1">
      <alignment horizontal="center" vertical="center"/>
    </xf>
    <xf numFmtId="0" fontId="14" fillId="0" borderId="69" xfId="1" applyFont="1" applyBorder="1" applyAlignment="1">
      <alignment horizontal="center" vertical="center"/>
    </xf>
    <xf numFmtId="0" fontId="9" fillId="4" borderId="58" xfId="1" applyFont="1" applyFill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7" fillId="0" borderId="72" xfId="1" applyFont="1" applyBorder="1" applyAlignment="1">
      <alignment horizontal="right" vertical="center"/>
    </xf>
    <xf numFmtId="0" fontId="10" fillId="6" borderId="82" xfId="1" applyFont="1" applyFill="1" applyBorder="1" applyAlignment="1">
      <alignment horizontal="center" vertical="center"/>
    </xf>
    <xf numFmtId="0" fontId="10" fillId="0" borderId="70" xfId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9" fillId="6" borderId="82" xfId="1" applyFont="1" applyFill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9" fillId="0" borderId="83" xfId="1" applyFont="1" applyBorder="1" applyAlignment="1">
      <alignment horizontal="center" vertical="center"/>
    </xf>
    <xf numFmtId="0" fontId="10" fillId="6" borderId="58" xfId="1" applyFont="1" applyFill="1" applyBorder="1" applyAlignment="1">
      <alignment horizontal="center" vertical="center"/>
    </xf>
    <xf numFmtId="0" fontId="10" fillId="6" borderId="81" xfId="1" applyFont="1" applyFill="1" applyBorder="1" applyAlignment="1">
      <alignment horizontal="center" vertical="center"/>
    </xf>
    <xf numFmtId="0" fontId="9" fillId="6" borderId="81" xfId="1" applyFont="1" applyFill="1" applyBorder="1" applyAlignment="1">
      <alignment horizontal="center" vertical="center"/>
    </xf>
    <xf numFmtId="0" fontId="9" fillId="5" borderId="80" xfId="1" applyFont="1" applyFill="1" applyBorder="1" applyAlignment="1">
      <alignment horizontal="center" vertical="center"/>
    </xf>
    <xf numFmtId="0" fontId="9" fillId="5" borderId="81" xfId="1" applyFont="1" applyFill="1" applyBorder="1" applyAlignment="1">
      <alignment horizontal="center" vertical="center"/>
    </xf>
    <xf numFmtId="0" fontId="8" fillId="0" borderId="47" xfId="1" applyFont="1" applyBorder="1" applyAlignment="1">
      <alignment horizontal="left" vertical="center"/>
    </xf>
    <xf numFmtId="0" fontId="9" fillId="5" borderId="59" xfId="1" applyFont="1" applyFill="1" applyBorder="1" applyAlignment="1">
      <alignment horizontal="center" vertical="center"/>
    </xf>
    <xf numFmtId="0" fontId="19" fillId="3" borderId="25" xfId="1" applyFont="1" applyFill="1" applyBorder="1"/>
    <xf numFmtId="0" fontId="27" fillId="3" borderId="85" xfId="1" applyFill="1" applyBorder="1"/>
    <xf numFmtId="0" fontId="12" fillId="0" borderId="47" xfId="1" applyFont="1" applyBorder="1" applyAlignment="1">
      <alignment horizontal="left" vertical="center"/>
    </xf>
    <xf numFmtId="0" fontId="6" fillId="2" borderId="58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6" fillId="2" borderId="80" xfId="1" applyFont="1" applyFill="1" applyBorder="1" applyAlignment="1">
      <alignment horizontal="center" vertical="center"/>
    </xf>
    <xf numFmtId="0" fontId="7" fillId="2" borderId="81" xfId="1" applyFont="1" applyFill="1" applyBorder="1" applyAlignment="1">
      <alignment horizontal="center" vertical="center"/>
    </xf>
    <xf numFmtId="0" fontId="6" fillId="0" borderId="48" xfId="1" applyFont="1" applyBorder="1" applyAlignment="1">
      <alignment horizontal="center" vertical="center" wrapText="1"/>
    </xf>
    <xf numFmtId="0" fontId="10" fillId="6" borderId="75" xfId="1" applyFont="1" applyFill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5" borderId="75" xfId="1" applyFont="1" applyFill="1" applyBorder="1" applyAlignment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6" fillId="2" borderId="75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3" fillId="0" borderId="37" xfId="1" applyFont="1" applyBorder="1" applyAlignment="1">
      <alignment vertical="center"/>
    </xf>
    <xf numFmtId="0" fontId="14" fillId="0" borderId="55" xfId="1" applyFont="1" applyBorder="1" applyAlignment="1">
      <alignment horizontal="center" vertical="center"/>
    </xf>
    <xf numFmtId="0" fontId="4" fillId="0" borderId="37" xfId="1" applyFont="1" applyBorder="1" applyAlignment="1">
      <alignment vertical="center"/>
    </xf>
    <xf numFmtId="0" fontId="27" fillId="0" borderId="0" xfId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35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3" fillId="0" borderId="35" xfId="1" applyFont="1" applyBorder="1" applyAlignment="1">
      <alignment vertical="center"/>
    </xf>
    <xf numFmtId="0" fontId="3" fillId="0" borderId="35" xfId="1" applyFont="1" applyBorder="1" applyAlignment="1">
      <alignment vertical="center"/>
    </xf>
    <xf numFmtId="0" fontId="6" fillId="0" borderId="51" xfId="1" applyFont="1" applyBorder="1" applyAlignment="1">
      <alignment horizontal="center" vertical="center"/>
    </xf>
    <xf numFmtId="0" fontId="12" fillId="0" borderId="89" xfId="1" applyFont="1" applyBorder="1" applyAlignment="1">
      <alignment horizontal="left" vertical="center"/>
    </xf>
    <xf numFmtId="0" fontId="9" fillId="0" borderId="91" xfId="1" applyFont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27" fillId="0" borderId="69" xfId="1" applyBorder="1"/>
    <xf numFmtId="0" fontId="6" fillId="0" borderId="74" xfId="1" applyFont="1" applyBorder="1" applyAlignment="1">
      <alignment horizontal="center" vertical="center" wrapText="1"/>
    </xf>
    <xf numFmtId="0" fontId="6" fillId="0" borderId="86" xfId="1" applyFont="1" applyBorder="1" applyAlignment="1">
      <alignment horizontal="center" vertical="center" wrapText="1"/>
    </xf>
    <xf numFmtId="0" fontId="7" fillId="0" borderId="92" xfId="1" applyFont="1" applyBorder="1" applyAlignment="1">
      <alignment horizontal="right" vertical="center"/>
    </xf>
    <xf numFmtId="0" fontId="9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93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12" fillId="0" borderId="79" xfId="1" applyFont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84" xfId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3" borderId="84" xfId="1" applyFont="1" applyFill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8" fillId="0" borderId="80" xfId="1" applyFont="1" applyBorder="1" applyAlignment="1">
      <alignment horizontal="left" vertical="center"/>
    </xf>
    <xf numFmtId="0" fontId="10" fillId="4" borderId="81" xfId="1" applyFont="1" applyFill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10" fillId="0" borderId="81" xfId="1" applyFont="1" applyBorder="1" applyAlignment="1">
      <alignment horizontal="center" vertical="center"/>
    </xf>
    <xf numFmtId="0" fontId="9" fillId="0" borderId="75" xfId="1" applyFont="1" applyBorder="1" applyAlignment="1">
      <alignment horizontal="center" vertical="center"/>
    </xf>
    <xf numFmtId="0" fontId="10" fillId="0" borderId="82" xfId="1" applyFont="1" applyBorder="1" applyAlignment="1">
      <alignment horizontal="center" vertical="center"/>
    </xf>
    <xf numFmtId="0" fontId="7" fillId="2" borderId="82" xfId="1" applyFont="1" applyFill="1" applyBorder="1" applyAlignment="1">
      <alignment horizontal="center" vertical="center"/>
    </xf>
    <xf numFmtId="0" fontId="10" fillId="0" borderId="90" xfId="1" applyFont="1" applyBorder="1" applyAlignment="1">
      <alignment horizontal="center" vertical="center"/>
    </xf>
    <xf numFmtId="0" fontId="27" fillId="0" borderId="8" xfId="1" applyBorder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9" fillId="0" borderId="47" xfId="1" applyFont="1" applyBorder="1" applyAlignment="1">
      <alignment horizontal="left" vertical="center"/>
    </xf>
    <xf numFmtId="0" fontId="23" fillId="0" borderId="47" xfId="1" applyFont="1" applyBorder="1" applyAlignment="1">
      <alignment vertical="center" wrapText="1"/>
    </xf>
    <xf numFmtId="0" fontId="24" fillId="0" borderId="70" xfId="1" applyFont="1" applyBorder="1" applyAlignment="1">
      <alignment vertical="center" wrapText="1"/>
    </xf>
    <xf numFmtId="0" fontId="9" fillId="0" borderId="11" xfId="1" applyFont="1" applyBorder="1" applyAlignment="1">
      <alignment horizontal="left" vertical="center"/>
    </xf>
    <xf numFmtId="0" fontId="23" fillId="0" borderId="11" xfId="1" applyFont="1" applyBorder="1" applyAlignment="1">
      <alignment vertical="center" wrapText="1"/>
    </xf>
    <xf numFmtId="0" fontId="24" fillId="0" borderId="71" xfId="1" applyFont="1" applyBorder="1" applyAlignment="1">
      <alignment vertical="center" wrapText="1"/>
    </xf>
    <xf numFmtId="0" fontId="1" fillId="6" borderId="56" xfId="1" applyFont="1" applyFill="1" applyBorder="1" applyAlignment="1">
      <alignment horizontal="left" vertical="center" wrapText="1"/>
    </xf>
    <xf numFmtId="0" fontId="16" fillId="6" borderId="57" xfId="1" applyFont="1" applyFill="1" applyBorder="1" applyAlignment="1">
      <alignment horizontal="left" vertical="center" wrapText="1"/>
    </xf>
    <xf numFmtId="0" fontId="17" fillId="6" borderId="57" xfId="1" applyFont="1" applyFill="1" applyBorder="1" applyAlignment="1">
      <alignment vertical="center" wrapText="1"/>
    </xf>
    <xf numFmtId="0" fontId="9" fillId="0" borderId="70" xfId="1" applyFont="1" applyBorder="1" applyAlignment="1">
      <alignment horizontal="left" vertical="center"/>
    </xf>
    <xf numFmtId="0" fontId="9" fillId="0" borderId="69" xfId="1" applyFont="1" applyBorder="1" applyAlignment="1">
      <alignment horizontal="left" vertical="center"/>
    </xf>
    <xf numFmtId="0" fontId="23" fillId="0" borderId="70" xfId="1" applyFont="1" applyBorder="1" applyAlignment="1">
      <alignment vertical="center"/>
    </xf>
    <xf numFmtId="0" fontId="24" fillId="0" borderId="38" xfId="1" applyFont="1" applyBorder="1" applyAlignment="1">
      <alignment vertical="center"/>
    </xf>
    <xf numFmtId="0" fontId="6" fillId="0" borderId="86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27" fillId="0" borderId="88" xfId="1" applyBorder="1" applyAlignment="1">
      <alignment horizontal="center" vertical="center"/>
    </xf>
    <xf numFmtId="0" fontId="27" fillId="0" borderId="27" xfId="1" applyBorder="1" applyAlignment="1">
      <alignment horizontal="center" vertical="center"/>
    </xf>
    <xf numFmtId="0" fontId="27" fillId="0" borderId="28" xfId="1" applyBorder="1" applyAlignment="1">
      <alignment horizontal="center" vertical="center"/>
    </xf>
    <xf numFmtId="0" fontId="6" fillId="0" borderId="87" xfId="1" applyFont="1" applyBorder="1" applyAlignment="1">
      <alignment horizontal="center" vertical="center" wrapText="1"/>
    </xf>
    <xf numFmtId="0" fontId="27" fillId="0" borderId="46" xfId="1" applyBorder="1" applyAlignment="1">
      <alignment vertical="center" wrapText="1"/>
    </xf>
    <xf numFmtId="0" fontId="6" fillId="0" borderId="27" xfId="1" applyFont="1" applyBorder="1" applyAlignment="1">
      <alignment horizontal="center" vertical="center" wrapText="1"/>
    </xf>
    <xf numFmtId="0" fontId="27" fillId="0" borderId="34" xfId="1" applyBorder="1" applyAlignment="1">
      <alignment vertical="center" wrapText="1"/>
    </xf>
    <xf numFmtId="0" fontId="23" fillId="0" borderId="11" xfId="1" applyFont="1" applyBorder="1" applyAlignment="1">
      <alignment vertical="center"/>
    </xf>
    <xf numFmtId="0" fontId="24" fillId="0" borderId="71" xfId="1" applyFont="1" applyBorder="1" applyAlignment="1">
      <alignment vertical="center"/>
    </xf>
    <xf numFmtId="0" fontId="9" fillId="0" borderId="63" xfId="1" applyFont="1" applyBorder="1" applyAlignment="1">
      <alignment horizontal="left" vertical="center"/>
    </xf>
    <xf numFmtId="0" fontId="9" fillId="0" borderId="62" xfId="1" applyFont="1" applyBorder="1" applyAlignment="1">
      <alignment horizontal="left" vertical="center"/>
    </xf>
    <xf numFmtId="0" fontId="23" fillId="0" borderId="63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0" fillId="0" borderId="11" xfId="1" applyFont="1" applyBorder="1" applyAlignment="1">
      <alignment horizontal="left" vertical="center"/>
    </xf>
    <xf numFmtId="0" fontId="23" fillId="0" borderId="71" xfId="1" applyFont="1" applyBorder="1" applyAlignment="1">
      <alignment vertical="center" wrapText="1"/>
    </xf>
    <xf numFmtId="0" fontId="23" fillId="0" borderId="70" xfId="1" applyFont="1" applyBorder="1" applyAlignment="1">
      <alignment vertical="center" wrapText="1"/>
    </xf>
    <xf numFmtId="0" fontId="1" fillId="6" borderId="57" xfId="1" applyFont="1" applyFill="1" applyBorder="1" applyAlignment="1">
      <alignment horizontal="left" vertical="center" wrapText="1"/>
    </xf>
    <xf numFmtId="0" fontId="2" fillId="3" borderId="40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16" fillId="2" borderId="56" xfId="1" applyFont="1" applyFill="1" applyBorder="1" applyAlignment="1">
      <alignment horizontal="left" vertical="center" wrapText="1"/>
    </xf>
    <xf numFmtId="0" fontId="16" fillId="2" borderId="57" xfId="1" applyFont="1" applyFill="1" applyBorder="1" applyAlignment="1">
      <alignment horizontal="left" vertical="center" wrapText="1"/>
    </xf>
    <xf numFmtId="0" fontId="6" fillId="0" borderId="47" xfId="1" applyFont="1" applyBorder="1" applyAlignment="1">
      <alignment vertical="center" wrapText="1"/>
    </xf>
    <xf numFmtId="0" fontId="25" fillId="0" borderId="70" xfId="1" applyFont="1" applyBorder="1" applyAlignment="1">
      <alignment vertical="center" wrapText="1"/>
    </xf>
    <xf numFmtId="0" fontId="9" fillId="0" borderId="79" xfId="1" applyFont="1" applyBorder="1" applyAlignment="1">
      <alignment horizontal="left" vertical="center"/>
    </xf>
    <xf numFmtId="0" fontId="23" fillId="0" borderId="79" xfId="1" applyFont="1" applyBorder="1" applyAlignment="1">
      <alignment vertical="center" wrapText="1"/>
    </xf>
    <xf numFmtId="0" fontId="24" fillId="0" borderId="72" xfId="1" applyFont="1" applyBorder="1" applyAlignment="1">
      <alignment vertical="center" wrapText="1"/>
    </xf>
    <xf numFmtId="0" fontId="27" fillId="0" borderId="34" xfId="1" applyBorder="1" applyAlignment="1">
      <alignment horizontal="left"/>
    </xf>
    <xf numFmtId="0" fontId="9" fillId="0" borderId="89" xfId="1" applyFont="1" applyBorder="1" applyAlignment="1">
      <alignment horizontal="left" vertical="center"/>
    </xf>
    <xf numFmtId="0" fontId="6" fillId="0" borderId="89" xfId="1" applyFont="1" applyBorder="1" applyAlignment="1">
      <alignment vertical="center" wrapText="1"/>
    </xf>
    <xf numFmtId="0" fontId="25" fillId="0" borderId="90" xfId="1" applyFont="1" applyBorder="1" applyAlignment="1">
      <alignment vertical="center" wrapText="1"/>
    </xf>
    <xf numFmtId="0" fontId="23" fillId="0" borderId="80" xfId="1" applyFont="1" applyBorder="1" applyAlignment="1">
      <alignment vertical="center" wrapText="1"/>
    </xf>
    <xf numFmtId="0" fontId="24" fillId="0" borderId="82" xfId="1" applyFont="1" applyBorder="1" applyAlignment="1">
      <alignment vertical="center" wrapText="1"/>
    </xf>
    <xf numFmtId="0" fontId="21" fillId="0" borderId="79" xfId="1" applyFont="1" applyBorder="1"/>
    <xf numFmtId="0" fontId="6" fillId="0" borderId="0" xfId="1" applyFont="1" applyAlignment="1">
      <alignment vertical="center" wrapText="1"/>
    </xf>
    <xf numFmtId="0" fontId="25" fillId="0" borderId="0" xfId="1" applyFont="1" applyAlignment="1">
      <alignment vertical="center" wrapText="1"/>
    </xf>
    <xf numFmtId="0" fontId="26" fillId="0" borderId="39" xfId="1" applyFont="1" applyBorder="1"/>
    <xf numFmtId="0" fontId="26" fillId="0" borderId="0" xfId="1" applyFont="1"/>
    <xf numFmtId="0" fontId="6" fillId="0" borderId="11" xfId="1" applyFont="1" applyBorder="1" applyAlignment="1">
      <alignment vertical="center" wrapText="1"/>
    </xf>
    <xf numFmtId="0" fontId="25" fillId="0" borderId="71" xfId="1" applyFont="1" applyBorder="1" applyAlignment="1">
      <alignment vertical="center" wrapText="1"/>
    </xf>
    <xf numFmtId="0" fontId="8" fillId="0" borderId="82" xfId="1" applyFont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59" xfId="0" applyBorder="1" applyAlignment="1">
      <alignment vertical="center" wrapText="1"/>
    </xf>
  </cellXfs>
  <cellStyles count="2">
    <cellStyle name="Normá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öndör Vera" id="{07A8AD3D-3CE9-4FE9-ADF0-3C2AAC66972E}" userId="S::gondor.vera@uni-obuda.hu::99240b4d-9b71-4771-a48b-3c5187cb5b3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8" dT="2023-01-24T17:34:48.94" personId="{07A8AD3D-3CE9-4FE9-ADF0-3C2AAC66972E}" id="{3D69580E-F5EB-6643-B2B7-902DF22FBAE3}">
    <text>Követelmény</text>
  </threadedComment>
  <threadedComment ref="M8" dT="2023-01-24T17:35:17.33" personId="{07A8AD3D-3CE9-4FE9-ADF0-3C2AAC66972E}" id="{64090AA7-B7BC-8D45-B6A1-35FB53E9BF5F}">
    <text>Kredit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2"/>
  <sheetViews>
    <sheetView tabSelected="1" zoomScale="60" zoomScaleNormal="60" workbookViewId="0">
      <selection activeCell="M1" sqref="M1:W2"/>
    </sheetView>
  </sheetViews>
  <sheetFormatPr defaultColWidth="8.85546875" defaultRowHeight="12.75"/>
  <cols>
    <col min="1" max="1" width="8.85546875" style="8"/>
    <col min="2" max="2" width="22.28515625" style="8" customWidth="1"/>
    <col min="3" max="3" width="8.85546875" style="8"/>
    <col min="4" max="4" width="31.140625" style="8" customWidth="1"/>
    <col min="5" max="5" width="8.85546875" style="8"/>
    <col min="6" max="6" width="48.140625" style="8" customWidth="1"/>
    <col min="7" max="8" width="8.85546875" style="8"/>
    <col min="9" max="9" width="12.85546875" style="8" customWidth="1"/>
    <col min="10" max="10" width="13.5703125" style="8" customWidth="1"/>
    <col min="11" max="11" width="11.42578125" style="8" bestFit="1" customWidth="1"/>
    <col min="12" max="12" width="12.140625" style="8" customWidth="1"/>
    <col min="13" max="13" width="8.85546875" style="8"/>
    <col min="14" max="14" width="15.140625" style="8" customWidth="1"/>
    <col min="15" max="15" width="12.28515625" style="8" customWidth="1"/>
    <col min="16" max="16" width="12.42578125" style="8" customWidth="1"/>
    <col min="17" max="17" width="10.7109375" style="8" customWidth="1"/>
    <col min="18" max="18" width="8.85546875" style="8"/>
    <col min="19" max="19" width="13.140625" style="8" customWidth="1"/>
    <col min="20" max="20" width="12.85546875" style="8" customWidth="1"/>
    <col min="21" max="21" width="11.85546875" style="8" customWidth="1"/>
    <col min="22" max="22" width="11" style="8" customWidth="1"/>
    <col min="23" max="23" width="11.28515625" style="8" customWidth="1"/>
    <col min="24" max="40" width="0" style="8" hidden="1" customWidth="1"/>
    <col min="41" max="16383" width="8.85546875" style="8"/>
    <col min="16384" max="16384" width="9.140625" style="8" bestFit="1" customWidth="1"/>
  </cols>
  <sheetData>
    <row r="1" spans="1:41" ht="24" customHeight="1">
      <c r="A1" s="1" t="s">
        <v>0</v>
      </c>
      <c r="B1" s="2"/>
      <c r="C1" s="2"/>
      <c r="D1" s="2"/>
      <c r="E1" s="3"/>
      <c r="F1" s="3"/>
      <c r="G1" s="4"/>
      <c r="H1" s="4"/>
      <c r="I1" s="4"/>
      <c r="J1" s="4"/>
      <c r="K1" s="4"/>
      <c r="L1" s="5"/>
      <c r="M1" s="189" t="s">
        <v>75</v>
      </c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  <c r="AI1" s="5"/>
      <c r="AJ1" s="5"/>
      <c r="AK1" s="5"/>
      <c r="AL1" s="5"/>
      <c r="AM1" s="5"/>
      <c r="AN1" s="7"/>
    </row>
    <row r="2" spans="1:41" ht="24" customHeight="1">
      <c r="A2" s="1" t="s">
        <v>1</v>
      </c>
      <c r="B2" s="2"/>
      <c r="C2" s="2"/>
      <c r="D2" s="2"/>
      <c r="E2" s="3"/>
      <c r="F2" s="3"/>
      <c r="G2" s="4"/>
      <c r="H2" s="4"/>
      <c r="I2" s="4"/>
      <c r="J2" s="4"/>
      <c r="K2" s="4"/>
      <c r="L2" s="5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6"/>
      <c r="Y2" s="6"/>
      <c r="Z2" s="6"/>
      <c r="AA2" s="191" t="s">
        <v>2</v>
      </c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</row>
    <row r="3" spans="1:41" ht="30" customHeight="1">
      <c r="A3" s="1" t="s">
        <v>3</v>
      </c>
      <c r="B3" s="2"/>
      <c r="C3" s="2"/>
      <c r="D3" s="2"/>
      <c r="E3" s="9"/>
      <c r="F3" s="192" t="s">
        <v>4</v>
      </c>
      <c r="G3" s="192"/>
      <c r="H3" s="192"/>
      <c r="I3" s="192"/>
      <c r="J3" s="192"/>
      <c r="K3" s="192"/>
      <c r="L3" s="192"/>
      <c r="M3" s="192"/>
      <c r="O3" s="5"/>
      <c r="P3" s="5"/>
      <c r="Q3" s="6"/>
      <c r="R3" s="5"/>
      <c r="S3" s="5"/>
      <c r="T3" s="5"/>
      <c r="U3" s="5"/>
      <c r="V3" s="6"/>
      <c r="W3" s="6"/>
      <c r="X3" s="6"/>
      <c r="Y3" s="6"/>
      <c r="Z3" s="6"/>
      <c r="AA3" s="191" t="s">
        <v>5</v>
      </c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</row>
    <row r="4" spans="1:41" ht="21" customHeight="1">
      <c r="A4" s="10"/>
      <c r="B4" s="11"/>
      <c r="C4" s="11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1" ht="20.25" customHeight="1" thickBot="1">
      <c r="A5" s="187" t="s">
        <v>67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</row>
    <row r="6" spans="1:41" ht="15.75">
      <c r="A6" s="134"/>
      <c r="B6" s="218" t="s">
        <v>6</v>
      </c>
      <c r="C6" s="220" t="s">
        <v>7</v>
      </c>
      <c r="D6" s="221"/>
      <c r="E6" s="224" t="s">
        <v>8</v>
      </c>
      <c r="F6" s="225"/>
      <c r="G6" s="134" t="s">
        <v>9</v>
      </c>
      <c r="H6" s="201" t="s">
        <v>10</v>
      </c>
      <c r="I6" s="202" t="s">
        <v>11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3"/>
      <c r="AK6" s="203"/>
      <c r="AL6" s="203"/>
      <c r="AM6" s="204"/>
      <c r="AN6" s="193" t="s">
        <v>12</v>
      </c>
      <c r="AO6" s="14"/>
    </row>
    <row r="7" spans="1:41" ht="16.5" thickBot="1">
      <c r="A7" s="15"/>
      <c r="B7" s="219"/>
      <c r="C7" s="222"/>
      <c r="D7" s="223"/>
      <c r="E7" s="226"/>
      <c r="F7" s="227"/>
      <c r="G7" s="15" t="s">
        <v>13</v>
      </c>
      <c r="H7" s="194"/>
      <c r="I7" s="195" t="s">
        <v>14</v>
      </c>
      <c r="J7" s="195"/>
      <c r="K7" s="195"/>
      <c r="L7" s="195"/>
      <c r="M7" s="196"/>
      <c r="N7" s="197" t="s">
        <v>15</v>
      </c>
      <c r="O7" s="195"/>
      <c r="P7" s="195"/>
      <c r="Q7" s="195"/>
      <c r="R7" s="196"/>
      <c r="S7" s="197" t="s">
        <v>16</v>
      </c>
      <c r="T7" s="195"/>
      <c r="U7" s="195"/>
      <c r="V7" s="195"/>
      <c r="W7" s="196"/>
      <c r="X7" s="198" t="s">
        <v>17</v>
      </c>
      <c r="Y7" s="199"/>
      <c r="Z7" s="199"/>
      <c r="AA7" s="200"/>
      <c r="AB7" s="198" t="s">
        <v>18</v>
      </c>
      <c r="AC7" s="199"/>
      <c r="AD7" s="199"/>
      <c r="AE7" s="200"/>
      <c r="AF7" s="198" t="s">
        <v>19</v>
      </c>
      <c r="AG7" s="199"/>
      <c r="AH7" s="199"/>
      <c r="AI7" s="200"/>
      <c r="AJ7" s="198" t="s">
        <v>20</v>
      </c>
      <c r="AK7" s="199"/>
      <c r="AL7" s="199"/>
      <c r="AM7" s="200"/>
      <c r="AN7" s="194"/>
    </row>
    <row r="8" spans="1:41" ht="52.5" customHeight="1" thickBot="1">
      <c r="A8" s="72"/>
      <c r="B8" s="77"/>
      <c r="C8" s="77"/>
      <c r="D8" s="77"/>
      <c r="E8" s="71"/>
      <c r="F8" s="71"/>
      <c r="G8" s="72"/>
      <c r="H8" s="73"/>
      <c r="I8" s="157" t="s">
        <v>68</v>
      </c>
      <c r="J8" s="158" t="s">
        <v>70</v>
      </c>
      <c r="K8" s="158" t="s">
        <v>69</v>
      </c>
      <c r="L8" s="158" t="s">
        <v>71</v>
      </c>
      <c r="M8" s="159" t="s">
        <v>21</v>
      </c>
      <c r="N8" s="130" t="s">
        <v>68</v>
      </c>
      <c r="O8" s="94" t="s">
        <v>70</v>
      </c>
      <c r="P8" s="94" t="s">
        <v>69</v>
      </c>
      <c r="Q8" s="94" t="s">
        <v>71</v>
      </c>
      <c r="R8" s="107" t="s">
        <v>21</v>
      </c>
      <c r="S8" s="157" t="s">
        <v>68</v>
      </c>
      <c r="T8" s="158" t="s">
        <v>70</v>
      </c>
      <c r="U8" s="158" t="s">
        <v>69</v>
      </c>
      <c r="V8" s="158" t="s">
        <v>71</v>
      </c>
      <c r="W8" s="159" t="s">
        <v>21</v>
      </c>
      <c r="X8" s="113" t="s">
        <v>22</v>
      </c>
      <c r="Y8" s="17" t="s">
        <v>23</v>
      </c>
      <c r="Z8" s="17" t="s">
        <v>24</v>
      </c>
      <c r="AA8" s="18" t="s">
        <v>21</v>
      </c>
      <c r="AB8" s="16" t="s">
        <v>22</v>
      </c>
      <c r="AC8" s="17" t="s">
        <v>23</v>
      </c>
      <c r="AD8" s="17" t="s">
        <v>24</v>
      </c>
      <c r="AE8" s="18" t="s">
        <v>21</v>
      </c>
      <c r="AF8" s="16" t="s">
        <v>22</v>
      </c>
      <c r="AG8" s="17" t="s">
        <v>23</v>
      </c>
      <c r="AH8" s="17" t="s">
        <v>24</v>
      </c>
      <c r="AI8" s="18" t="s">
        <v>21</v>
      </c>
      <c r="AJ8" s="16" t="s">
        <v>22</v>
      </c>
      <c r="AK8" s="17" t="s">
        <v>23</v>
      </c>
      <c r="AL8" s="17" t="s">
        <v>24</v>
      </c>
      <c r="AM8" s="18" t="s">
        <v>21</v>
      </c>
      <c r="AN8" s="19" t="s">
        <v>6</v>
      </c>
    </row>
    <row r="9" spans="1:41" ht="24" customHeight="1" thickBot="1">
      <c r="A9" s="211" t="s">
        <v>72</v>
      </c>
      <c r="B9" s="212"/>
      <c r="C9" s="212"/>
      <c r="D9" s="212"/>
      <c r="E9" s="212"/>
      <c r="F9" s="213"/>
      <c r="G9" s="74">
        <f>SUM(G10:G11)</f>
        <v>55</v>
      </c>
      <c r="H9" s="75">
        <f>SUM(H10:H11)</f>
        <v>12</v>
      </c>
      <c r="I9" s="116">
        <f>SUM(I10:I11)</f>
        <v>5</v>
      </c>
      <c r="J9" s="108">
        <f t="shared" ref="J9:N9" si="0">SUM(J10:J11)</f>
        <v>5</v>
      </c>
      <c r="K9" s="116">
        <f t="shared" si="0"/>
        <v>15</v>
      </c>
      <c r="L9" s="95"/>
      <c r="M9" s="117">
        <f t="shared" si="0"/>
        <v>6</v>
      </c>
      <c r="N9" s="131">
        <f t="shared" si="0"/>
        <v>0</v>
      </c>
      <c r="O9" s="95">
        <f t="shared" ref="O9" si="1">SUM(O10:O11)</f>
        <v>0</v>
      </c>
      <c r="P9" s="95">
        <f t="shared" ref="P9" si="2">SUM(P10:P11)</f>
        <v>0</v>
      </c>
      <c r="Q9" s="95"/>
      <c r="R9" s="108">
        <f t="shared" ref="R9:S9" si="3">SUM(R10:R11)</f>
        <v>0</v>
      </c>
      <c r="S9" s="116">
        <f t="shared" si="3"/>
        <v>10</v>
      </c>
      <c r="T9" s="95">
        <f t="shared" ref="T9" si="4">SUM(T10:T11)</f>
        <v>5</v>
      </c>
      <c r="U9" s="95">
        <f t="shared" ref="U9" si="5">SUM(U10:U11)</f>
        <v>15</v>
      </c>
      <c r="V9" s="95"/>
      <c r="W9" s="117">
        <f t="shared" ref="W9" si="6">SUM(W10:W11)</f>
        <v>6</v>
      </c>
      <c r="X9" s="114">
        <f>SUM(X10:X23)</f>
        <v>32</v>
      </c>
      <c r="Y9" s="21">
        <f>SUM(Y10:Y23)</f>
        <v>8</v>
      </c>
      <c r="Z9" s="21"/>
      <c r="AA9" s="22">
        <f>SUM(AA10:AA23)</f>
        <v>12</v>
      </c>
      <c r="AB9" s="20">
        <f>SUM(AB10:AB23)</f>
        <v>0</v>
      </c>
      <c r="AC9" s="21">
        <f>SUM(AC10:AC23)</f>
        <v>0</v>
      </c>
      <c r="AD9" s="21"/>
      <c r="AE9" s="22">
        <f>SUM(AE10:AE23)</f>
        <v>0</v>
      </c>
      <c r="AF9" s="20">
        <f>SUM(AF10:AF23)</f>
        <v>0</v>
      </c>
      <c r="AG9" s="21">
        <f>SUM(AG10:AG23)</f>
        <v>0</v>
      </c>
      <c r="AH9" s="21"/>
      <c r="AI9" s="22">
        <f>SUM(AI10:AI23)</f>
        <v>0</v>
      </c>
      <c r="AJ9" s="20">
        <f>SUM(AJ10:AJ23)</f>
        <v>0</v>
      </c>
      <c r="AK9" s="21">
        <f>SUM(AK10:AK23)</f>
        <v>0</v>
      </c>
      <c r="AL9" s="21"/>
      <c r="AM9" s="22">
        <f>SUM(AM10:AM23)</f>
        <v>0</v>
      </c>
      <c r="AN9" s="23"/>
    </row>
    <row r="10" spans="1:41" ht="24" customHeight="1">
      <c r="A10" s="87" t="s">
        <v>14</v>
      </c>
      <c r="B10" s="81"/>
      <c r="C10" s="214" t="s">
        <v>25</v>
      </c>
      <c r="D10" s="215"/>
      <c r="E10" s="216" t="s">
        <v>62</v>
      </c>
      <c r="F10" s="217"/>
      <c r="G10" s="68">
        <f>SUM(I10:K10,N10:P10,S10:U10)</f>
        <v>25</v>
      </c>
      <c r="H10" s="69">
        <f>SUM(M10,R10,W10)</f>
        <v>6</v>
      </c>
      <c r="I10" s="160">
        <v>5</v>
      </c>
      <c r="J10" s="45">
        <v>5</v>
      </c>
      <c r="K10" s="45">
        <v>15</v>
      </c>
      <c r="L10" s="45" t="s">
        <v>26</v>
      </c>
      <c r="M10" s="161">
        <v>6</v>
      </c>
      <c r="N10" s="132"/>
      <c r="O10" s="45"/>
      <c r="P10" s="45"/>
      <c r="Q10" s="45"/>
      <c r="R10" s="109"/>
      <c r="S10" s="160"/>
      <c r="T10" s="45"/>
      <c r="U10" s="45"/>
      <c r="V10" s="45"/>
      <c r="W10" s="161"/>
      <c r="X10" s="86"/>
      <c r="Y10" s="25"/>
      <c r="Z10" s="26"/>
      <c r="AA10" s="27"/>
      <c r="AB10" s="24"/>
      <c r="AC10" s="25"/>
      <c r="AD10" s="26"/>
      <c r="AE10" s="27"/>
      <c r="AF10" s="24"/>
      <c r="AG10" s="25"/>
      <c r="AH10" s="26"/>
      <c r="AI10" s="27"/>
      <c r="AJ10" s="24"/>
      <c r="AK10" s="25"/>
      <c r="AL10" s="26"/>
      <c r="AM10" s="27"/>
      <c r="AN10" s="28"/>
    </row>
    <row r="11" spans="1:41" ht="24" customHeight="1" thickBot="1">
      <c r="A11" s="99">
        <v>2</v>
      </c>
      <c r="B11" s="78"/>
      <c r="C11" s="230" t="s">
        <v>35</v>
      </c>
      <c r="D11" s="231"/>
      <c r="E11" s="232" t="s">
        <v>63</v>
      </c>
      <c r="F11" s="233" t="s">
        <v>36</v>
      </c>
      <c r="G11" s="79">
        <f>SUM(I11:K11,N11:P11,S11:U11)</f>
        <v>30</v>
      </c>
      <c r="H11" s="80">
        <f>SUM(M11,R11,W11)</f>
        <v>6</v>
      </c>
      <c r="I11" s="162"/>
      <c r="J11" s="96"/>
      <c r="K11" s="96"/>
      <c r="L11" s="96"/>
      <c r="M11" s="163"/>
      <c r="N11" s="76"/>
      <c r="O11" s="96"/>
      <c r="P11" s="96"/>
      <c r="Q11" s="96"/>
      <c r="R11" s="110"/>
      <c r="S11" s="162">
        <v>10</v>
      </c>
      <c r="T11" s="96">
        <v>5</v>
      </c>
      <c r="U11" s="96">
        <v>15</v>
      </c>
      <c r="V11" s="96" t="s">
        <v>26</v>
      </c>
      <c r="W11" s="163">
        <v>6</v>
      </c>
      <c r="X11" s="60"/>
      <c r="Y11" s="30"/>
      <c r="Z11" s="31"/>
      <c r="AA11" s="32"/>
      <c r="AB11" s="29"/>
      <c r="AC11" s="30"/>
      <c r="AD11" s="31"/>
      <c r="AE11" s="32"/>
      <c r="AF11" s="29"/>
      <c r="AG11" s="30"/>
      <c r="AH11" s="31"/>
      <c r="AI11" s="32"/>
      <c r="AJ11" s="29"/>
      <c r="AK11" s="30"/>
      <c r="AL11" s="31"/>
      <c r="AM11" s="32"/>
      <c r="AN11" s="28"/>
    </row>
    <row r="12" spans="1:41" ht="23.25" customHeight="1" thickBot="1">
      <c r="A12" s="211" t="s">
        <v>73</v>
      </c>
      <c r="B12" s="237"/>
      <c r="C12" s="237"/>
      <c r="D12" s="237"/>
      <c r="E12" s="237"/>
      <c r="F12" s="237"/>
      <c r="G12" s="70">
        <f>SUM(G13:G21)</f>
        <v>245</v>
      </c>
      <c r="H12" s="98">
        <f>SUM(H13:H21)</f>
        <v>56</v>
      </c>
      <c r="I12" s="91">
        <f t="shared" ref="I12:W12" si="7">SUM(I13:I21)</f>
        <v>35</v>
      </c>
      <c r="J12" s="70">
        <f t="shared" si="7"/>
        <v>23</v>
      </c>
      <c r="K12" s="97">
        <f t="shared" si="7"/>
        <v>37</v>
      </c>
      <c r="L12" s="97">
        <f t="shared" si="7"/>
        <v>0</v>
      </c>
      <c r="M12" s="118">
        <f t="shared" si="7"/>
        <v>21</v>
      </c>
      <c r="N12" s="92">
        <f t="shared" si="7"/>
        <v>50</v>
      </c>
      <c r="O12" s="97">
        <f t="shared" si="7"/>
        <v>15</v>
      </c>
      <c r="P12" s="97">
        <f t="shared" si="7"/>
        <v>55</v>
      </c>
      <c r="Q12" s="97">
        <f t="shared" si="7"/>
        <v>0</v>
      </c>
      <c r="R12" s="111">
        <f t="shared" si="7"/>
        <v>29</v>
      </c>
      <c r="S12" s="70">
        <f t="shared" si="7"/>
        <v>10</v>
      </c>
      <c r="T12" s="97">
        <f t="shared" si="7"/>
        <v>5</v>
      </c>
      <c r="U12" s="97">
        <f t="shared" si="7"/>
        <v>15</v>
      </c>
      <c r="V12" s="97">
        <f t="shared" si="7"/>
        <v>0</v>
      </c>
      <c r="W12" s="118">
        <f t="shared" si="7"/>
        <v>6</v>
      </c>
      <c r="X12" s="36">
        <f>SUM(X14:X23)</f>
        <v>16</v>
      </c>
      <c r="Y12" s="21">
        <f>SUM(Y14:Y23)</f>
        <v>4</v>
      </c>
      <c r="Z12" s="21"/>
      <c r="AA12" s="22">
        <f>SUM(AA14:AA23)</f>
        <v>6</v>
      </c>
      <c r="AB12" s="37">
        <f>SUM(AB14:AB23)</f>
        <v>0</v>
      </c>
      <c r="AC12" s="21">
        <f>SUM(AC14:AC23)</f>
        <v>0</v>
      </c>
      <c r="AD12" s="21"/>
      <c r="AE12" s="22">
        <f>SUM(AE14:AE23)</f>
        <v>0</v>
      </c>
      <c r="AF12" s="37">
        <f>SUM(AF14:AF23)</f>
        <v>0</v>
      </c>
      <c r="AG12" s="21">
        <f>SUM(AG14:AG23)</f>
        <v>0</v>
      </c>
      <c r="AH12" s="21"/>
      <c r="AI12" s="22">
        <f>SUM(AI14:AI23)</f>
        <v>0</v>
      </c>
      <c r="AJ12" s="37">
        <f>SUM(AJ14:AJ23)</f>
        <v>0</v>
      </c>
      <c r="AK12" s="21">
        <f>SUM(AK14:AK23)</f>
        <v>0</v>
      </c>
      <c r="AL12" s="21"/>
      <c r="AM12" s="22">
        <f>SUM(AM14:AM23)</f>
        <v>0</v>
      </c>
      <c r="AN12" s="23"/>
    </row>
    <row r="13" spans="1:41" ht="24" customHeight="1">
      <c r="A13" s="87">
        <v>3</v>
      </c>
      <c r="B13" s="81"/>
      <c r="C13" s="205" t="s">
        <v>27</v>
      </c>
      <c r="D13" s="205"/>
      <c r="E13" s="206" t="s">
        <v>28</v>
      </c>
      <c r="F13" s="207"/>
      <c r="G13" s="68">
        <f t="shared" ref="G13:G21" si="8">SUM(I13:K13,N13:P13,S13:U13)</f>
        <v>30</v>
      </c>
      <c r="H13" s="69">
        <f>SUM(M13,R13,W13)</f>
        <v>7</v>
      </c>
      <c r="I13" s="160">
        <v>10</v>
      </c>
      <c r="J13" s="45">
        <v>5</v>
      </c>
      <c r="K13" s="45">
        <v>15</v>
      </c>
      <c r="L13" s="45" t="s">
        <v>29</v>
      </c>
      <c r="M13" s="161">
        <v>7</v>
      </c>
      <c r="N13" s="132"/>
      <c r="O13" s="45"/>
      <c r="P13" s="45"/>
      <c r="Q13" s="45"/>
      <c r="R13" s="109"/>
      <c r="S13" s="160"/>
      <c r="T13" s="45"/>
      <c r="U13" s="45"/>
      <c r="V13" s="45"/>
      <c r="W13" s="161"/>
      <c r="X13" s="60"/>
      <c r="Y13" s="30"/>
      <c r="Z13" s="31"/>
      <c r="AA13" s="32"/>
      <c r="AB13" s="29"/>
      <c r="AC13" s="30"/>
      <c r="AD13" s="31"/>
      <c r="AE13" s="32"/>
      <c r="AF13" s="29"/>
      <c r="AG13" s="30"/>
      <c r="AH13" s="31"/>
      <c r="AI13" s="32"/>
      <c r="AJ13" s="29"/>
      <c r="AK13" s="30"/>
      <c r="AL13" s="31"/>
      <c r="AM13" s="32"/>
      <c r="AN13" s="28" t="s">
        <v>30</v>
      </c>
    </row>
    <row r="14" spans="1:41" ht="23.25" customHeight="1">
      <c r="A14" s="87">
        <v>4</v>
      </c>
      <c r="B14" s="82"/>
      <c r="C14" s="208" t="s">
        <v>35</v>
      </c>
      <c r="D14" s="208"/>
      <c r="E14" s="209" t="s">
        <v>42</v>
      </c>
      <c r="F14" s="210"/>
      <c r="G14" s="68">
        <f t="shared" si="8"/>
        <v>35</v>
      </c>
      <c r="H14" s="69">
        <f t="shared" ref="H14:H25" si="9">SUM(M14,R14,W14)</f>
        <v>7</v>
      </c>
      <c r="I14" s="164">
        <v>15</v>
      </c>
      <c r="J14" s="48">
        <v>10</v>
      </c>
      <c r="K14" s="48">
        <v>10</v>
      </c>
      <c r="L14" s="48" t="s">
        <v>26</v>
      </c>
      <c r="M14" s="165">
        <v>7</v>
      </c>
      <c r="N14" s="90"/>
      <c r="O14" s="48"/>
      <c r="P14" s="48"/>
      <c r="Q14" s="48"/>
      <c r="R14" s="112"/>
      <c r="S14" s="164"/>
      <c r="T14" s="48"/>
      <c r="U14" s="48"/>
      <c r="V14" s="48"/>
      <c r="W14" s="165"/>
      <c r="X14" s="61"/>
      <c r="Y14" s="39"/>
      <c r="Z14" s="39"/>
      <c r="AA14" s="40"/>
      <c r="AB14" s="38"/>
      <c r="AC14" s="39"/>
      <c r="AD14" s="39"/>
      <c r="AE14" s="40"/>
      <c r="AF14" s="38"/>
      <c r="AG14" s="39"/>
      <c r="AH14" s="39"/>
      <c r="AI14" s="40"/>
      <c r="AJ14" s="38"/>
      <c r="AK14" s="39"/>
      <c r="AL14" s="39"/>
      <c r="AM14" s="40"/>
      <c r="AN14" s="41"/>
    </row>
    <row r="15" spans="1:41" ht="23.25" customHeight="1">
      <c r="A15" s="136">
        <v>5</v>
      </c>
      <c r="B15" s="83"/>
      <c r="C15" s="208" t="s">
        <v>27</v>
      </c>
      <c r="D15" s="208"/>
      <c r="E15" s="209" t="s">
        <v>43</v>
      </c>
      <c r="F15" s="210"/>
      <c r="G15" s="63">
        <f t="shared" si="8"/>
        <v>30</v>
      </c>
      <c r="H15" s="64">
        <f t="shared" si="9"/>
        <v>7</v>
      </c>
      <c r="I15" s="164">
        <v>10</v>
      </c>
      <c r="J15" s="48">
        <v>8</v>
      </c>
      <c r="K15" s="48">
        <v>12</v>
      </c>
      <c r="L15" s="48" t="s">
        <v>29</v>
      </c>
      <c r="M15" s="165">
        <v>7</v>
      </c>
      <c r="N15" s="90"/>
      <c r="O15" s="48"/>
      <c r="P15" s="48"/>
      <c r="Q15" s="48"/>
      <c r="R15" s="112"/>
      <c r="S15" s="164"/>
      <c r="T15" s="48"/>
      <c r="U15" s="48"/>
      <c r="V15" s="48"/>
      <c r="W15" s="165"/>
      <c r="X15" s="60"/>
      <c r="Y15" s="30"/>
      <c r="Z15" s="30"/>
      <c r="AA15" s="32"/>
      <c r="AB15" s="29"/>
      <c r="AC15" s="30"/>
      <c r="AD15" s="30"/>
      <c r="AE15" s="32"/>
      <c r="AF15" s="29"/>
      <c r="AG15" s="30"/>
      <c r="AH15" s="30"/>
      <c r="AI15" s="32"/>
      <c r="AJ15" s="29"/>
      <c r="AK15" s="30"/>
      <c r="AL15" s="30"/>
      <c r="AM15" s="32"/>
      <c r="AN15" s="41"/>
    </row>
    <row r="16" spans="1:41" ht="29.25" customHeight="1">
      <c r="A16" s="136">
        <v>6</v>
      </c>
      <c r="B16" s="84"/>
      <c r="C16" s="234" t="s">
        <v>27</v>
      </c>
      <c r="D16" s="234"/>
      <c r="E16" s="209" t="s">
        <v>40</v>
      </c>
      <c r="F16" s="235"/>
      <c r="G16" s="63">
        <f t="shared" si="8"/>
        <v>25</v>
      </c>
      <c r="H16" s="64">
        <f t="shared" si="9"/>
        <v>6</v>
      </c>
      <c r="I16" s="164"/>
      <c r="J16" s="48"/>
      <c r="K16" s="48"/>
      <c r="L16" s="48"/>
      <c r="M16" s="165"/>
      <c r="N16" s="90">
        <v>10</v>
      </c>
      <c r="O16" s="48">
        <v>0</v>
      </c>
      <c r="P16" s="48">
        <v>15</v>
      </c>
      <c r="Q16" s="48" t="s">
        <v>26</v>
      </c>
      <c r="R16" s="112">
        <v>6</v>
      </c>
      <c r="S16" s="164"/>
      <c r="T16" s="48"/>
      <c r="U16" s="48"/>
      <c r="V16" s="48"/>
      <c r="W16" s="165"/>
      <c r="X16" s="60">
        <v>8</v>
      </c>
      <c r="Y16" s="30">
        <v>4</v>
      </c>
      <c r="Z16" s="31" t="s">
        <v>29</v>
      </c>
      <c r="AA16" s="32">
        <v>4</v>
      </c>
      <c r="AB16" s="29"/>
      <c r="AC16" s="30"/>
      <c r="AD16" s="31"/>
      <c r="AE16" s="32"/>
      <c r="AF16" s="29"/>
      <c r="AG16" s="30"/>
      <c r="AH16" s="31"/>
      <c r="AI16" s="32"/>
      <c r="AJ16" s="29"/>
      <c r="AK16" s="30"/>
      <c r="AL16" s="31"/>
      <c r="AM16" s="32"/>
      <c r="AN16" s="33"/>
    </row>
    <row r="17" spans="1:40" ht="23.25" customHeight="1">
      <c r="A17" s="137">
        <v>7</v>
      </c>
      <c r="B17" s="85"/>
      <c r="C17" s="208" t="s">
        <v>25</v>
      </c>
      <c r="D17" s="208"/>
      <c r="E17" s="209" t="s">
        <v>44</v>
      </c>
      <c r="F17" s="210"/>
      <c r="G17" s="35">
        <f t="shared" si="8"/>
        <v>25</v>
      </c>
      <c r="H17" s="67">
        <f t="shared" si="9"/>
        <v>7</v>
      </c>
      <c r="I17" s="164"/>
      <c r="J17" s="48"/>
      <c r="K17" s="48"/>
      <c r="L17" s="48"/>
      <c r="M17" s="165"/>
      <c r="N17" s="90">
        <v>10</v>
      </c>
      <c r="O17" s="48">
        <v>5</v>
      </c>
      <c r="P17" s="48">
        <v>10</v>
      </c>
      <c r="Q17" s="48" t="s">
        <v>29</v>
      </c>
      <c r="R17" s="112">
        <v>7</v>
      </c>
      <c r="S17" s="164"/>
      <c r="T17" s="48"/>
      <c r="U17" s="48"/>
      <c r="V17" s="48"/>
      <c r="W17" s="165"/>
      <c r="X17" s="60"/>
      <c r="Y17" s="30"/>
      <c r="Z17" s="30"/>
      <c r="AA17" s="32"/>
      <c r="AB17" s="29"/>
      <c r="AC17" s="30"/>
      <c r="AD17" s="30"/>
      <c r="AE17" s="32"/>
      <c r="AF17" s="29"/>
      <c r="AG17" s="30"/>
      <c r="AH17" s="30"/>
      <c r="AI17" s="32"/>
      <c r="AJ17" s="29"/>
      <c r="AK17" s="30"/>
      <c r="AL17" s="30"/>
      <c r="AM17" s="32"/>
      <c r="AN17" s="41"/>
    </row>
    <row r="18" spans="1:40" ht="23.25" customHeight="1">
      <c r="A18" s="136">
        <v>8</v>
      </c>
      <c r="B18" s="88"/>
      <c r="C18" s="208" t="s">
        <v>35</v>
      </c>
      <c r="D18" s="208"/>
      <c r="E18" s="209" t="s">
        <v>45</v>
      </c>
      <c r="F18" s="210"/>
      <c r="G18" s="63">
        <f t="shared" si="8"/>
        <v>30</v>
      </c>
      <c r="H18" s="64">
        <f t="shared" si="9"/>
        <v>7</v>
      </c>
      <c r="I18" s="164"/>
      <c r="J18" s="48"/>
      <c r="K18" s="48"/>
      <c r="L18" s="48"/>
      <c r="M18" s="165"/>
      <c r="N18" s="90">
        <v>10</v>
      </c>
      <c r="O18" s="48">
        <v>5</v>
      </c>
      <c r="P18" s="48">
        <v>15</v>
      </c>
      <c r="Q18" s="48" t="s">
        <v>26</v>
      </c>
      <c r="R18" s="112">
        <v>7</v>
      </c>
      <c r="S18" s="164"/>
      <c r="T18" s="48"/>
      <c r="U18" s="48"/>
      <c r="V18" s="48"/>
      <c r="W18" s="165"/>
      <c r="X18" s="60"/>
      <c r="Y18" s="30"/>
      <c r="Z18" s="30"/>
      <c r="AA18" s="32"/>
      <c r="AB18" s="29"/>
      <c r="AC18" s="30"/>
      <c r="AD18" s="30"/>
      <c r="AE18" s="32"/>
      <c r="AF18" s="29"/>
      <c r="AG18" s="30"/>
      <c r="AH18" s="30"/>
      <c r="AI18" s="32"/>
      <c r="AJ18" s="29"/>
      <c r="AK18" s="30"/>
      <c r="AL18" s="30"/>
      <c r="AM18" s="32"/>
      <c r="AN18" s="41" t="s">
        <v>46</v>
      </c>
    </row>
    <row r="19" spans="1:40" ht="24" customHeight="1">
      <c r="A19" s="136">
        <v>9</v>
      </c>
      <c r="B19" s="89"/>
      <c r="C19" s="208" t="s">
        <v>27</v>
      </c>
      <c r="D19" s="208"/>
      <c r="E19" s="228" t="s">
        <v>33</v>
      </c>
      <c r="F19" s="229" t="s">
        <v>33</v>
      </c>
      <c r="G19" s="63">
        <f t="shared" si="8"/>
        <v>30</v>
      </c>
      <c r="H19" s="64">
        <f t="shared" si="9"/>
        <v>6</v>
      </c>
      <c r="I19" s="164"/>
      <c r="J19" s="48"/>
      <c r="K19" s="48"/>
      <c r="L19" s="48"/>
      <c r="M19" s="165"/>
      <c r="N19" s="90"/>
      <c r="O19" s="48"/>
      <c r="P19" s="48"/>
      <c r="Q19" s="48"/>
      <c r="R19" s="112"/>
      <c r="S19" s="164">
        <v>10</v>
      </c>
      <c r="T19" s="48">
        <v>5</v>
      </c>
      <c r="U19" s="48">
        <v>15</v>
      </c>
      <c r="V19" s="48" t="s">
        <v>29</v>
      </c>
      <c r="W19" s="165">
        <v>6</v>
      </c>
      <c r="X19" s="60"/>
      <c r="Y19" s="30"/>
      <c r="Z19" s="31"/>
      <c r="AA19" s="32"/>
      <c r="AB19" s="29"/>
      <c r="AC19" s="30"/>
      <c r="AD19" s="31"/>
      <c r="AE19" s="32"/>
      <c r="AF19" s="29"/>
      <c r="AG19" s="30"/>
      <c r="AH19" s="31"/>
      <c r="AI19" s="32"/>
      <c r="AJ19" s="29"/>
      <c r="AK19" s="30"/>
      <c r="AL19" s="31"/>
      <c r="AM19" s="32"/>
      <c r="AN19" s="28" t="s">
        <v>34</v>
      </c>
    </row>
    <row r="20" spans="1:40" ht="41.25" customHeight="1">
      <c r="A20" s="136">
        <v>10</v>
      </c>
      <c r="B20" s="89"/>
      <c r="C20" s="208" t="s">
        <v>31</v>
      </c>
      <c r="D20" s="208"/>
      <c r="E20" s="209" t="s">
        <v>32</v>
      </c>
      <c r="F20" s="210"/>
      <c r="G20" s="63">
        <f t="shared" si="8"/>
        <v>30</v>
      </c>
      <c r="H20" s="64">
        <f t="shared" si="9"/>
        <v>6</v>
      </c>
      <c r="I20" s="164"/>
      <c r="J20" s="48"/>
      <c r="K20" s="48"/>
      <c r="L20" s="48"/>
      <c r="M20" s="165"/>
      <c r="N20" s="90">
        <v>10</v>
      </c>
      <c r="O20" s="48">
        <v>5</v>
      </c>
      <c r="P20" s="48">
        <v>15</v>
      </c>
      <c r="Q20" s="48" t="s">
        <v>29</v>
      </c>
      <c r="R20" s="112">
        <v>6</v>
      </c>
      <c r="S20" s="164"/>
      <c r="T20" s="48"/>
      <c r="U20" s="48"/>
      <c r="V20" s="48"/>
      <c r="W20" s="165"/>
      <c r="X20" s="60"/>
      <c r="Y20" s="30"/>
      <c r="Z20" s="31"/>
      <c r="AA20" s="32"/>
      <c r="AB20" s="29"/>
      <c r="AC20" s="30"/>
      <c r="AD20" s="31"/>
      <c r="AE20" s="32"/>
      <c r="AF20" s="29"/>
      <c r="AG20" s="30"/>
      <c r="AH20" s="31"/>
      <c r="AI20" s="32"/>
      <c r="AJ20" s="29"/>
      <c r="AK20" s="30"/>
      <c r="AL20" s="31"/>
      <c r="AM20" s="32"/>
      <c r="AN20" s="28"/>
    </row>
    <row r="21" spans="1:40" ht="21.75" customHeight="1" thickBot="1">
      <c r="A21" s="99">
        <v>11</v>
      </c>
      <c r="B21" s="100"/>
      <c r="C21" s="255" t="s">
        <v>52</v>
      </c>
      <c r="D21" s="255"/>
      <c r="E21" s="256" t="s">
        <v>56</v>
      </c>
      <c r="F21" s="257"/>
      <c r="G21" s="79">
        <f t="shared" si="8"/>
        <v>10</v>
      </c>
      <c r="H21" s="80">
        <f t="shared" si="9"/>
        <v>3</v>
      </c>
      <c r="I21" s="162"/>
      <c r="J21" s="96"/>
      <c r="K21" s="96"/>
      <c r="L21" s="96"/>
      <c r="M21" s="163"/>
      <c r="N21" s="76">
        <v>10</v>
      </c>
      <c r="O21" s="96">
        <v>0</v>
      </c>
      <c r="P21" s="96">
        <v>0</v>
      </c>
      <c r="Q21" s="96" t="s">
        <v>29</v>
      </c>
      <c r="R21" s="110">
        <v>3</v>
      </c>
      <c r="S21" s="166"/>
      <c r="T21" s="155"/>
      <c r="U21" s="155"/>
      <c r="V21" s="155"/>
      <c r="W21" s="167"/>
      <c r="AM21" s="53"/>
    </row>
    <row r="22" spans="1:40" ht="38.25" customHeight="1" thickBot="1">
      <c r="A22" s="242" t="s">
        <v>74</v>
      </c>
      <c r="B22" s="243"/>
      <c r="C22" s="243"/>
      <c r="D22" s="243"/>
      <c r="E22" s="243"/>
      <c r="F22" s="264"/>
      <c r="G22" s="102">
        <f>SUM(G23:G25)</f>
        <v>50</v>
      </c>
      <c r="H22" s="103">
        <f t="shared" ref="H22:W22" si="10">SUM(H23:H25)</f>
        <v>12</v>
      </c>
      <c r="I22" s="102">
        <f t="shared" si="10"/>
        <v>0</v>
      </c>
      <c r="J22" s="102">
        <f t="shared" si="10"/>
        <v>0</v>
      </c>
      <c r="K22" s="102">
        <f t="shared" si="10"/>
        <v>0</v>
      </c>
      <c r="L22" s="102">
        <f t="shared" si="10"/>
        <v>0</v>
      </c>
      <c r="M22" s="103">
        <f t="shared" si="10"/>
        <v>0</v>
      </c>
      <c r="N22" s="133">
        <f t="shared" si="10"/>
        <v>0</v>
      </c>
      <c r="O22" s="119">
        <f t="shared" si="10"/>
        <v>0</v>
      </c>
      <c r="P22" s="119">
        <f t="shared" si="10"/>
        <v>0</v>
      </c>
      <c r="Q22" s="119">
        <f t="shared" si="10"/>
        <v>0</v>
      </c>
      <c r="R22" s="119">
        <f t="shared" si="10"/>
        <v>0</v>
      </c>
      <c r="S22" s="119">
        <f t="shared" si="10"/>
        <v>20</v>
      </c>
      <c r="T22" s="119">
        <f t="shared" si="10"/>
        <v>5</v>
      </c>
      <c r="U22" s="119">
        <f t="shared" si="10"/>
        <v>25</v>
      </c>
      <c r="V22" s="120">
        <f t="shared" si="10"/>
        <v>0</v>
      </c>
      <c r="W22" s="122">
        <f t="shared" si="10"/>
        <v>12</v>
      </c>
      <c r="X22" s="36">
        <f>SUM(X26:X26)</f>
        <v>0</v>
      </c>
      <c r="Y22" s="21">
        <f>SUM(Y26:Y26)</f>
        <v>0</v>
      </c>
      <c r="Z22" s="21"/>
      <c r="AA22" s="22">
        <f>SUM(AA26:AA26)</f>
        <v>0</v>
      </c>
      <c r="AB22" s="37">
        <f>SUM(AB26:AB26)</f>
        <v>0</v>
      </c>
      <c r="AC22" s="21">
        <f>SUM(AC26:AC26)</f>
        <v>0</v>
      </c>
      <c r="AD22" s="21"/>
      <c r="AE22" s="22">
        <f>SUM(AE26:AE26)</f>
        <v>0</v>
      </c>
      <c r="AF22" s="37">
        <f>SUM(AF26:AF26)</f>
        <v>0</v>
      </c>
      <c r="AG22" s="21">
        <f>SUM(AG26:AG26)</f>
        <v>0</v>
      </c>
      <c r="AH22" s="21"/>
      <c r="AI22" s="22">
        <f>SUM(AI26:AI26)</f>
        <v>0</v>
      </c>
      <c r="AJ22" s="37">
        <f>SUM(AJ26:AJ26)</f>
        <v>0</v>
      </c>
      <c r="AK22" s="21">
        <f>SUM(AK26:AK26)</f>
        <v>0</v>
      </c>
      <c r="AL22" s="21"/>
      <c r="AM22" s="22">
        <f>SUM(AM26:AM26)</f>
        <v>0</v>
      </c>
      <c r="AN22" s="23"/>
    </row>
    <row r="23" spans="1:40" ht="23.25" customHeight="1">
      <c r="A23" s="87">
        <v>12</v>
      </c>
      <c r="B23" s="121"/>
      <c r="C23" s="205"/>
      <c r="D23" s="205"/>
      <c r="E23" s="206" t="s">
        <v>65</v>
      </c>
      <c r="F23" s="236"/>
      <c r="G23" s="68">
        <f>SUM(I23:K23,N23:P23,S23:U23)</f>
        <v>30</v>
      </c>
      <c r="H23" s="69">
        <f t="shared" si="9"/>
        <v>6</v>
      </c>
      <c r="I23" s="160"/>
      <c r="J23" s="45"/>
      <c r="K23" s="45"/>
      <c r="L23" s="45"/>
      <c r="M23" s="161"/>
      <c r="N23" s="156"/>
      <c r="O23" s="101"/>
      <c r="P23" s="101"/>
      <c r="Q23" s="101"/>
      <c r="R23" s="109"/>
      <c r="S23" s="168">
        <v>10</v>
      </c>
      <c r="T23" s="169">
        <v>5</v>
      </c>
      <c r="U23" s="169">
        <v>15</v>
      </c>
      <c r="V23" s="169" t="s">
        <v>29</v>
      </c>
      <c r="W23" s="170">
        <v>6</v>
      </c>
      <c r="X23" s="60">
        <v>8</v>
      </c>
      <c r="Y23" s="30">
        <v>0</v>
      </c>
      <c r="Z23" s="31" t="s">
        <v>29</v>
      </c>
      <c r="AA23" s="32">
        <v>2</v>
      </c>
      <c r="AB23" s="29"/>
      <c r="AC23" s="30"/>
      <c r="AD23" s="31"/>
      <c r="AE23" s="32"/>
      <c r="AF23" s="29"/>
      <c r="AG23" s="30"/>
      <c r="AH23" s="31"/>
      <c r="AI23" s="32"/>
      <c r="AJ23" s="29"/>
      <c r="AK23" s="30"/>
      <c r="AL23" s="31"/>
      <c r="AM23" s="32"/>
      <c r="AN23" s="34" t="s">
        <v>41</v>
      </c>
    </row>
    <row r="24" spans="1:40" ht="23.25" customHeight="1">
      <c r="A24" s="87">
        <v>13</v>
      </c>
      <c r="B24" s="88"/>
      <c r="C24" s="208"/>
      <c r="D24" s="208"/>
      <c r="E24" s="209" t="s">
        <v>66</v>
      </c>
      <c r="F24" s="210"/>
      <c r="G24" s="63">
        <f>SUM(I24:K24,N24:P24,S24:U24)</f>
        <v>10</v>
      </c>
      <c r="H24" s="64">
        <f t="shared" si="9"/>
        <v>3</v>
      </c>
      <c r="I24" s="164"/>
      <c r="J24" s="48"/>
      <c r="K24" s="48"/>
      <c r="L24" s="48"/>
      <c r="M24" s="165"/>
      <c r="N24" s="90"/>
      <c r="O24" s="48"/>
      <c r="P24" s="48"/>
      <c r="Q24" s="48"/>
      <c r="R24" s="112"/>
      <c r="S24" s="164">
        <v>5</v>
      </c>
      <c r="T24" s="48">
        <v>0</v>
      </c>
      <c r="U24" s="48">
        <v>5</v>
      </c>
      <c r="V24" s="48" t="s">
        <v>29</v>
      </c>
      <c r="W24" s="165">
        <v>3</v>
      </c>
      <c r="X24" s="60"/>
      <c r="Y24" s="30"/>
      <c r="Z24" s="30"/>
      <c r="AA24" s="32"/>
      <c r="AB24" s="29"/>
      <c r="AC24" s="30"/>
      <c r="AD24" s="30"/>
      <c r="AE24" s="32"/>
      <c r="AF24" s="29"/>
      <c r="AG24" s="30"/>
      <c r="AH24" s="30"/>
      <c r="AI24" s="32"/>
      <c r="AJ24" s="29"/>
      <c r="AK24" s="30"/>
      <c r="AL24" s="30"/>
      <c r="AM24" s="32"/>
      <c r="AN24" s="41"/>
    </row>
    <row r="25" spans="1:40" ht="23.25" customHeight="1" thickBot="1">
      <c r="A25" s="99">
        <v>14</v>
      </c>
      <c r="B25" s="171"/>
      <c r="C25" s="246"/>
      <c r="D25" s="246"/>
      <c r="E25" s="247" t="s">
        <v>47</v>
      </c>
      <c r="F25" s="248"/>
      <c r="G25" s="35">
        <f t="shared" ref="G25" si="11">SUM(I25:K25,N25:P25,S25:U25)</f>
        <v>10</v>
      </c>
      <c r="H25" s="67">
        <f t="shared" si="9"/>
        <v>3</v>
      </c>
      <c r="I25" s="162"/>
      <c r="J25" s="96"/>
      <c r="K25" s="96"/>
      <c r="L25" s="96"/>
      <c r="M25" s="163"/>
      <c r="N25" s="76"/>
      <c r="O25" s="96"/>
      <c r="P25" s="96"/>
      <c r="Q25" s="96"/>
      <c r="R25" s="110"/>
      <c r="S25" s="162">
        <v>5</v>
      </c>
      <c r="T25" s="96">
        <v>0</v>
      </c>
      <c r="U25" s="96">
        <v>5</v>
      </c>
      <c r="V25" s="96" t="s">
        <v>26</v>
      </c>
      <c r="W25" s="163">
        <v>3</v>
      </c>
      <c r="X25" s="60"/>
      <c r="Y25" s="30"/>
      <c r="Z25" s="30"/>
      <c r="AA25" s="32"/>
      <c r="AB25" s="29"/>
      <c r="AC25" s="30"/>
      <c r="AD25" s="30"/>
      <c r="AE25" s="32"/>
      <c r="AF25" s="29"/>
      <c r="AG25" s="30"/>
      <c r="AH25" s="30"/>
      <c r="AI25" s="32"/>
      <c r="AJ25" s="29"/>
      <c r="AK25" s="30"/>
      <c r="AL25" s="30"/>
      <c r="AM25" s="32"/>
      <c r="AN25" s="41"/>
    </row>
    <row r="26" spans="1:40" ht="24" customHeight="1" thickBot="1">
      <c r="A26" s="177">
        <v>15</v>
      </c>
      <c r="B26" s="178"/>
      <c r="C26" s="262"/>
      <c r="D26" s="263"/>
      <c r="E26" s="253" t="s">
        <v>48</v>
      </c>
      <c r="F26" s="254"/>
      <c r="G26" s="105">
        <f t="shared" ref="G26" si="12">SUM(I26:K26,N26:P26,S26:U26)</f>
        <v>10</v>
      </c>
      <c r="H26" s="179">
        <f t="shared" ref="H26" si="13">SUM(M26,R26,W26)</f>
        <v>10</v>
      </c>
      <c r="I26" s="180"/>
      <c r="J26" s="106"/>
      <c r="K26" s="106"/>
      <c r="L26" s="106"/>
      <c r="M26" s="181"/>
      <c r="N26" s="182"/>
      <c r="O26" s="106"/>
      <c r="P26" s="106"/>
      <c r="Q26" s="106"/>
      <c r="R26" s="183"/>
      <c r="S26" s="180">
        <v>10</v>
      </c>
      <c r="T26" s="106"/>
      <c r="U26" s="106"/>
      <c r="V26" s="106"/>
      <c r="W26" s="181">
        <v>10</v>
      </c>
      <c r="X26" s="115"/>
      <c r="Y26" s="43"/>
      <c r="Z26" s="43"/>
      <c r="AA26" s="44"/>
      <c r="AB26" s="42"/>
      <c r="AC26" s="43"/>
      <c r="AD26" s="43"/>
      <c r="AE26" s="44"/>
      <c r="AF26" s="42"/>
      <c r="AG26" s="43"/>
      <c r="AH26" s="43"/>
      <c r="AI26" s="44"/>
      <c r="AJ26" s="42"/>
      <c r="AK26" s="43"/>
      <c r="AL26" s="43"/>
      <c r="AM26" s="44"/>
      <c r="AN26" s="41"/>
    </row>
    <row r="27" spans="1:40" ht="24" customHeight="1" thickBot="1">
      <c r="A27" s="138"/>
      <c r="B27" s="13"/>
      <c r="C27" s="13"/>
      <c r="D27" s="13"/>
      <c r="E27" s="238" t="s">
        <v>49</v>
      </c>
      <c r="F27" s="239"/>
      <c r="G27" s="172">
        <f>SUM(G9,G12,G22,G26)</f>
        <v>360</v>
      </c>
      <c r="H27" s="173">
        <f>SUM(H9,H12,H22,H26)</f>
        <v>90</v>
      </c>
      <c r="I27" s="172">
        <f>SUM(I9,I12,I22)</f>
        <v>40</v>
      </c>
      <c r="J27" s="174">
        <f>SUM(J9,J12,J22)</f>
        <v>28</v>
      </c>
      <c r="K27" s="174">
        <f>SUM(K9,K12,K22)</f>
        <v>52</v>
      </c>
      <c r="L27" s="174"/>
      <c r="M27" s="175">
        <f>SUM(M9,M12,M22)</f>
        <v>27</v>
      </c>
      <c r="N27" s="176">
        <f>SUM(N9,N12,N22)</f>
        <v>50</v>
      </c>
      <c r="O27" s="174">
        <f>SUM(O9,O12,O22)</f>
        <v>15</v>
      </c>
      <c r="P27" s="174">
        <f>SUM(P9,P12,P22)</f>
        <v>55</v>
      </c>
      <c r="Q27" s="174"/>
      <c r="R27" s="174">
        <f>SUM(R9,R12,R22)</f>
        <v>29</v>
      </c>
      <c r="S27" s="174">
        <f>SUM(S9,S12,S22)</f>
        <v>40</v>
      </c>
      <c r="T27" s="174">
        <f>SUM(T9,T12,T22)</f>
        <v>15</v>
      </c>
      <c r="U27" s="174">
        <f>SUM(U9,U12,U22)</f>
        <v>55</v>
      </c>
      <c r="V27" s="174"/>
      <c r="W27" s="175">
        <f>SUM(W9,W12,W22,W22)</f>
        <v>36</v>
      </c>
      <c r="X27" s="104">
        <f>SUM(X9,X12,X22)</f>
        <v>48</v>
      </c>
      <c r="Y27" s="46">
        <f>SUM(Y9,Y12,Y22)</f>
        <v>12</v>
      </c>
      <c r="Z27" s="46"/>
      <c r="AA27" s="46">
        <f>SUM(AA9,AA12,AA22)</f>
        <v>18</v>
      </c>
      <c r="AB27" s="46">
        <f>SUM(AB9,AB12,AB22)</f>
        <v>0</v>
      </c>
      <c r="AC27" s="46">
        <f>SUM(AC9,AC12,AC22)</f>
        <v>0</v>
      </c>
      <c r="AD27" s="46"/>
      <c r="AE27" s="46">
        <f>SUM(AE9,AE12,AE22)</f>
        <v>0</v>
      </c>
      <c r="AF27" s="46">
        <f>SUM(AF9,AF12,AF22)</f>
        <v>0</v>
      </c>
      <c r="AG27" s="46">
        <f>SUM(AG9,AG12,AG22)</f>
        <v>0</v>
      </c>
      <c r="AH27" s="46"/>
      <c r="AI27" s="46">
        <f>SUM(AI9,AI12,AI22)</f>
        <v>0</v>
      </c>
      <c r="AJ27" s="46">
        <f>SUM(AJ9,AJ12,AJ22)</f>
        <v>0</v>
      </c>
      <c r="AK27" s="46">
        <f>SUM(AK9,AK12,AK22)</f>
        <v>0</v>
      </c>
      <c r="AL27" s="46"/>
      <c r="AM27" s="139">
        <f>SUM(AM9,AM12,AM22)</f>
        <v>0</v>
      </c>
      <c r="AN27" s="13"/>
    </row>
    <row r="28" spans="1:40" ht="21" customHeight="1">
      <c r="A28" s="140"/>
      <c r="B28" s="141"/>
      <c r="C28" s="141"/>
      <c r="D28" s="141"/>
      <c r="E28" s="142"/>
      <c r="F28" s="141"/>
      <c r="G28" s="143"/>
      <c r="H28" s="144" t="s">
        <v>50</v>
      </c>
      <c r="I28" s="240">
        <f>SUM(I27:K27)</f>
        <v>120</v>
      </c>
      <c r="J28" s="240"/>
      <c r="K28" s="241"/>
      <c r="L28" s="45">
        <v>4</v>
      </c>
      <c r="M28" s="144"/>
      <c r="N28" s="240">
        <f>SUM(N27:P27)</f>
        <v>120</v>
      </c>
      <c r="O28" s="240"/>
      <c r="P28" s="241"/>
      <c r="Q28" s="45">
        <v>3</v>
      </c>
      <c r="R28" s="144"/>
      <c r="S28" s="240">
        <f>SUM(S27:U27,S26)</f>
        <v>120</v>
      </c>
      <c r="T28" s="240"/>
      <c r="U28" s="241"/>
      <c r="V28" s="45">
        <v>3</v>
      </c>
      <c r="W28" s="144"/>
      <c r="X28" s="145"/>
      <c r="Y28" s="145"/>
      <c r="Z28" s="49">
        <f>COUNTIF(Z9:Z26,"v")</f>
        <v>0</v>
      </c>
      <c r="AA28" s="145"/>
      <c r="AB28" s="145"/>
      <c r="AC28" s="145"/>
      <c r="AD28" s="49">
        <f>COUNTIF(AD9:AD26,"v")</f>
        <v>0</v>
      </c>
      <c r="AE28" s="145"/>
      <c r="AF28" s="146"/>
      <c r="AG28" s="146"/>
      <c r="AH28" s="49">
        <f>COUNTIF(AH9:AH26,"v")</f>
        <v>0</v>
      </c>
      <c r="AI28" s="145"/>
      <c r="AJ28" s="146"/>
      <c r="AK28" s="146"/>
      <c r="AL28" s="49">
        <f>COUNTIF(AL9:AL26,"v")</f>
        <v>0</v>
      </c>
      <c r="AM28" s="147"/>
      <c r="AN28" s="13"/>
    </row>
    <row r="29" spans="1:40" ht="21" customHeight="1">
      <c r="A29" s="140"/>
      <c r="B29" s="141"/>
      <c r="C29" s="141"/>
      <c r="D29" s="141"/>
      <c r="E29" s="142"/>
      <c r="F29" s="141"/>
      <c r="G29" s="148"/>
      <c r="H29" s="149" t="s">
        <v>51</v>
      </c>
      <c r="I29" s="148"/>
      <c r="J29" s="148"/>
      <c r="K29" s="148"/>
      <c r="L29" s="48">
        <v>2</v>
      </c>
      <c r="M29" s="148"/>
      <c r="N29" s="148"/>
      <c r="O29" s="148"/>
      <c r="P29" s="148"/>
      <c r="Q29" s="48">
        <v>4</v>
      </c>
      <c r="R29" s="148"/>
      <c r="S29" s="148"/>
      <c r="T29" s="148"/>
      <c r="U29" s="148"/>
      <c r="V29" s="48">
        <v>2</v>
      </c>
      <c r="W29" s="148"/>
      <c r="X29" s="146"/>
      <c r="Y29" s="146"/>
      <c r="Z29" s="49">
        <f>COUNTIF(Z9:Z26,"é")</f>
        <v>2</v>
      </c>
      <c r="AA29" s="146"/>
      <c r="AB29" s="146"/>
      <c r="AC29" s="146"/>
      <c r="AD29" s="49">
        <f>COUNTIF(AD9:AD26,"é")</f>
        <v>0</v>
      </c>
      <c r="AE29" s="146"/>
      <c r="AF29" s="146"/>
      <c r="AG29" s="146"/>
      <c r="AH29" s="49">
        <f>COUNTIF(AH9:AH26,"é")</f>
        <v>0</v>
      </c>
      <c r="AI29" s="146"/>
      <c r="AJ29" s="146"/>
      <c r="AK29" s="146"/>
      <c r="AL29" s="49">
        <f>COUNTIF(AL9:AL26,"é")</f>
        <v>0</v>
      </c>
      <c r="AM29" s="150"/>
      <c r="AN29" s="13"/>
    </row>
    <row r="30" spans="1:40" ht="16.5" thickBot="1">
      <c r="A30" s="140"/>
      <c r="B30" s="141"/>
      <c r="C30" s="141"/>
      <c r="D30" s="141"/>
      <c r="E30" s="142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51"/>
      <c r="AN30" s="13"/>
    </row>
    <row r="31" spans="1:40" ht="23.25" customHeight="1" thickBot="1">
      <c r="A31" s="242" t="s">
        <v>64</v>
      </c>
      <c r="B31" s="243"/>
      <c r="C31" s="243"/>
      <c r="D31" s="243"/>
      <c r="E31" s="243"/>
      <c r="F31" s="243"/>
      <c r="G31" s="126">
        <f>SUM(G32:G35)</f>
        <v>60</v>
      </c>
      <c r="H31" s="127">
        <f>SUM(H32:H35)</f>
        <v>15</v>
      </c>
      <c r="I31" s="135"/>
      <c r="J31" s="128"/>
      <c r="K31" s="128"/>
      <c r="L31" s="128"/>
      <c r="M31" s="184"/>
      <c r="N31" s="126"/>
      <c r="O31" s="128"/>
      <c r="P31" s="128"/>
      <c r="Q31" s="128"/>
      <c r="R31" s="129"/>
      <c r="S31" s="126"/>
      <c r="T31" s="128"/>
      <c r="U31" s="128"/>
      <c r="V31" s="128"/>
      <c r="W31" s="129"/>
      <c r="AM31" s="53"/>
    </row>
    <row r="32" spans="1:40" ht="24" customHeight="1">
      <c r="A32" s="87">
        <v>16</v>
      </c>
      <c r="B32" s="125"/>
      <c r="C32" s="205" t="s">
        <v>52</v>
      </c>
      <c r="D32" s="205"/>
      <c r="E32" s="244" t="s">
        <v>53</v>
      </c>
      <c r="F32" s="245"/>
      <c r="G32" s="68">
        <f t="shared" ref="G32:G35" si="14">SUM(I32:K32,N32:P32,S32:U32)</f>
        <v>10</v>
      </c>
      <c r="H32" s="69">
        <f t="shared" ref="H32:H35" si="15">SUM(M32,R32,W32)</f>
        <v>3</v>
      </c>
      <c r="I32" s="132"/>
      <c r="J32" s="45"/>
      <c r="K32" s="45"/>
      <c r="L32" s="45"/>
      <c r="M32" s="109"/>
      <c r="N32" s="160"/>
      <c r="O32" s="45"/>
      <c r="P32" s="45"/>
      <c r="Q32" s="45"/>
      <c r="R32" s="161"/>
      <c r="S32" s="160">
        <v>10</v>
      </c>
      <c r="T32" s="45">
        <v>0</v>
      </c>
      <c r="U32" s="45">
        <v>0</v>
      </c>
      <c r="V32" s="45" t="s">
        <v>29</v>
      </c>
      <c r="W32" s="161">
        <v>3</v>
      </c>
      <c r="AM32" s="53"/>
    </row>
    <row r="33" spans="1:41" ht="23.25" customHeight="1">
      <c r="A33" s="136">
        <v>17</v>
      </c>
      <c r="B33" s="89"/>
      <c r="C33" s="208" t="s">
        <v>37</v>
      </c>
      <c r="D33" s="208"/>
      <c r="E33" s="228" t="s">
        <v>38</v>
      </c>
      <c r="F33" s="229" t="s">
        <v>38</v>
      </c>
      <c r="G33" s="63">
        <f t="shared" si="14"/>
        <v>30</v>
      </c>
      <c r="H33" s="64">
        <f t="shared" si="15"/>
        <v>6</v>
      </c>
      <c r="I33" s="90"/>
      <c r="J33" s="48"/>
      <c r="K33" s="48"/>
      <c r="L33" s="48"/>
      <c r="M33" s="112"/>
      <c r="N33" s="164">
        <v>10</v>
      </c>
      <c r="O33" s="48">
        <v>5</v>
      </c>
      <c r="P33" s="48">
        <v>15</v>
      </c>
      <c r="Q33" s="48" t="s">
        <v>29</v>
      </c>
      <c r="R33" s="165">
        <v>6</v>
      </c>
      <c r="S33" s="186"/>
      <c r="T33" s="93"/>
      <c r="U33" s="93"/>
      <c r="V33" s="93"/>
      <c r="W33" s="165"/>
      <c r="X33" s="60"/>
      <c r="Y33" s="30"/>
      <c r="Z33" s="31"/>
      <c r="AA33" s="32"/>
      <c r="AB33" s="29"/>
      <c r="AC33" s="30"/>
      <c r="AD33" s="31"/>
      <c r="AE33" s="32"/>
      <c r="AF33" s="29"/>
      <c r="AG33" s="30"/>
      <c r="AH33" s="31"/>
      <c r="AI33" s="32"/>
      <c r="AJ33" s="29"/>
      <c r="AK33" s="30"/>
      <c r="AL33" s="31"/>
      <c r="AM33" s="32"/>
      <c r="AN33" s="28" t="s">
        <v>39</v>
      </c>
    </row>
    <row r="34" spans="1:41" ht="35.25" customHeight="1">
      <c r="A34" s="136">
        <v>18</v>
      </c>
      <c r="B34" s="88"/>
      <c r="C34" s="208" t="s">
        <v>27</v>
      </c>
      <c r="D34" s="208"/>
      <c r="E34" s="260" t="s">
        <v>54</v>
      </c>
      <c r="F34" s="261"/>
      <c r="G34" s="63">
        <f t="shared" si="14"/>
        <v>10</v>
      </c>
      <c r="H34" s="64">
        <f t="shared" si="15"/>
        <v>3</v>
      </c>
      <c r="I34" s="90"/>
      <c r="J34" s="48"/>
      <c r="K34" s="48"/>
      <c r="L34" s="48"/>
      <c r="M34" s="112"/>
      <c r="N34" s="164"/>
      <c r="O34" s="48"/>
      <c r="P34" s="48"/>
      <c r="Q34" s="48"/>
      <c r="R34" s="165"/>
      <c r="S34" s="164">
        <v>0</v>
      </c>
      <c r="T34" s="48">
        <v>0</v>
      </c>
      <c r="U34" s="48">
        <v>10</v>
      </c>
      <c r="V34" s="48" t="s">
        <v>26</v>
      </c>
      <c r="W34" s="165">
        <v>3</v>
      </c>
      <c r="AM34" s="53"/>
    </row>
    <row r="35" spans="1:41" ht="24" customHeight="1" thickBot="1">
      <c r="A35" s="152">
        <v>19</v>
      </c>
      <c r="B35" s="153"/>
      <c r="C35" s="250" t="s">
        <v>27</v>
      </c>
      <c r="D35" s="250"/>
      <c r="E35" s="251" t="s">
        <v>55</v>
      </c>
      <c r="F35" s="252"/>
      <c r="G35" s="65">
        <f t="shared" si="14"/>
        <v>10</v>
      </c>
      <c r="H35" s="66">
        <f t="shared" si="15"/>
        <v>3</v>
      </c>
      <c r="I35" s="154"/>
      <c r="J35" s="155"/>
      <c r="K35" s="155"/>
      <c r="L35" s="155"/>
      <c r="M35" s="185"/>
      <c r="N35" s="166">
        <v>5</v>
      </c>
      <c r="O35" s="155">
        <v>0</v>
      </c>
      <c r="P35" s="155">
        <v>5</v>
      </c>
      <c r="Q35" s="155" t="s">
        <v>29</v>
      </c>
      <c r="R35" s="167">
        <v>3</v>
      </c>
      <c r="S35" s="166"/>
      <c r="T35" s="155"/>
      <c r="U35" s="155"/>
      <c r="V35" s="155"/>
      <c r="W35" s="167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8"/>
    </row>
    <row r="36" spans="1:41" s="50" customFormat="1" ht="24" customHeight="1">
      <c r="A36" s="123" t="s">
        <v>57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124"/>
      <c r="AO36" s="51"/>
    </row>
    <row r="37" spans="1:41" ht="21" customHeight="1">
      <c r="A37" s="14"/>
      <c r="B37" s="52" t="s">
        <v>58</v>
      </c>
      <c r="C37" s="258" t="s">
        <v>59</v>
      </c>
      <c r="D37" s="258"/>
      <c r="E37" s="47"/>
      <c r="F37" s="47"/>
      <c r="W37" s="53"/>
      <c r="AO37" s="14"/>
    </row>
    <row r="38" spans="1:41" ht="21" customHeight="1">
      <c r="A38" s="14"/>
      <c r="C38" s="259" t="s">
        <v>60</v>
      </c>
      <c r="D38" s="259"/>
      <c r="E38" s="54"/>
      <c r="F38" s="54"/>
      <c r="W38" s="53"/>
      <c r="AO38" s="14"/>
    </row>
    <row r="39" spans="1:41" ht="21" customHeight="1" thickBot="1">
      <c r="A39" s="55"/>
      <c r="B39" s="56"/>
      <c r="C39" s="249" t="s">
        <v>61</v>
      </c>
      <c r="D39" s="249"/>
      <c r="E39" s="57"/>
      <c r="F39" s="57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8"/>
      <c r="AO39" s="14"/>
    </row>
    <row r="42" spans="1:41" ht="15.75">
      <c r="B42" s="59"/>
    </row>
  </sheetData>
  <mergeCells count="68">
    <mergeCell ref="C21:D21"/>
    <mergeCell ref="E21:F21"/>
    <mergeCell ref="C37:D37"/>
    <mergeCell ref="C38:D38"/>
    <mergeCell ref="C34:D34"/>
    <mergeCell ref="E34:F34"/>
    <mergeCell ref="C26:D26"/>
    <mergeCell ref="A22:F22"/>
    <mergeCell ref="C39:D39"/>
    <mergeCell ref="C35:D35"/>
    <mergeCell ref="E35:F35"/>
    <mergeCell ref="E26:F26"/>
    <mergeCell ref="I28:K28"/>
    <mergeCell ref="S28:U28"/>
    <mergeCell ref="A31:F31"/>
    <mergeCell ref="C32:D32"/>
    <mergeCell ref="E32:F32"/>
    <mergeCell ref="C24:D24"/>
    <mergeCell ref="E24:F24"/>
    <mergeCell ref="C25:D25"/>
    <mergeCell ref="E25:F25"/>
    <mergeCell ref="N28:P28"/>
    <mergeCell ref="C11:D11"/>
    <mergeCell ref="E11:F11"/>
    <mergeCell ref="C33:D33"/>
    <mergeCell ref="E33:F33"/>
    <mergeCell ref="C16:D16"/>
    <mergeCell ref="E16:F16"/>
    <mergeCell ref="C23:D23"/>
    <mergeCell ref="E23:F23"/>
    <mergeCell ref="A12:F12"/>
    <mergeCell ref="C14:D14"/>
    <mergeCell ref="E14:F14"/>
    <mergeCell ref="E27:F27"/>
    <mergeCell ref="C17:D17"/>
    <mergeCell ref="E17:F17"/>
    <mergeCell ref="C18:D18"/>
    <mergeCell ref="E18:F18"/>
    <mergeCell ref="H6:H7"/>
    <mergeCell ref="I6:AM6"/>
    <mergeCell ref="C13:D13"/>
    <mergeCell ref="E13:F13"/>
    <mergeCell ref="C20:D20"/>
    <mergeCell ref="E20:F20"/>
    <mergeCell ref="A9:F9"/>
    <mergeCell ref="C10:D10"/>
    <mergeCell ref="E10:F10"/>
    <mergeCell ref="B6:B7"/>
    <mergeCell ref="C6:D7"/>
    <mergeCell ref="E6:F7"/>
    <mergeCell ref="C19:D19"/>
    <mergeCell ref="E19:F19"/>
    <mergeCell ref="C15:D15"/>
    <mergeCell ref="E15:F15"/>
    <mergeCell ref="AN6:AN7"/>
    <mergeCell ref="I7:M7"/>
    <mergeCell ref="N7:R7"/>
    <mergeCell ref="S7:W7"/>
    <mergeCell ref="X7:AA7"/>
    <mergeCell ref="AB7:AE7"/>
    <mergeCell ref="AF7:AI7"/>
    <mergeCell ref="AJ7:AM7"/>
    <mergeCell ref="A5:AN5"/>
    <mergeCell ref="M1:W2"/>
    <mergeCell ref="AA2:AN2"/>
    <mergeCell ref="F3:M3"/>
    <mergeCell ref="AA3:AN3"/>
    <mergeCell ref="AA4:AN4"/>
  </mergeCells>
  <pageMargins left="0.74803149606299213" right="0.74803149606299213" top="0.98425196850393704" bottom="0.98425196850393704" header="0.51181102362204722" footer="0.51181102362204722"/>
  <pageSetup paperSize="9" scale="40" fitToWidth="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2" ma:contentTypeDescription="Új dokumentum létrehozása." ma:contentTypeScope="" ma:versionID="0d0838d9a37495184b947dc7dbb5b173">
  <xsd:schema xmlns:xsd="http://www.w3.org/2001/XMLSchema" xmlns:xs="http://www.w3.org/2001/XMLSchema" xmlns:p="http://schemas.microsoft.com/office/2006/metadata/properties" xmlns:ns2="e3386913-36fb-4319-ad0d-41cc24f8ebdc" targetNamespace="http://schemas.microsoft.com/office/2006/metadata/properties" ma:root="true" ma:fieldsID="941d098ff7c8f9492e4765926e8e4d90" ns2:_="">
    <xsd:import namespace="e3386913-36fb-4319-ad0d-41cc24f8eb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60889-39C7-4429-B785-0482FB00CC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D57587-0414-4C28-8405-4935C7EBE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542BEF-A94D-4D78-B590-D4B23101ABC0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3386913-36fb-4319-ad0d-41cc24f8ebd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Szakmérnök</vt:lpstr>
    </vt:vector>
  </TitlesOfParts>
  <Company>Reményi és Társai Kft.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Reményi és Társai Kft.</dc:creator>
  <cp:lastModifiedBy>rita</cp:lastModifiedBy>
  <cp:revision/>
  <cp:lastPrinted>2023-03-23T14:23:20Z</cp:lastPrinted>
  <dcterms:created xsi:type="dcterms:W3CDTF">2013-02-20T22:50:15Z</dcterms:created>
  <dcterms:modified xsi:type="dcterms:W3CDTF">2023-07-24T17:00:07Z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</Properties>
</file>