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/>
  <mc:AlternateContent xmlns:mc="http://schemas.openxmlformats.org/markup-compatibility/2006">
    <mc:Choice Requires="x15">
      <x15ac:absPath xmlns:x15ac="http://schemas.microsoft.com/office/spreadsheetml/2010/11/ac" url="G:\egyetemi anyagok\kari anyagok, kari tanács\mintatantervek\"/>
    </mc:Choice>
  </mc:AlternateContent>
  <bookViews>
    <workbookView xWindow="13500" yWindow="105" windowWidth="15225" windowHeight="12330" activeTab="1" xr2:uid="{00000000-000D-0000-FFFF-FFFF00000000}"/>
  </bookViews>
  <sheets>
    <sheet name="ITF ALAP" sheetId="5" r:id="rId1"/>
    <sheet name="ITF SPEC 1" sheetId="6" r:id="rId2"/>
    <sheet name="ITF SPEC 2" sheetId="7" r:id="rId3"/>
    <sheet name="ITF SPEC 3" sheetId="8" r:id="rId4"/>
    <sheet name="kritérium tárgyak" sheetId="10" r:id="rId5"/>
    <sheet name="szabadon választható tárgyak" sheetId="11" r:id="rId6"/>
    <sheet name="Munka1" sheetId="9" r:id="rId7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31" i="6" l="1"/>
  <c r="AF31" i="6"/>
  <c r="V31" i="6"/>
  <c r="Q31" i="6"/>
  <c r="L31" i="6"/>
  <c r="G31" i="6"/>
  <c r="AE13" i="5" l="1"/>
  <c r="AE24" i="5"/>
  <c r="AE34" i="5"/>
  <c r="AF13" i="5"/>
  <c r="AF24" i="5"/>
  <c r="AF34" i="5"/>
  <c r="AG13" i="5"/>
  <c r="AG24" i="5"/>
  <c r="AG34" i="5"/>
  <c r="AE13" i="7"/>
  <c r="AF13" i="7"/>
  <c r="AG13" i="7"/>
  <c r="Z13" i="5"/>
  <c r="Z24" i="5"/>
  <c r="Z34" i="5"/>
  <c r="AA13" i="5"/>
  <c r="AA24" i="5"/>
  <c r="AA34" i="5"/>
  <c r="AB13" i="5"/>
  <c r="AB24" i="5"/>
  <c r="AB34" i="5"/>
  <c r="Z13" i="7"/>
  <c r="AA13" i="7"/>
  <c r="AB13" i="7"/>
  <c r="U13" i="5"/>
  <c r="U24" i="5"/>
  <c r="U34" i="5"/>
  <c r="V13" i="5"/>
  <c r="V24" i="5"/>
  <c r="V34" i="5"/>
  <c r="W13" i="5"/>
  <c r="W24" i="5"/>
  <c r="W34" i="5"/>
  <c r="U13" i="7"/>
  <c r="V13" i="7"/>
  <c r="W13" i="7"/>
  <c r="P13" i="5"/>
  <c r="P24" i="5"/>
  <c r="P34" i="5"/>
  <c r="Q13" i="5"/>
  <c r="Q24" i="5"/>
  <c r="Q34" i="5"/>
  <c r="R13" i="5"/>
  <c r="R24" i="5"/>
  <c r="R34" i="5"/>
  <c r="P13" i="7"/>
  <c r="Q13" i="7"/>
  <c r="R13" i="7"/>
  <c r="K13" i="5"/>
  <c r="K24" i="5"/>
  <c r="K34" i="5"/>
  <c r="L13" i="5"/>
  <c r="L24" i="5"/>
  <c r="L34" i="5"/>
  <c r="M13" i="5"/>
  <c r="M24" i="5"/>
  <c r="M34" i="5"/>
  <c r="K13" i="7"/>
  <c r="L13" i="7"/>
  <c r="M13" i="7"/>
  <c r="F13" i="5"/>
  <c r="F24" i="5"/>
  <c r="F34" i="5"/>
  <c r="G13" i="5"/>
  <c r="G24" i="5"/>
  <c r="G34" i="5"/>
  <c r="H13" i="5"/>
  <c r="H24" i="5"/>
  <c r="H34" i="5"/>
  <c r="F13" i="7"/>
  <c r="G13" i="7"/>
  <c r="H13" i="7"/>
  <c r="AE13" i="8"/>
  <c r="AF13" i="8"/>
  <c r="AG13" i="8"/>
  <c r="Z13" i="8"/>
  <c r="AA13" i="8"/>
  <c r="AB13" i="8"/>
  <c r="U13" i="8"/>
  <c r="V13" i="8"/>
  <c r="W13" i="8"/>
  <c r="P13" i="8"/>
  <c r="Q13" i="8"/>
  <c r="R13" i="8"/>
  <c r="K13" i="8"/>
  <c r="L13" i="8"/>
  <c r="M13" i="8"/>
  <c r="F13" i="8"/>
  <c r="G13" i="8"/>
  <c r="H13" i="8"/>
  <c r="AE12" i="6"/>
  <c r="AF12" i="6"/>
  <c r="AG12" i="6"/>
  <c r="Z12" i="6"/>
  <c r="AA12" i="6"/>
  <c r="AB12" i="6"/>
  <c r="U12" i="6"/>
  <c r="V12" i="6"/>
  <c r="W12" i="6"/>
  <c r="P12" i="6"/>
  <c r="Q12" i="6"/>
  <c r="R12" i="6"/>
  <c r="K12" i="6"/>
  <c r="L12" i="6"/>
  <c r="M12" i="6"/>
  <c r="F12" i="6"/>
  <c r="G12" i="6"/>
  <c r="H12" i="6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1" i="5"/>
  <c r="D52" i="5"/>
  <c r="D53" i="5"/>
  <c r="D54" i="5"/>
  <c r="E30" i="8"/>
  <c r="AI24" i="8"/>
  <c r="AG24" i="8"/>
  <c r="AF24" i="8"/>
  <c r="AE24" i="8"/>
  <c r="AD24" i="8"/>
  <c r="AB24" i="8"/>
  <c r="AA24" i="8"/>
  <c r="Z24" i="8"/>
  <c r="E30" i="7"/>
  <c r="AI24" i="7"/>
  <c r="AG24" i="7"/>
  <c r="AF24" i="7"/>
  <c r="AE24" i="7"/>
  <c r="AD24" i="7"/>
  <c r="AB24" i="7"/>
  <c r="AA24" i="7"/>
  <c r="Z24" i="7"/>
  <c r="AI23" i="6"/>
  <c r="AG23" i="6"/>
  <c r="AF23" i="6"/>
  <c r="AE23" i="6"/>
  <c r="AD23" i="6"/>
  <c r="AB23" i="6"/>
  <c r="AA23" i="6"/>
  <c r="Z23" i="6"/>
  <c r="E29" i="6"/>
  <c r="D14" i="6"/>
  <c r="D15" i="6"/>
  <c r="D16" i="6"/>
  <c r="D17" i="6"/>
  <c r="D18" i="6"/>
  <c r="D19" i="6"/>
  <c r="D20" i="6"/>
  <c r="D21" i="6"/>
  <c r="D22" i="6"/>
  <c r="E49" i="5"/>
  <c r="E48" i="5"/>
  <c r="E59" i="5"/>
  <c r="D59" i="5"/>
  <c r="E54" i="5"/>
  <c r="E47" i="5"/>
  <c r="E43" i="5"/>
  <c r="E39" i="5"/>
  <c r="E33" i="5"/>
  <c r="D33" i="5"/>
  <c r="E29" i="5"/>
  <c r="D29" i="5"/>
  <c r="E26" i="5"/>
  <c r="D26" i="5"/>
  <c r="D22" i="5"/>
  <c r="E18" i="5"/>
  <c r="D18" i="5"/>
  <c r="E22" i="5"/>
  <c r="E17" i="5"/>
  <c r="E21" i="5"/>
  <c r="J24" i="5"/>
  <c r="AD24" i="5"/>
  <c r="E28" i="5"/>
  <c r="E32" i="5"/>
  <c r="E53" i="5"/>
  <c r="E58" i="5"/>
  <c r="E55" i="5" s="1"/>
  <c r="D61" i="5"/>
  <c r="D16" i="5"/>
  <c r="E16" i="5"/>
  <c r="D20" i="5"/>
  <c r="E20" i="5"/>
  <c r="D31" i="5"/>
  <c r="E31" i="5"/>
  <c r="E37" i="5"/>
  <c r="E41" i="5"/>
  <c r="E45" i="5"/>
  <c r="E52" i="5"/>
  <c r="D57" i="5"/>
  <c r="E57" i="5"/>
  <c r="D60" i="5"/>
  <c r="E60" i="5"/>
  <c r="D17" i="5"/>
  <c r="D21" i="5"/>
  <c r="AL24" i="5"/>
  <c r="D28" i="5"/>
  <c r="D32" i="5"/>
  <c r="E38" i="5"/>
  <c r="E42" i="5"/>
  <c r="E46" i="5"/>
  <c r="D58" i="5"/>
  <c r="E61" i="5"/>
  <c r="D15" i="5"/>
  <c r="E15" i="5"/>
  <c r="D19" i="5"/>
  <c r="E19" i="5"/>
  <c r="D23" i="5"/>
  <c r="E23" i="5"/>
  <c r="D27" i="5"/>
  <c r="D24" i="5" s="1"/>
  <c r="E27" i="5"/>
  <c r="E40" i="5"/>
  <c r="E44" i="5"/>
  <c r="D30" i="5"/>
  <c r="E30" i="5"/>
  <c r="T24" i="5"/>
  <c r="AJ24" i="5"/>
  <c r="AN24" i="5"/>
  <c r="Y24" i="5"/>
  <c r="AI24" i="5"/>
  <c r="AK24" i="5"/>
  <c r="E51" i="5"/>
  <c r="E50" i="5" s="1"/>
  <c r="E56" i="5"/>
  <c r="S63" i="5"/>
  <c r="S35" i="7" s="1"/>
  <c r="S64" i="5"/>
  <c r="AM64" i="5"/>
  <c r="AM63" i="5"/>
  <c r="I63" i="5"/>
  <c r="I35" i="7" s="1"/>
  <c r="I64" i="5"/>
  <c r="I36" i="7" s="1"/>
  <c r="AC63" i="5"/>
  <c r="AC64" i="5"/>
  <c r="N64" i="5"/>
  <c r="N63" i="5"/>
  <c r="X63" i="5"/>
  <c r="X64" i="5"/>
  <c r="AH63" i="5"/>
  <c r="AH64" i="5"/>
  <c r="E36" i="5"/>
  <c r="E35" i="5" s="1"/>
  <c r="T34" i="5"/>
  <c r="AD34" i="5"/>
  <c r="AJ34" i="5"/>
  <c r="AL34" i="5"/>
  <c r="AN34" i="5"/>
  <c r="D56" i="5"/>
  <c r="D55" i="5" s="1"/>
  <c r="AJ13" i="5"/>
  <c r="AJ62" i="5" s="1"/>
  <c r="AK67" i="5" s="1"/>
  <c r="E14" i="5"/>
  <c r="T13" i="5"/>
  <c r="AD13" i="5"/>
  <c r="AL13" i="5"/>
  <c r="AN13" i="5"/>
  <c r="AN62" i="5" s="1"/>
  <c r="AN31" i="8" s="1"/>
  <c r="D25" i="5"/>
  <c r="E25" i="5"/>
  <c r="D14" i="5"/>
  <c r="O13" i="5"/>
  <c r="O62" i="5" s="1"/>
  <c r="Y13" i="5"/>
  <c r="AI13" i="5"/>
  <c r="AK13" i="5"/>
  <c r="O24" i="5"/>
  <c r="O34" i="5"/>
  <c r="Y34" i="5"/>
  <c r="AI34" i="5"/>
  <c r="AK34" i="5"/>
  <c r="J13" i="5"/>
  <c r="J34" i="5"/>
  <c r="N36" i="8"/>
  <c r="I35" i="8"/>
  <c r="S35" i="8"/>
  <c r="S34" i="6"/>
  <c r="AM35" i="8"/>
  <c r="N34" i="6"/>
  <c r="E24" i="5"/>
  <c r="J62" i="5"/>
  <c r="AD62" i="5"/>
  <c r="Y62" i="5"/>
  <c r="T62" i="5"/>
  <c r="E13" i="5"/>
  <c r="Y13" i="8"/>
  <c r="Y13" i="7"/>
  <c r="T13" i="8"/>
  <c r="T13" i="7"/>
  <c r="AI13" i="8"/>
  <c r="AI13" i="7"/>
  <c r="AN13" i="8"/>
  <c r="AN13" i="7"/>
  <c r="AD13" i="7"/>
  <c r="AD13" i="8"/>
  <c r="O13" i="8"/>
  <c r="O13" i="7"/>
  <c r="J13" i="8"/>
  <c r="J13" i="7"/>
  <c r="E14" i="8"/>
  <c r="E15" i="8"/>
  <c r="E16" i="8"/>
  <c r="E17" i="8"/>
  <c r="E18" i="8"/>
  <c r="E19" i="8"/>
  <c r="E20" i="8"/>
  <c r="E21" i="8"/>
  <c r="E22" i="8"/>
  <c r="E23" i="8"/>
  <c r="E14" i="7"/>
  <c r="E15" i="7"/>
  <c r="E16" i="7"/>
  <c r="E17" i="7"/>
  <c r="E18" i="7"/>
  <c r="E19" i="7"/>
  <c r="E20" i="7"/>
  <c r="E21" i="7"/>
  <c r="E22" i="7"/>
  <c r="E23" i="7"/>
  <c r="E22" i="6"/>
  <c r="D17" i="8"/>
  <c r="D19" i="8"/>
  <c r="T12" i="6"/>
  <c r="AD12" i="6"/>
  <c r="AJ12" i="6"/>
  <c r="AL12" i="6"/>
  <c r="AN12" i="6"/>
  <c r="O12" i="6"/>
  <c r="Y12" i="6"/>
  <c r="AI12" i="6"/>
  <c r="AK12" i="6"/>
  <c r="D17" i="7"/>
  <c r="D21" i="8"/>
  <c r="D23" i="8"/>
  <c r="D19" i="7"/>
  <c r="AJ13" i="8"/>
  <c r="AL13" i="8"/>
  <c r="AK13" i="7"/>
  <c r="J12" i="6"/>
  <c r="D16" i="7"/>
  <c r="D18" i="7"/>
  <c r="AK13" i="8"/>
  <c r="AJ13" i="7"/>
  <c r="AL13" i="7"/>
  <c r="D14" i="8"/>
  <c r="D16" i="8"/>
  <c r="D18" i="8"/>
  <c r="D20" i="8"/>
  <c r="D22" i="8"/>
  <c r="D14" i="7"/>
  <c r="D23" i="7"/>
  <c r="D15" i="8"/>
  <c r="D15" i="7"/>
  <c r="D21" i="7"/>
  <c r="D22" i="7"/>
  <c r="D20" i="7"/>
  <c r="E14" i="6"/>
  <c r="E21" i="6"/>
  <c r="E16" i="6"/>
  <c r="E18" i="6"/>
  <c r="E20" i="6"/>
  <c r="D13" i="6"/>
  <c r="D12" i="6" s="1"/>
  <c r="E13" i="6"/>
  <c r="E15" i="6"/>
  <c r="E17" i="6"/>
  <c r="E19" i="6"/>
  <c r="D13" i="7" l="1"/>
  <c r="AM35" i="6"/>
  <c r="AM36" i="7"/>
  <c r="AC35" i="7"/>
  <c r="AC34" i="6"/>
  <c r="AC35" i="8"/>
  <c r="E13" i="7"/>
  <c r="AD31" i="7"/>
  <c r="AI62" i="5"/>
  <c r="AK62" i="5"/>
  <c r="D13" i="5"/>
  <c r="AH36" i="8"/>
  <c r="AH36" i="7"/>
  <c r="AH35" i="6"/>
  <c r="N35" i="8"/>
  <c r="N35" i="7"/>
  <c r="S35" i="6"/>
  <c r="S36" i="7"/>
  <c r="X35" i="8"/>
  <c r="X34" i="6"/>
  <c r="X35" i="7"/>
  <c r="AH35" i="7"/>
  <c r="AH35" i="8"/>
  <c r="AH34" i="6"/>
  <c r="N35" i="6"/>
  <c r="N36" i="7"/>
  <c r="AM36" i="8"/>
  <c r="I34" i="6"/>
  <c r="X36" i="8"/>
  <c r="X35" i="6"/>
  <c r="X36" i="7"/>
  <c r="AC36" i="7"/>
  <c r="AC35" i="6"/>
  <c r="AC36" i="8"/>
  <c r="AM34" i="6"/>
  <c r="AM35" i="7"/>
  <c r="S36" i="8"/>
  <c r="AN30" i="6"/>
  <c r="I36" i="8"/>
  <c r="AN31" i="7"/>
  <c r="I35" i="6"/>
  <c r="AD30" i="6"/>
  <c r="AD31" i="8"/>
  <c r="E13" i="8"/>
  <c r="D13" i="8"/>
  <c r="T31" i="8"/>
  <c r="O31" i="8"/>
  <c r="AI31" i="8"/>
  <c r="J31" i="8"/>
  <c r="Y31" i="8"/>
  <c r="E12" i="6"/>
  <c r="D50" i="5"/>
  <c r="E34" i="5"/>
  <c r="E62" i="5" s="1"/>
  <c r="E30" i="6" s="1"/>
  <c r="Y30" i="6"/>
  <c r="D35" i="5"/>
  <c r="AL62" i="5"/>
  <c r="AK65" i="5" s="1"/>
  <c r="G62" i="5"/>
  <c r="L62" i="5"/>
  <c r="V62" i="5"/>
  <c r="W62" i="5"/>
  <c r="U62" i="5"/>
  <c r="V67" i="5" s="1"/>
  <c r="AG62" i="5"/>
  <c r="J30" i="6"/>
  <c r="AI30" i="6"/>
  <c r="O30" i="6"/>
  <c r="T30" i="6"/>
  <c r="M62" i="5"/>
  <c r="K62" i="5"/>
  <c r="L67" i="5" s="1"/>
  <c r="R62" i="5"/>
  <c r="P62" i="5"/>
  <c r="Q67" i="5" s="1"/>
  <c r="AA62" i="5"/>
  <c r="AF62" i="5"/>
  <c r="J31" i="7"/>
  <c r="O31" i="7"/>
  <c r="AI31" i="7"/>
  <c r="T31" i="7"/>
  <c r="H62" i="5"/>
  <c r="F62" i="5"/>
  <c r="Q62" i="5"/>
  <c r="AB62" i="5"/>
  <c r="Z62" i="5"/>
  <c r="AA67" i="5" s="1"/>
  <c r="AE62" i="5"/>
  <c r="AF67" i="5" s="1"/>
  <c r="Y31" i="7"/>
  <c r="D34" i="5" l="1"/>
  <c r="D62" i="5" s="1"/>
  <c r="AK66" i="5"/>
  <c r="AK32" i="6" s="1"/>
  <c r="AO31" i="8"/>
  <c r="G65" i="5"/>
  <c r="G67" i="5"/>
  <c r="Q66" i="5"/>
  <c r="Q33" i="7" s="1"/>
  <c r="G66" i="5"/>
  <c r="G33" i="7" s="1"/>
  <c r="AO30" i="6"/>
  <c r="AA66" i="5"/>
  <c r="AA33" i="8" s="1"/>
  <c r="L66" i="5"/>
  <c r="L33" i="7" s="1"/>
  <c r="L65" i="5"/>
  <c r="E31" i="8"/>
  <c r="AF66" i="5"/>
  <c r="AF33" i="8" s="1"/>
  <c r="V66" i="5"/>
  <c r="V32" i="6" s="1"/>
  <c r="AO31" i="7"/>
  <c r="E31" i="7"/>
  <c r="V65" i="5"/>
  <c r="V30" i="6" s="1"/>
  <c r="Q65" i="5"/>
  <c r="Q30" i="6" s="1"/>
  <c r="AF65" i="5"/>
  <c r="AA65" i="5"/>
  <c r="AA32" i="8" s="1"/>
  <c r="AA31" i="8" s="1"/>
  <c r="AF33" i="7"/>
  <c r="AK33" i="8"/>
  <c r="AK33" i="7"/>
  <c r="AK32" i="8"/>
  <c r="AK31" i="8" s="1"/>
  <c r="AK32" i="7"/>
  <c r="AK31" i="7" s="1"/>
  <c r="AK30" i="6"/>
  <c r="G32" i="8" l="1"/>
  <c r="G31" i="8" s="1"/>
  <c r="AO65" i="5"/>
  <c r="V33" i="8"/>
  <c r="AA32" i="7"/>
  <c r="AA31" i="7" s="1"/>
  <c r="V33" i="7"/>
  <c r="G32" i="7"/>
  <c r="G31" i="7" s="1"/>
  <c r="L32" i="6"/>
  <c r="G32" i="6"/>
  <c r="AA32" i="6"/>
  <c r="G33" i="8"/>
  <c r="AA33" i="7"/>
  <c r="AA31" i="6"/>
  <c r="AA30" i="6" s="1"/>
  <c r="L33" i="8"/>
  <c r="Q32" i="6"/>
  <c r="Q33" i="8"/>
  <c r="L32" i="8"/>
  <c r="L31" i="8" s="1"/>
  <c r="L30" i="6"/>
  <c r="L32" i="7"/>
  <c r="L31" i="7" s="1"/>
  <c r="AF32" i="6"/>
  <c r="AF32" i="8"/>
  <c r="AF31" i="8" s="1"/>
  <c r="AF32" i="7"/>
  <c r="AF31" i="7" s="1"/>
  <c r="AF30" i="6"/>
  <c r="V32" i="7"/>
  <c r="V31" i="7" s="1"/>
  <c r="V32" i="8"/>
  <c r="V31" i="8" s="1"/>
  <c r="Q32" i="7"/>
  <c r="Q31" i="7" s="1"/>
  <c r="Q32" i="8"/>
  <c r="Q31" i="8" s="1"/>
  <c r="G30" i="6" l="1"/>
  <c r="AO31" i="6"/>
  <c r="D33" i="7"/>
  <c r="D33" i="8"/>
  <c r="D32" i="6"/>
  <c r="D30" i="6"/>
  <c r="D33" i="6" s="1"/>
  <c r="D31" i="8"/>
  <c r="D31" i="7"/>
  <c r="D34" i="7" s="1"/>
  <c r="D34" i="8" l="1"/>
</calcChain>
</file>

<file path=xl/sharedStrings.xml><?xml version="1.0" encoding="utf-8"?>
<sst xmlns="http://schemas.openxmlformats.org/spreadsheetml/2006/main" count="1193" uniqueCount="408">
  <si>
    <t>Kód</t>
  </si>
  <si>
    <t>Tantárgyak</t>
  </si>
  <si>
    <t>heti</t>
  </si>
  <si>
    <t>Félévek</t>
  </si>
  <si>
    <t>Előtanulmány</t>
  </si>
  <si>
    <t>óra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</si>
  <si>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</si>
  <si>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</si>
  <si>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</si>
  <si>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</si>
  <si>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</si>
  <si>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</si>
  <si>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</si>
  <si>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</si>
  <si>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</si>
  <si>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</si>
  <si>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</si>
  <si>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</si>
  <si>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45.</t>
  </si>
  <si>
    <t>v</t>
  </si>
  <si>
    <t>46.</t>
  </si>
  <si>
    <t>47.</t>
  </si>
  <si>
    <t>Integrált terméktervezés I.</t>
  </si>
  <si>
    <t>é</t>
  </si>
  <si>
    <t>48.</t>
  </si>
  <si>
    <t>49.</t>
  </si>
  <si>
    <t>Szakdolgozat</t>
  </si>
  <si>
    <t xml:space="preserve">Összes heti óra </t>
  </si>
  <si>
    <t>Vizsga (v)</t>
  </si>
  <si>
    <t>Évközi jegy (é)</t>
  </si>
  <si>
    <t>Testnevelés I.</t>
  </si>
  <si>
    <t>Testnevelés II.</t>
  </si>
  <si>
    <t>Szakmai gyakorlat</t>
  </si>
  <si>
    <t>6 hét</t>
  </si>
  <si>
    <t>"</t>
  </si>
  <si>
    <t>50.</t>
  </si>
  <si>
    <t>51.</t>
  </si>
  <si>
    <t>52.</t>
  </si>
  <si>
    <r>
      <t>kredi</t>
    </r>
    <r>
      <rPr>
        <b/>
        <sz val="12"/>
        <rFont val="Arial CE"/>
        <family val="2"/>
        <charset val="238"/>
      </rPr>
      <t>t</t>
    </r>
  </si>
  <si>
    <t>Matematika I.</t>
  </si>
  <si>
    <t>Matematika II.</t>
  </si>
  <si>
    <t>Kémia</t>
  </si>
  <si>
    <t>Fizika I.</t>
  </si>
  <si>
    <t>Fizika II.</t>
  </si>
  <si>
    <t>Műszaki mechanika I.</t>
  </si>
  <si>
    <t>8.</t>
  </si>
  <si>
    <t>Műszaki mechanika II.</t>
  </si>
  <si>
    <t>9.</t>
  </si>
  <si>
    <t>Elektrotechnika</t>
  </si>
  <si>
    <t>10.</t>
  </si>
  <si>
    <t>Ábrázoló geometria</t>
  </si>
  <si>
    <t>11.</t>
  </si>
  <si>
    <t>12.</t>
  </si>
  <si>
    <t>13.</t>
  </si>
  <si>
    <t>14.</t>
  </si>
  <si>
    <t>15.</t>
  </si>
  <si>
    <t>Makroökonómia</t>
  </si>
  <si>
    <t>Mikroökonómia</t>
  </si>
  <si>
    <t>42.</t>
  </si>
  <si>
    <t>Fogyasztóvédelem</t>
  </si>
  <si>
    <t>17.</t>
  </si>
  <si>
    <t>Mérnöki jogi ismeretek</t>
  </si>
  <si>
    <t>Művészettörténet</t>
  </si>
  <si>
    <t>21.</t>
  </si>
  <si>
    <t>Anyagtudomány I.</t>
  </si>
  <si>
    <t>22.</t>
  </si>
  <si>
    <t>Anyagtudomány II.</t>
  </si>
  <si>
    <t>23.</t>
  </si>
  <si>
    <t>24.</t>
  </si>
  <si>
    <t>Ipari technológiák gépei II.</t>
  </si>
  <si>
    <t>25.</t>
  </si>
  <si>
    <t>26.</t>
  </si>
  <si>
    <t xml:space="preserve">Gépszerkezetek </t>
  </si>
  <si>
    <t>27.</t>
  </si>
  <si>
    <t>28.</t>
  </si>
  <si>
    <t>Informatika II.</t>
  </si>
  <si>
    <t>Színtan és színmérés</t>
  </si>
  <si>
    <t>30.</t>
  </si>
  <si>
    <t xml:space="preserve">CAD/CAM I. </t>
  </si>
  <si>
    <t>31.</t>
  </si>
  <si>
    <t xml:space="preserve">CAD/CAM II. </t>
  </si>
  <si>
    <t>32.</t>
  </si>
  <si>
    <t>41.</t>
  </si>
  <si>
    <t xml:space="preserve">Ergonómia </t>
  </si>
  <si>
    <t>16.</t>
  </si>
  <si>
    <t>18.</t>
  </si>
  <si>
    <t>38.</t>
  </si>
  <si>
    <t>Formatervezés I.</t>
  </si>
  <si>
    <t>Formatervezés II.</t>
  </si>
  <si>
    <t>33.</t>
  </si>
  <si>
    <t>34.</t>
  </si>
  <si>
    <t>43.</t>
  </si>
  <si>
    <t>36.</t>
  </si>
  <si>
    <t>Vizuális kommunikáció</t>
  </si>
  <si>
    <t>35.</t>
  </si>
  <si>
    <t xml:space="preserve">Modellezés </t>
  </si>
  <si>
    <t>19.</t>
  </si>
  <si>
    <t>20.</t>
  </si>
  <si>
    <t>29.</t>
  </si>
  <si>
    <t>44.</t>
  </si>
  <si>
    <t>Marketing és kereskedelem</t>
  </si>
  <si>
    <t>Termékkonstrukció</t>
  </si>
  <si>
    <t>Szabadkézi rajz I.</t>
  </si>
  <si>
    <t>Szabadkézi rajz II.</t>
  </si>
  <si>
    <t>Terméktervezés módszertana</t>
  </si>
  <si>
    <t>Anyag és áruismeret</t>
  </si>
  <si>
    <t>Menedzsment alapjai</t>
  </si>
  <si>
    <t>37.</t>
  </si>
  <si>
    <t>40.</t>
  </si>
  <si>
    <t>Óbudai Egyetem</t>
  </si>
  <si>
    <t>Nappali tagozat</t>
  </si>
  <si>
    <t>Ipari termék- és formatervező mérnöki szak</t>
  </si>
  <si>
    <t>Csomagolástervezés specializáció</t>
  </si>
  <si>
    <t>Csomagolástervezés I.</t>
  </si>
  <si>
    <t>Csomagolástervezés II.</t>
  </si>
  <si>
    <t>Enteriőr- és textiltervezés I.</t>
  </si>
  <si>
    <t>Enteriőr- és textiltervezés II.</t>
  </si>
  <si>
    <t>Megjelenítési technikák</t>
  </si>
  <si>
    <t>Projektmunka</t>
  </si>
  <si>
    <t>Környezetbarát csomagolóanyagok</t>
  </si>
  <si>
    <t>Papír- és csomagolóipari anyagismeret és vizsgálatok</t>
  </si>
  <si>
    <t xml:space="preserve">Rejtő Sándor Könnyűipari és Környezetmérnöki Kar </t>
  </si>
  <si>
    <t xml:space="preserve">BSc(E) Mintatanterv </t>
  </si>
  <si>
    <t>-</t>
  </si>
  <si>
    <t>Enteriőrtervezés és textil specializáció</t>
  </si>
  <si>
    <t>Öltözéktervezés és kiegészítők specializáció</t>
  </si>
  <si>
    <t xml:space="preserve">A záróvizsga tárgyai: </t>
  </si>
  <si>
    <t>Szakmai technológia I.</t>
  </si>
  <si>
    <t>Szakmai technológia II.</t>
  </si>
  <si>
    <t>Szakmai technológia III.</t>
  </si>
  <si>
    <t>Csomagolás- és papírtechnológia I.</t>
  </si>
  <si>
    <t>Csomagolás- és papírtechnológia II.</t>
  </si>
  <si>
    <t>Csomagolás- és papírtechnológia III.</t>
  </si>
  <si>
    <t>Érvényes 2017. szeptemberétől</t>
  </si>
  <si>
    <t xml:space="preserve">      heti óraszámokkal (ea. tgy. l). ; követelményekkel (k.); kreditekkel (kr.)</t>
  </si>
  <si>
    <t>Szabadon választható tárgyak **                                        összesen:</t>
  </si>
  <si>
    <t>Mindösszesen:</t>
  </si>
  <si>
    <t>Integrált terméktervezés II. (öltözék)</t>
  </si>
  <si>
    <t>Integrált terméktervezés III. (öltözék)</t>
  </si>
  <si>
    <t>Integrált terméktervezés II. (enteriör)</t>
  </si>
  <si>
    <t>Integrált terméktervezés III. (enteriör)</t>
  </si>
  <si>
    <t>Integrált terméktervezés II. (csomagolás)</t>
  </si>
  <si>
    <t>Integrált terméktervezés III. (csomagolás)</t>
  </si>
  <si>
    <t xml:space="preserve">Öltözéktervezés I. </t>
  </si>
  <si>
    <t>Öltözéktervezés II.</t>
  </si>
  <si>
    <t>kredit</t>
  </si>
  <si>
    <t>Tárgyfelelős</t>
  </si>
  <si>
    <t>Választható tárgy I.</t>
  </si>
  <si>
    <t>Választható tárgy II.</t>
  </si>
  <si>
    <t>Választható tárgy III.</t>
  </si>
  <si>
    <t>2. Szakmai technológiai és tervezési ismeretek</t>
  </si>
  <si>
    <t>Dr. Zoller Vilmos</t>
  </si>
  <si>
    <t>Dr. Lájer Konrád</t>
  </si>
  <si>
    <t>Tamásné Dr. Nyitrai Cecilia</t>
  </si>
  <si>
    <t>Dr. Pekker Sándor</t>
  </si>
  <si>
    <t>Dr. Szabó Lóránt</t>
  </si>
  <si>
    <t>Papp-Vid Dóra DLA</t>
  </si>
  <si>
    <t>Dr. Takács Áron</t>
  </si>
  <si>
    <t>Dr. Borsa Judit</t>
  </si>
  <si>
    <t>Bodáné dr. Kendrovics Rita</t>
  </si>
  <si>
    <t>Dr. Kormány Eszter</t>
  </si>
  <si>
    <t>Dr. Borbély Ákos</t>
  </si>
  <si>
    <t>Nagyné Dr. Szabó Orsolya</t>
  </si>
  <si>
    <t>Dr. Hottó Éva</t>
  </si>
  <si>
    <t>Dr. Kisfaludy Márta</t>
  </si>
  <si>
    <t>Dr. Telegdi Lászlóné</t>
  </si>
  <si>
    <t>Dr. Csanák Edit</t>
  </si>
  <si>
    <t>Bodáné Dr. Kendrovics Rita</t>
  </si>
  <si>
    <t>Németh Róbert DLA</t>
  </si>
  <si>
    <t>Dr. Koltai László</t>
  </si>
  <si>
    <t>heti óra</t>
  </si>
  <si>
    <t>Félév</t>
  </si>
  <si>
    <t>Választható tárgy IV.</t>
  </si>
  <si>
    <t>Összesen:</t>
  </si>
  <si>
    <t>Környezettan                                    (online 3)</t>
  </si>
  <si>
    <t>Design                                              (online 4)</t>
  </si>
  <si>
    <t>Műszaki rajz és dokumentáció             (online 1)</t>
  </si>
  <si>
    <t>Informatika I.                                      (online 2)</t>
  </si>
  <si>
    <t>Szakmai környezetvédelem                 (online 6)</t>
  </si>
  <si>
    <t>Integrált irányítási rendszerek              (online 5)</t>
  </si>
  <si>
    <t>Projektmenedzsment                          (online 7)</t>
  </si>
  <si>
    <t>Dr. Oroszlány Gabriella</t>
  </si>
  <si>
    <t>Alap összórasz:</t>
  </si>
  <si>
    <t>Gyakorlati órák:</t>
  </si>
  <si>
    <t>Elméleti órák</t>
  </si>
  <si>
    <t>Dr. habil Kisfaludy Márta</t>
  </si>
  <si>
    <t>Dékán</t>
  </si>
  <si>
    <t>Természettudományos alapismeretek                  (35-50 kr.)            összesen:</t>
  </si>
  <si>
    <t>Gazdasági és humán ismeretek                   (14-30 kr.)                      összesen:</t>
  </si>
  <si>
    <t>Szakmai törzsanyag                                      (70-105 kr.)                      összesen:</t>
  </si>
  <si>
    <t>Műszaki tervezési imeretek             (50-65 kr)</t>
  </si>
  <si>
    <t>Menedzsment és ergonómiai ismeretek      (10-20 kr)</t>
  </si>
  <si>
    <t>Formatervezési ismeretek              (15-25 kr)</t>
  </si>
  <si>
    <t>53.</t>
  </si>
  <si>
    <t>54.</t>
  </si>
  <si>
    <t>55.</t>
  </si>
  <si>
    <t>56.</t>
  </si>
  <si>
    <t>Választható tárgy V.</t>
  </si>
  <si>
    <t>a</t>
  </si>
  <si>
    <t>Össszes gyakorlati óra</t>
  </si>
  <si>
    <t>Gyakorlati órák aránya (%)</t>
  </si>
  <si>
    <t>Alap+spec.</t>
  </si>
  <si>
    <t>Kritérium köv.</t>
  </si>
  <si>
    <t xml:space="preserve">kritériumtárgy1 (angol vagy német nyelven) </t>
  </si>
  <si>
    <t xml:space="preserve">kritériumtárgy2 (angol vagy német nyelven) </t>
  </si>
  <si>
    <t>e</t>
  </si>
  <si>
    <t>Ipari technológiák gépei I.                   (online3)</t>
  </si>
  <si>
    <t>Specializáció tárgyai        (25-45 kr)</t>
  </si>
  <si>
    <t>Specializáció tárgyai        (25-45kr)</t>
  </si>
  <si>
    <t>szakfelelős: Dr. habil Kisfaludy Márta DLA</t>
  </si>
  <si>
    <t>határozat száma:RKK-KT-LIII/24/2016</t>
  </si>
  <si>
    <t>Dr. Medve András</t>
  </si>
  <si>
    <t>Dr. Parragh Bianka</t>
  </si>
  <si>
    <t>Dr. Katona Ferenc</t>
  </si>
  <si>
    <t>Dr. Szentgyörgyvölgyi Rózsa</t>
  </si>
  <si>
    <t>Elfogadta az RKK tanácsa 2016. november 8-án.</t>
  </si>
  <si>
    <t>felelőse: Dr. Koltai László</t>
  </si>
  <si>
    <t>–</t>
  </si>
  <si>
    <t>felelőse:Papp-Vid Dóra DLA</t>
  </si>
  <si>
    <t>felelőse: Dr. Hottó Éva</t>
  </si>
  <si>
    <t>Vállalkozás gazdaságtan I.</t>
  </si>
  <si>
    <t>Vállalkozás gazdaságtan II.</t>
  </si>
  <si>
    <t>A kooperatív képzés tanterve</t>
  </si>
  <si>
    <t>Megjegyzés: A kooperatív képzés tantárgyait a Kari Tanács évente fogadja el.</t>
  </si>
  <si>
    <t>1.  Terméktervezés módszertana, design, ergonómia</t>
  </si>
  <si>
    <t>RKEKT1MBNE</t>
  </si>
  <si>
    <t>RKXFI1MBNE</t>
  </si>
  <si>
    <t>RKXFI2MBNE</t>
  </si>
  <si>
    <t>RKXME1MBNE</t>
  </si>
  <si>
    <t>RKXME2MBNE</t>
  </si>
  <si>
    <t>RKXEL1MBNE</t>
  </si>
  <si>
    <t>RKEMR1MBNE</t>
  </si>
  <si>
    <t>RKXGS1MBNE</t>
  </si>
  <si>
    <t>RMEIN1TBNE</t>
  </si>
  <si>
    <t>RMXCA1TBNE</t>
  </si>
  <si>
    <t>RMEIR1TBNE</t>
  </si>
  <si>
    <t>RMWPT1TBNE</t>
  </si>
  <si>
    <t>RMWPT2TBNE</t>
  </si>
  <si>
    <t>RMWPT3TBNE</t>
  </si>
  <si>
    <t>RMWPA1TBNE</t>
  </si>
  <si>
    <t>RMWKC1TBNE</t>
  </si>
  <si>
    <t>RMWCT1TBNE</t>
  </si>
  <si>
    <t>RMWCT2TBNE</t>
  </si>
  <si>
    <t>RTXAG1ABNE</t>
  </si>
  <si>
    <t>RTEDE1ABNE</t>
  </si>
  <si>
    <t>RTXFV1ABNE</t>
  </si>
  <si>
    <t>RTXMJ1ABNE</t>
  </si>
  <si>
    <t>RTXMT1ABNE</t>
  </si>
  <si>
    <t>RTEIT1ABNE</t>
  </si>
  <si>
    <t>RTXIT2ABNE</t>
  </si>
  <si>
    <t>RTXSZ1ABNE</t>
  </si>
  <si>
    <t>RTXCC2ABNE</t>
  </si>
  <si>
    <t>RTXTM1ABNE</t>
  </si>
  <si>
    <t>RTXIT1ABNE</t>
  </si>
  <si>
    <t>RTESK1ABNE</t>
  </si>
  <si>
    <t>RTXER1ABNE</t>
  </si>
  <si>
    <t>RTXMK1ABNE</t>
  </si>
  <si>
    <t>RTXFO1ABNE</t>
  </si>
  <si>
    <t>RTXFO2ABNE</t>
  </si>
  <si>
    <t>RTXRA1ABNE</t>
  </si>
  <si>
    <t>RTXRA2ABNE</t>
  </si>
  <si>
    <t>RTXVK1ABNE</t>
  </si>
  <si>
    <t>RTXMO1ABNE</t>
  </si>
  <si>
    <t>RTWIT2OBNE</t>
  </si>
  <si>
    <t>RTWIT3OBNE</t>
  </si>
  <si>
    <t>RTWOT1OBNE</t>
  </si>
  <si>
    <t>RTWOT2OBNE</t>
  </si>
  <si>
    <t>RTWST1OBNE</t>
  </si>
  <si>
    <t>RTWST2OBNE</t>
  </si>
  <si>
    <t>RTWST3OBNE</t>
  </si>
  <si>
    <t>RTWTK1OBNE</t>
  </si>
  <si>
    <t>RTWMT1OBNE</t>
  </si>
  <si>
    <t>RTPPM1OBNE</t>
  </si>
  <si>
    <t>RTWIT2EBNE</t>
  </si>
  <si>
    <t>RTWIT3EBNE</t>
  </si>
  <si>
    <t>RTWET1EBNE</t>
  </si>
  <si>
    <t>RTWET2EBNE</t>
  </si>
  <si>
    <t>RTWST1EBNE</t>
  </si>
  <si>
    <t>RTWST2EBNE</t>
  </si>
  <si>
    <t>RTWST3EBNE</t>
  </si>
  <si>
    <t>RTWAA1EBNE</t>
  </si>
  <si>
    <t>RTWMT1EBNE</t>
  </si>
  <si>
    <t>RTPPM1EBNE</t>
  </si>
  <si>
    <t>RTWIT2CBNE</t>
  </si>
  <si>
    <t>RTWIT3CBNE</t>
  </si>
  <si>
    <t>RTPPM1CBNE</t>
  </si>
  <si>
    <t>RMXAT1KBNE</t>
  </si>
  <si>
    <t>RMXAT2KBNE</t>
  </si>
  <si>
    <t>RMEIN1KBNE</t>
  </si>
  <si>
    <t>RMXIN2KBNE</t>
  </si>
  <si>
    <t>RMEPR1KBNE</t>
  </si>
  <si>
    <t>RMXKE1TBNE</t>
  </si>
  <si>
    <t>RKXMA2 BNE</t>
  </si>
  <si>
    <r>
      <t>GGXKG1P</t>
    </r>
    <r>
      <rPr>
        <sz val="11"/>
        <color rgb="FF000000"/>
        <rFont val="Arial"/>
        <family val="2"/>
        <charset val="238"/>
      </rPr>
      <t>BNE</t>
    </r>
  </si>
  <si>
    <r>
      <t>GGXKG2P</t>
    </r>
    <r>
      <rPr>
        <sz val="11"/>
        <color rgb="FF000000"/>
        <rFont val="Arial"/>
        <family val="2"/>
        <charset val="238"/>
      </rPr>
      <t>BNE</t>
    </r>
  </si>
  <si>
    <r>
      <t>GSXVG1P</t>
    </r>
    <r>
      <rPr>
        <sz val="11"/>
        <color rgb="FF000000"/>
        <rFont val="Arial"/>
        <family val="2"/>
        <charset val="238"/>
      </rPr>
      <t>BNE</t>
    </r>
  </si>
  <si>
    <r>
      <t>GSXVG2P</t>
    </r>
    <r>
      <rPr>
        <sz val="11"/>
        <color rgb="FF000000"/>
        <rFont val="Arial"/>
        <family val="2"/>
        <charset val="238"/>
      </rPr>
      <t>BNE</t>
    </r>
  </si>
  <si>
    <r>
      <t>GVXME1P</t>
    </r>
    <r>
      <rPr>
        <sz val="11"/>
        <color rgb="FF000000"/>
        <rFont val="Arial"/>
        <family val="2"/>
        <charset val="238"/>
      </rPr>
      <t>BNE</t>
    </r>
  </si>
  <si>
    <t>NMXAN1HBNE</t>
  </si>
  <si>
    <t>BSc (E)  Mintatanterv</t>
  </si>
  <si>
    <t>Rejtő Sándor Könnyűipari és Környezetmérnöki Kar</t>
  </si>
  <si>
    <t>Érvényes:</t>
  </si>
  <si>
    <t>2017. szeptemberétől</t>
  </si>
  <si>
    <t>Kritérium tárgyak</t>
  </si>
  <si>
    <r>
      <t>kredi</t>
    </r>
    <r>
      <rPr>
        <b/>
        <sz val="12"/>
        <rFont val="Arial CE"/>
        <charset val="238"/>
      </rPr>
      <t>t</t>
    </r>
  </si>
  <si>
    <t>Kritérium tárgyak *</t>
  </si>
  <si>
    <t>RMKMD1ABNE</t>
  </si>
  <si>
    <t>Multimedia&amp;digital imaging technologies</t>
  </si>
  <si>
    <t>RMKMC1ABNE</t>
  </si>
  <si>
    <t>Theory&amp;measurement of color</t>
  </si>
  <si>
    <t>RKVCA1MBNE</t>
  </si>
  <si>
    <t>Computer Aided Product Design</t>
  </si>
  <si>
    <t>RKKKR1ABNE</t>
  </si>
  <si>
    <t>Chromatography</t>
  </si>
  <si>
    <t>RMKDT1ABNE</t>
  </si>
  <si>
    <t>Digital Printing Technologies</t>
  </si>
  <si>
    <t>RKVPC1MBNE</t>
  </si>
  <si>
    <t>Product Construction and Design in the Clothing Industry</t>
  </si>
  <si>
    <t>RMKLGA1BNE</t>
  </si>
  <si>
    <t>Lean and Green Printing (online)</t>
  </si>
  <si>
    <t>RMKDSA1BNE</t>
  </si>
  <si>
    <t>Decision Supporting Systems</t>
  </si>
  <si>
    <t>RMKFCA1BNE</t>
  </si>
  <si>
    <t>Cellulose and Pulp Fiber Chemistry</t>
  </si>
  <si>
    <t>RKKMB1ABNE</t>
  </si>
  <si>
    <t>Microbiology</t>
  </si>
  <si>
    <t>RMKOA1ABNE</t>
  </si>
  <si>
    <t>Polimer Chemistry</t>
  </si>
  <si>
    <t>RMKFN1ABNE</t>
  </si>
  <si>
    <t xml:space="preserve">Flexographic Printing Technology </t>
  </si>
  <si>
    <t>RMKCA1ABNE</t>
  </si>
  <si>
    <t>CAD – 3D modeling with Solid Edge ST5</t>
  </si>
  <si>
    <t>RMKCV1ABNE</t>
  </si>
  <si>
    <t>Chenical Aspects of Paper Converting</t>
  </si>
  <si>
    <t>RKKMI1ABNE</t>
  </si>
  <si>
    <t>Microbial Electrochemistry</t>
  </si>
  <si>
    <t>GGTAI1KTNK</t>
  </si>
  <si>
    <t>Einführung in die Steuerlehre</t>
  </si>
  <si>
    <t>GGTKG1G3DC</t>
  </si>
  <si>
    <t>Wirtschaftslehre I.</t>
  </si>
  <si>
    <t>GGTKG1G4DC</t>
  </si>
  <si>
    <t>Wirtschaftslehre II.</t>
  </si>
  <si>
    <t>A tárgyak adott félévi indításáról a hallgatói létszámok és az oktatói terhelések ismeretében a dékán dönt!</t>
  </si>
  <si>
    <t>Dr. habil. Kisfaludy Márta</t>
  </si>
  <si>
    <t>dékán</t>
  </si>
  <si>
    <t xml:space="preserve">Érvényes: 2017. szeptember 1-től  </t>
  </si>
  <si>
    <t>Szabadon választható tárgyak</t>
  </si>
  <si>
    <t>RMVVI1IBNE</t>
  </si>
  <si>
    <t>Vállalati információs rendszerek (SAP)</t>
  </si>
  <si>
    <t>RMVTR1NBNE</t>
  </si>
  <si>
    <t>Grafikus tervezõ rendszerek</t>
  </si>
  <si>
    <t>RMVPM1PBNE</t>
  </si>
  <si>
    <t>Papírmívesség</t>
  </si>
  <si>
    <t>RMVFN1NBNE</t>
  </si>
  <si>
    <t xml:space="preserve">Korszerû flexográfiai nyomtatás technológiája </t>
  </si>
  <si>
    <t>RMVCM1NBNE</t>
  </si>
  <si>
    <t>Bevezetés a multimédiába</t>
  </si>
  <si>
    <t>RKVMETMBNE</t>
  </si>
  <si>
    <t>Meteorológia a környezetvédelemben</t>
  </si>
  <si>
    <t>RKVPL1MBNE</t>
  </si>
  <si>
    <t>PLC alapismeretek</t>
  </si>
  <si>
    <t>RKESV1MBNE</t>
  </si>
  <si>
    <t>RKVKP1MBNE</t>
  </si>
  <si>
    <t>Környezetpedagógia</t>
  </si>
  <si>
    <t>RKVKR1MBNE</t>
  </si>
  <si>
    <t>Kromatográfia</t>
  </si>
  <si>
    <t>RMXKE2KBNE</t>
  </si>
  <si>
    <t>CAD alapismeretek I.</t>
  </si>
  <si>
    <t>RKVCA2MBNE</t>
  </si>
  <si>
    <t>CAD alapismeretek II.</t>
  </si>
  <si>
    <t>RTVST1MBNE</t>
  </si>
  <si>
    <t>Számítógépes térábrázolás II.</t>
  </si>
  <si>
    <t>RTVST2MBNE</t>
  </si>
  <si>
    <t>Számítógépes térábrázolás I.</t>
  </si>
  <si>
    <t>A terméktervezés számítógépes eszközei</t>
  </si>
  <si>
    <t>Beépített rendszerek és mikrovezérlők</t>
  </si>
  <si>
    <t>Öltözködéstörténet</t>
  </si>
  <si>
    <t>RTVIA1MBNE</t>
  </si>
  <si>
    <t>Intelligens anyagok sajátosságai</t>
  </si>
  <si>
    <t>RTVDE1MBNE</t>
  </si>
  <si>
    <t>Design</t>
  </si>
  <si>
    <t>RMVSV1MBNE</t>
  </si>
  <si>
    <t>Szervezetfejlesztés</t>
  </si>
  <si>
    <t>RMVFS1MBNE</t>
  </si>
  <si>
    <t>Folyamatok statisztikai elmélete</t>
  </si>
  <si>
    <t>RMVAM1MBNE</t>
  </si>
  <si>
    <t>Anyagvizsgálat és méréstechnika</t>
  </si>
  <si>
    <t>Dr. habil Koltai László</t>
  </si>
  <si>
    <t>Arculattervezés</t>
  </si>
  <si>
    <t>CAD/CAM gyakorlat (bőr)</t>
  </si>
  <si>
    <t>Divat és enteriőr technológia</t>
  </si>
  <si>
    <t>Divattermékek modellezése I.</t>
  </si>
  <si>
    <t>Egészségõrzõ textilrendszerek</t>
  </si>
  <si>
    <t>Kötött kelmék feldolgozása I.</t>
  </si>
  <si>
    <t>Kötött kelmék feldolgozása II.</t>
  </si>
  <si>
    <t>Ruházatfiziológiai ismeretek</t>
  </si>
  <si>
    <t>Speciális textilruházati vizsgálatok</t>
  </si>
  <si>
    <t>RTVTT1MBNE</t>
  </si>
  <si>
    <t>RTVAT1MBNE</t>
  </si>
  <si>
    <t>RTVBM1MBNE</t>
  </si>
  <si>
    <t>RTVCC1MBNE</t>
  </si>
  <si>
    <t>RTVDM1MBNE</t>
  </si>
  <si>
    <t>RTVET1MBNE</t>
  </si>
  <si>
    <t>RTVKF1MBNE</t>
  </si>
  <si>
    <t>RTVKF2MBNE</t>
  </si>
  <si>
    <t>RTVÖT1MBNE</t>
  </si>
  <si>
    <t>RTVRI1MBNE</t>
  </si>
  <si>
    <t>RTVSV1MBNE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</si>
</sst>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i/>
      <sz val="12"/>
      <name val="Arial CE"/>
      <charset val="238"/>
    </font>
    <font>
      <sz val="12"/>
      <name val="Arial CE"/>
      <charset val="238"/>
    </font>
    <font>
      <sz val="12"/>
      <name val="Wingdings 3"/>
      <family val="1"/>
      <charset val="2"/>
    </font>
    <font>
      <b/>
      <sz val="12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sz val="12"/>
      <color theme="1"/>
      <name val="Arial CE"/>
      <charset val="238"/>
    </font>
    <font>
      <sz val="12"/>
      <color theme="1"/>
      <name val="Arial CE"/>
      <family val="2"/>
      <charset val="238"/>
    </font>
    <font>
      <b/>
      <sz val="14"/>
      <name val="Arial CE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i/>
      <sz val="14"/>
      <name val="Arial CE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10"/>
      <name val="Arial CE"/>
      <family val="2"/>
      <charset val="238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medium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uble">
        <color auto="1"/>
      </bottom>
      <diagonal/>
    </border>
    <border>
      <left/>
      <right style="medium">
        <color auto="1"/>
      </right>
      <top style="dotted">
        <color auto="1"/>
      </top>
      <bottom style="double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3" fillId="0" borderId="0"/>
  </cellStyleXfs>
  <cellXfs count="709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14" fillId="0" borderId="52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vertical="center"/>
      <protection locked="0"/>
    </xf>
    <xf numFmtId="1" fontId="8" fillId="0" borderId="32" xfId="0" applyNumberFormat="1" applyFont="1" applyFill="1" applyBorder="1" applyAlignment="1" applyProtection="1">
      <alignment horizontal="center" vertical="center"/>
    </xf>
    <xf numFmtId="1" fontId="8" fillId="0" borderId="33" xfId="0" applyNumberFormat="1" applyFont="1" applyFill="1" applyBorder="1" applyAlignment="1" applyProtection="1">
      <alignment horizontal="center" vertical="center"/>
    </xf>
    <xf numFmtId="1" fontId="10" fillId="0" borderId="58" xfId="0" applyNumberFormat="1" applyFont="1" applyFill="1" applyBorder="1" applyAlignment="1" applyProtection="1">
      <alignment horizontal="center" vertical="center"/>
    </xf>
    <xf numFmtId="1" fontId="10" fillId="0" borderId="59" xfId="0" applyNumberFormat="1" applyFont="1" applyFill="1" applyBorder="1" applyAlignment="1" applyProtection="1">
      <alignment horizontal="center" vertical="center"/>
    </xf>
    <xf numFmtId="1" fontId="13" fillId="0" borderId="60" xfId="0" applyNumberFormat="1" applyFont="1" applyFill="1" applyBorder="1" applyAlignment="1" applyProtection="1">
      <alignment horizontal="center" vertical="center"/>
    </xf>
    <xf numFmtId="1" fontId="1" fillId="2" borderId="24" xfId="0" applyNumberFormat="1" applyFont="1" applyFill="1" applyBorder="1" applyAlignment="1" applyProtection="1">
      <alignment horizontal="center" vertical="center"/>
    </xf>
    <xf numFmtId="1" fontId="1" fillId="2" borderId="26" xfId="0" applyNumberFormat="1" applyFont="1" applyFill="1" applyBorder="1" applyAlignment="1" applyProtection="1">
      <alignment horizontal="center" vertical="center"/>
    </xf>
    <xf numFmtId="1" fontId="3" fillId="2" borderId="25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0" fillId="0" borderId="0" xfId="0" applyProtection="1"/>
    <xf numFmtId="0" fontId="14" fillId="0" borderId="5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49" fontId="5" fillId="0" borderId="50" xfId="0" applyNumberFormat="1" applyFont="1" applyFill="1" applyBorder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49" fontId="12" fillId="0" borderId="0" xfId="0" applyNumberFormat="1" applyFont="1" applyAlignment="1" applyProtection="1">
      <alignment horizontal="left" vertical="center"/>
    </xf>
    <xf numFmtId="0" fontId="13" fillId="2" borderId="23" xfId="0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12" fillId="0" borderId="0" xfId="0" applyFont="1" applyBorder="1" applyAlignment="1" applyProtection="1">
      <alignment vertical="center"/>
    </xf>
    <xf numFmtId="0" fontId="15" fillId="0" borderId="31" xfId="0" applyFont="1" applyFill="1" applyBorder="1" applyAlignment="1" applyProtection="1">
      <alignment vertical="center"/>
      <protection locked="0"/>
    </xf>
    <xf numFmtId="0" fontId="16" fillId="0" borderId="31" xfId="0" applyFont="1" applyFill="1" applyBorder="1" applyAlignment="1" applyProtection="1">
      <alignment vertical="center" wrapText="1"/>
      <protection locked="0"/>
    </xf>
    <xf numFmtId="0" fontId="16" fillId="0" borderId="51" xfId="0" applyFont="1" applyFill="1" applyBorder="1" applyAlignment="1" applyProtection="1">
      <alignment vertical="center" wrapText="1"/>
      <protection locked="0"/>
    </xf>
    <xf numFmtId="0" fontId="17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49" fontId="10" fillId="2" borderId="21" xfId="0" applyNumberFormat="1" applyFont="1" applyFill="1" applyBorder="1" applyAlignment="1" applyProtection="1">
      <alignment horizontal="left" vertical="center"/>
    </xf>
    <xf numFmtId="0" fontId="17" fillId="0" borderId="0" xfId="0" applyFont="1" applyFill="1" applyAlignment="1">
      <alignment vertical="center"/>
    </xf>
    <xf numFmtId="0" fontId="14" fillId="0" borderId="50" xfId="0" applyFont="1" applyFill="1" applyBorder="1" applyAlignment="1">
      <alignment horizontal="left" vertical="center"/>
    </xf>
    <xf numFmtId="0" fontId="14" fillId="0" borderId="64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49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4" fillId="0" borderId="29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left" vertical="center"/>
    </xf>
    <xf numFmtId="49" fontId="5" fillId="0" borderId="50" xfId="0" applyNumberFormat="1" applyFont="1" applyFill="1" applyBorder="1" applyAlignment="1">
      <alignment horizontal="left" vertical="center"/>
    </xf>
    <xf numFmtId="49" fontId="5" fillId="0" borderId="66" xfId="0" applyNumberFormat="1" applyFont="1" applyFill="1" applyBorder="1" applyAlignment="1" applyProtection="1">
      <alignment horizontal="left" vertical="center"/>
    </xf>
    <xf numFmtId="0" fontId="14" fillId="0" borderId="52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49" fontId="5" fillId="0" borderId="52" xfId="0" applyNumberFormat="1" applyFont="1" applyFill="1" applyBorder="1" applyAlignment="1" applyProtection="1">
      <alignment horizontal="left" vertical="center"/>
    </xf>
    <xf numFmtId="0" fontId="19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1" fillId="0" borderId="0" xfId="0" quotePrefix="1" applyNumberFormat="1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8" fillId="0" borderId="50" xfId="0" applyFont="1" applyFill="1" applyBorder="1" applyAlignment="1" applyProtection="1">
      <alignment vertical="center"/>
      <protection locked="0"/>
    </xf>
    <xf numFmtId="0" fontId="17" fillId="0" borderId="0" xfId="0" applyFont="1" applyAlignment="1">
      <alignment horizontal="center"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58" xfId="0" applyFont="1" applyFill="1" applyBorder="1" applyAlignment="1" applyProtection="1">
      <alignment vertical="center"/>
    </xf>
    <xf numFmtId="0" fontId="4" fillId="0" borderId="59" xfId="0" applyFont="1" applyFill="1" applyBorder="1" applyAlignment="1" applyProtection="1">
      <alignment vertical="center"/>
    </xf>
    <xf numFmtId="0" fontId="6" fillId="0" borderId="34" xfId="0" applyFont="1" applyFill="1" applyBorder="1" applyAlignment="1" applyProtection="1">
      <alignment horizontal="right" vertical="center"/>
    </xf>
    <xf numFmtId="0" fontId="4" fillId="0" borderId="33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22" fillId="0" borderId="0" xfId="0" applyFont="1" applyFill="1" applyBorder="1" applyAlignment="1">
      <alignment horizontal="right" vertical="center"/>
    </xf>
    <xf numFmtId="0" fontId="8" fillId="0" borderId="46" xfId="0" applyFont="1" applyFill="1" applyBorder="1" applyAlignment="1" applyProtection="1">
      <alignment vertical="center"/>
    </xf>
    <xf numFmtId="0" fontId="8" fillId="0" borderId="31" xfId="0" applyFont="1" applyFill="1" applyBorder="1" applyAlignment="1" applyProtection="1">
      <alignment vertical="center"/>
    </xf>
    <xf numFmtId="0" fontId="3" fillId="2" borderId="26" xfId="0" applyFont="1" applyFill="1" applyBorder="1" applyAlignment="1" applyProtection="1">
      <alignment horizontal="center" vertical="center"/>
    </xf>
    <xf numFmtId="0" fontId="18" fillId="0" borderId="0" xfId="0" applyFont="1" applyFill="1" applyProtection="1">
      <protection locked="0"/>
    </xf>
    <xf numFmtId="0" fontId="18" fillId="0" borderId="0" xfId="0" applyFont="1" applyFill="1" applyProtection="1"/>
    <xf numFmtId="0" fontId="4" fillId="0" borderId="38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</xf>
    <xf numFmtId="0" fontId="11" fillId="2" borderId="74" xfId="0" applyFont="1" applyFill="1" applyBorder="1" applyAlignment="1">
      <alignment horizontal="center" vertical="center"/>
    </xf>
    <xf numFmtId="0" fontId="11" fillId="2" borderId="75" xfId="0" applyFont="1" applyFill="1" applyBorder="1" applyAlignment="1">
      <alignment horizontal="left" vertical="center"/>
    </xf>
    <xf numFmtId="0" fontId="1" fillId="2" borderId="75" xfId="0" applyFont="1" applyFill="1" applyBorder="1" applyAlignment="1">
      <alignment horizontal="right" vertical="center" wrapText="1"/>
    </xf>
    <xf numFmtId="1" fontId="10" fillId="2" borderId="76" xfId="0" applyNumberFormat="1" applyFont="1" applyFill="1" applyBorder="1" applyAlignment="1">
      <alignment horizontal="center" vertical="center"/>
    </xf>
    <xf numFmtId="1" fontId="13" fillId="2" borderId="77" xfId="0" applyNumberFormat="1" applyFont="1" applyFill="1" applyBorder="1" applyAlignment="1">
      <alignment horizontal="center" vertical="center"/>
    </xf>
    <xf numFmtId="0" fontId="10" fillId="2" borderId="74" xfId="0" applyFont="1" applyFill="1" applyBorder="1" applyAlignment="1">
      <alignment vertical="center"/>
    </xf>
    <xf numFmtId="0" fontId="10" fillId="2" borderId="75" xfId="0" applyFont="1" applyFill="1" applyBorder="1" applyAlignment="1">
      <alignment vertical="center"/>
    </xf>
    <xf numFmtId="0" fontId="10" fillId="2" borderId="78" xfId="0" applyFont="1" applyFill="1" applyBorder="1" applyAlignment="1">
      <alignment vertical="center"/>
    </xf>
    <xf numFmtId="0" fontId="10" fillId="2" borderId="74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10" fillId="2" borderId="7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9" fillId="0" borderId="79" xfId="0" applyFont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1" fontId="12" fillId="0" borderId="0" xfId="0" applyNumberFormat="1" applyFont="1" applyAlignment="1" applyProtection="1">
      <alignment vertical="center"/>
    </xf>
    <xf numFmtId="1" fontId="8" fillId="0" borderId="30" xfId="0" applyNumberFormat="1" applyFont="1" applyFill="1" applyBorder="1" applyAlignment="1" applyProtection="1">
      <alignment horizontal="center" vertical="center"/>
    </xf>
    <xf numFmtId="1" fontId="7" fillId="0" borderId="31" xfId="0" applyNumberFormat="1" applyFont="1" applyFill="1" applyBorder="1" applyAlignment="1" applyProtection="1">
      <alignment horizontal="center" vertical="center"/>
    </xf>
    <xf numFmtId="1" fontId="8" fillId="0" borderId="73" xfId="0" applyNumberFormat="1" applyFont="1" applyFill="1" applyBorder="1" applyAlignment="1" applyProtection="1">
      <alignment horizontal="center" vertical="center"/>
    </xf>
    <xf numFmtId="1" fontId="7" fillId="0" borderId="42" xfId="0" applyNumberFormat="1" applyFont="1" applyFill="1" applyBorder="1" applyAlignment="1" applyProtection="1">
      <alignment horizontal="center" vertical="center"/>
    </xf>
    <xf numFmtId="0" fontId="14" fillId="0" borderId="52" xfId="0" applyFont="1" applyFill="1" applyBorder="1" applyAlignment="1" applyProtection="1">
      <alignment horizontal="left" vertical="center"/>
      <protection locked="0"/>
    </xf>
    <xf numFmtId="1" fontId="1" fillId="0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right" vertical="center"/>
      <protection locked="0"/>
    </xf>
    <xf numFmtId="0" fontId="4" fillId="0" borderId="58" xfId="0" applyFont="1" applyFill="1" applyBorder="1" applyAlignment="1" applyProtection="1">
      <alignment vertical="center"/>
      <protection locked="0"/>
    </xf>
    <xf numFmtId="0" fontId="4" fillId="0" borderId="59" xfId="0" applyFont="1" applyFill="1" applyBorder="1" applyAlignment="1" applyProtection="1">
      <alignment vertical="center"/>
      <protection locked="0"/>
    </xf>
    <xf numFmtId="0" fontId="25" fillId="0" borderId="91" xfId="1" applyFont="1" applyBorder="1" applyAlignment="1">
      <alignment horizontal="left" wrapText="1"/>
    </xf>
    <xf numFmtId="0" fontId="24" fillId="0" borderId="26" xfId="1" applyFont="1" applyBorder="1" applyAlignment="1">
      <alignment horizontal="center" wrapText="1"/>
    </xf>
    <xf numFmtId="0" fontId="24" fillId="0" borderId="92" xfId="1" applyFont="1" applyFill="1" applyBorder="1" applyAlignment="1">
      <alignment horizontal="center" wrapText="1"/>
    </xf>
    <xf numFmtId="0" fontId="25" fillId="2" borderId="91" xfId="1" applyFont="1" applyFill="1" applyBorder="1" applyAlignment="1">
      <alignment horizontal="left" wrapText="1"/>
    </xf>
    <xf numFmtId="0" fontId="25" fillId="2" borderId="26" xfId="1" applyFont="1" applyFill="1" applyBorder="1" applyAlignment="1">
      <alignment horizontal="left" wrapText="1"/>
    </xf>
    <xf numFmtId="0" fontId="25" fillId="2" borderId="92" xfId="1" applyFont="1" applyFill="1" applyBorder="1" applyAlignment="1">
      <alignment horizontal="left" wrapText="1"/>
    </xf>
    <xf numFmtId="0" fontId="25" fillId="2" borderId="24" xfId="1" applyFont="1" applyFill="1" applyBorder="1" applyAlignment="1">
      <alignment horizontal="left" wrapText="1"/>
    </xf>
    <xf numFmtId="0" fontId="25" fillId="2" borderId="25" xfId="1" applyFont="1" applyFill="1" applyBorder="1" applyAlignment="1">
      <alignment horizontal="center" wrapText="1"/>
    </xf>
    <xf numFmtId="0" fontId="25" fillId="0" borderId="26" xfId="1" applyFont="1" applyBorder="1" applyAlignment="1">
      <alignment horizontal="left" wrapText="1"/>
    </xf>
    <xf numFmtId="0" fontId="25" fillId="0" borderId="92" xfId="1" applyFont="1" applyFill="1" applyBorder="1" applyAlignment="1">
      <alignment horizontal="left" wrapText="1"/>
    </xf>
    <xf numFmtId="0" fontId="25" fillId="0" borderId="24" xfId="1" applyFont="1" applyFill="1" applyBorder="1" applyAlignment="1">
      <alignment horizontal="left" wrapText="1"/>
    </xf>
    <xf numFmtId="0" fontId="25" fillId="0" borderId="25" xfId="1" applyFont="1" applyFill="1" applyBorder="1" applyAlignment="1">
      <alignment horizontal="center" wrapText="1"/>
    </xf>
    <xf numFmtId="0" fontId="25" fillId="0" borderId="26" xfId="1" applyFont="1" applyFill="1" applyBorder="1" applyAlignment="1">
      <alignment horizontal="left" wrapText="1"/>
    </xf>
    <xf numFmtId="0" fontId="25" fillId="0" borderId="97" xfId="1" applyFont="1" applyFill="1" applyBorder="1" applyAlignment="1">
      <alignment horizontal="center" wrapText="1"/>
    </xf>
    <xf numFmtId="0" fontId="25" fillId="0" borderId="96" xfId="1" applyFont="1" applyFill="1" applyBorder="1" applyAlignment="1">
      <alignment horizontal="center" wrapText="1"/>
    </xf>
    <xf numFmtId="0" fontId="25" fillId="0" borderId="26" xfId="1" applyFont="1" applyFill="1" applyBorder="1" applyAlignment="1">
      <alignment horizontal="center" wrapText="1"/>
    </xf>
    <xf numFmtId="0" fontId="25" fillId="0" borderId="98" xfId="1" applyFont="1" applyBorder="1" applyAlignment="1">
      <alignment horizontal="left" wrapText="1"/>
    </xf>
    <xf numFmtId="0" fontId="25" fillId="0" borderId="99" xfId="1" applyFont="1" applyBorder="1" applyAlignment="1">
      <alignment horizontal="left" wrapText="1"/>
    </xf>
    <xf numFmtId="0" fontId="25" fillId="0" borderId="100" xfId="1" applyFont="1" applyFill="1" applyBorder="1" applyAlignment="1">
      <alignment horizontal="left" wrapText="1"/>
    </xf>
    <xf numFmtId="0" fontId="25" fillId="0" borderId="101" xfId="1" applyFont="1" applyFill="1" applyBorder="1" applyAlignment="1">
      <alignment horizontal="left" wrapText="1"/>
    </xf>
    <xf numFmtId="0" fontId="25" fillId="0" borderId="102" xfId="1" applyFont="1" applyFill="1" applyBorder="1" applyAlignment="1">
      <alignment horizontal="center" wrapText="1"/>
    </xf>
    <xf numFmtId="0" fontId="25" fillId="0" borderId="99" xfId="1" applyFont="1" applyFill="1" applyBorder="1" applyAlignment="1">
      <alignment horizontal="left" wrapText="1"/>
    </xf>
    <xf numFmtId="0" fontId="25" fillId="0" borderId="104" xfId="1" applyFont="1" applyFill="1" applyBorder="1" applyAlignment="1">
      <alignment horizontal="center" wrapText="1"/>
    </xf>
    <xf numFmtId="0" fontId="25" fillId="0" borderId="103" xfId="1" applyFont="1" applyFill="1" applyBorder="1" applyAlignment="1">
      <alignment horizontal="center" wrapText="1"/>
    </xf>
    <xf numFmtId="0" fontId="25" fillId="0" borderId="99" xfId="1" applyFont="1" applyFill="1" applyBorder="1" applyAlignment="1">
      <alignment horizontal="center" wrapText="1"/>
    </xf>
    <xf numFmtId="0" fontId="25" fillId="0" borderId="105" xfId="1" applyFont="1" applyBorder="1" applyAlignment="1">
      <alignment horizontal="left" wrapText="1"/>
    </xf>
    <xf numFmtId="0" fontId="25" fillId="0" borderId="106" xfId="1" applyFont="1" applyBorder="1" applyAlignment="1">
      <alignment horizontal="left" wrapText="1"/>
    </xf>
    <xf numFmtId="0" fontId="24" fillId="0" borderId="107" xfId="1" applyFont="1" applyFill="1" applyBorder="1" applyAlignment="1">
      <alignment horizontal="left" wrapText="1"/>
    </xf>
    <xf numFmtId="0" fontId="25" fillId="0" borderId="108" xfId="1" applyFont="1" applyFill="1" applyBorder="1" applyAlignment="1">
      <alignment horizontal="left" wrapText="1"/>
    </xf>
    <xf numFmtId="0" fontId="24" fillId="0" borderId="109" xfId="1" applyFont="1" applyFill="1" applyBorder="1" applyAlignment="1">
      <alignment horizontal="center" wrapText="1"/>
    </xf>
    <xf numFmtId="0" fontId="25" fillId="0" borderId="106" xfId="1" applyFont="1" applyFill="1" applyBorder="1" applyAlignment="1">
      <alignment horizontal="left" wrapText="1"/>
    </xf>
    <xf numFmtId="0" fontId="24" fillId="0" borderId="111" xfId="1" applyFont="1" applyFill="1" applyBorder="1" applyAlignment="1">
      <alignment horizontal="center" wrapText="1"/>
    </xf>
    <xf numFmtId="0" fontId="25" fillId="0" borderId="110" xfId="1" applyFont="1" applyFill="1" applyBorder="1" applyAlignment="1">
      <alignment horizontal="center" wrapText="1"/>
    </xf>
    <xf numFmtId="0" fontId="25" fillId="0" borderId="106" xfId="1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3" fillId="3" borderId="25" xfId="0" applyFont="1" applyFill="1" applyBorder="1" applyAlignment="1" applyProtection="1">
      <alignment horizontal="right" vertical="center"/>
    </xf>
    <xf numFmtId="0" fontId="10" fillId="3" borderId="96" xfId="0" applyFont="1" applyFill="1" applyBorder="1" applyAlignment="1" applyProtection="1">
      <alignment horizontal="center" vertical="center"/>
    </xf>
    <xf numFmtId="0" fontId="25" fillId="0" borderId="112" xfId="1" applyFont="1" applyFill="1" applyBorder="1" applyAlignment="1">
      <alignment horizontal="center" wrapText="1"/>
    </xf>
    <xf numFmtId="0" fontId="13" fillId="3" borderId="97" xfId="0" applyFont="1" applyFill="1" applyBorder="1" applyAlignment="1" applyProtection="1">
      <alignment horizontal="right" vertical="center"/>
    </xf>
    <xf numFmtId="1" fontId="7" fillId="0" borderId="34" xfId="0" applyNumberFormat="1" applyFont="1" applyFill="1" applyBorder="1" applyAlignment="1" applyProtection="1">
      <alignment horizontal="center" vertical="center"/>
    </xf>
    <xf numFmtId="1" fontId="8" fillId="0" borderId="31" xfId="0" applyNumberFormat="1" applyFont="1" applyFill="1" applyBorder="1" applyAlignment="1" applyProtection="1">
      <alignment horizontal="center" vertical="center"/>
    </xf>
    <xf numFmtId="1" fontId="8" fillId="0" borderId="58" xfId="0" applyNumberFormat="1" applyFont="1" applyFill="1" applyBorder="1" applyAlignment="1" applyProtection="1">
      <alignment horizontal="center" vertical="center"/>
    </xf>
    <xf numFmtId="1" fontId="8" fillId="0" borderId="59" xfId="0" applyNumberFormat="1" applyFont="1" applyFill="1" applyBorder="1" applyAlignment="1" applyProtection="1">
      <alignment horizontal="center" vertical="center"/>
    </xf>
    <xf numFmtId="1" fontId="7" fillId="0" borderId="60" xfId="0" applyNumberFormat="1" applyFont="1" applyFill="1" applyBorder="1" applyAlignment="1" applyProtection="1">
      <alignment horizontal="center" vertical="center"/>
    </xf>
    <xf numFmtId="1" fontId="8" fillId="0" borderId="56" xfId="0" applyNumberFormat="1" applyFont="1" applyFill="1" applyBorder="1" applyAlignment="1" applyProtection="1">
      <alignment horizontal="center" vertical="center"/>
    </xf>
    <xf numFmtId="1" fontId="7" fillId="0" borderId="57" xfId="0" applyNumberFormat="1" applyFont="1" applyFill="1" applyBorder="1" applyAlignment="1" applyProtection="1">
      <alignment horizontal="center" vertical="center"/>
    </xf>
    <xf numFmtId="1" fontId="8" fillId="0" borderId="43" xfId="0" applyNumberFormat="1" applyFont="1" applyFill="1" applyBorder="1" applyAlignment="1" applyProtection="1">
      <alignment horizontal="center" vertical="center"/>
    </xf>
    <xf numFmtId="1" fontId="8" fillId="0" borderId="44" xfId="0" applyNumberFormat="1" applyFont="1" applyFill="1" applyBorder="1" applyAlignment="1" applyProtection="1">
      <alignment horizontal="center" vertical="center"/>
    </xf>
    <xf numFmtId="1" fontId="7" fillId="0" borderId="45" xfId="0" applyNumberFormat="1" applyFont="1" applyFill="1" applyBorder="1" applyAlignment="1" applyProtection="1">
      <alignment horizontal="center" vertical="center"/>
    </xf>
    <xf numFmtId="1" fontId="8" fillId="0" borderId="34" xfId="0" applyNumberFormat="1" applyFont="1" applyFill="1" applyBorder="1" applyAlignment="1" applyProtection="1">
      <alignment horizontal="center" vertical="center"/>
    </xf>
    <xf numFmtId="1" fontId="8" fillId="0" borderId="60" xfId="0" applyNumberFormat="1" applyFont="1" applyFill="1" applyBorder="1" applyAlignment="1" applyProtection="1">
      <alignment horizontal="center" vertical="center"/>
    </xf>
    <xf numFmtId="1" fontId="8" fillId="0" borderId="27" xfId="0" applyNumberFormat="1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67" xfId="0" applyFont="1" applyFill="1" applyBorder="1" applyAlignment="1" applyProtection="1">
      <alignment horizontal="center" vertical="center"/>
    </xf>
    <xf numFmtId="0" fontId="10" fillId="0" borderId="69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49" fontId="10" fillId="0" borderId="6" xfId="0" applyNumberFormat="1" applyFont="1" applyFill="1" applyBorder="1" applyAlignment="1" applyProtection="1">
      <alignment horizontal="left" vertical="center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right" vertical="center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1" fontId="28" fillId="0" borderId="72" xfId="0" applyNumberFormat="1" applyFont="1" applyFill="1" applyBorder="1" applyAlignment="1" applyProtection="1">
      <alignment vertical="center"/>
    </xf>
    <xf numFmtId="1" fontId="28" fillId="0" borderId="72" xfId="0" applyNumberFormat="1" applyFont="1" applyFill="1" applyBorder="1" applyAlignment="1" applyProtection="1">
      <alignment horizontal="center" vertical="center"/>
    </xf>
    <xf numFmtId="1" fontId="29" fillId="0" borderId="7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vertical="center"/>
    </xf>
    <xf numFmtId="1" fontId="27" fillId="0" borderId="26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right" vertical="center"/>
    </xf>
    <xf numFmtId="1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1" fontId="8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1" fontId="10" fillId="0" borderId="0" xfId="0" applyNumberFormat="1" applyFont="1" applyAlignment="1" applyProtection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5" borderId="113" xfId="0" applyFont="1" applyFill="1" applyBorder="1" applyAlignment="1">
      <alignment horizontal="center" vertical="center"/>
    </xf>
    <xf numFmtId="49" fontId="1" fillId="5" borderId="114" xfId="0" applyNumberFormat="1" applyFont="1" applyFill="1" applyBorder="1" applyAlignment="1">
      <alignment horizontal="left" vertical="center"/>
    </xf>
    <xf numFmtId="0" fontId="1" fillId="5" borderId="114" xfId="0" applyFont="1" applyFill="1" applyBorder="1" applyAlignment="1">
      <alignment vertical="center" wrapText="1"/>
    </xf>
    <xf numFmtId="0" fontId="4" fillId="5" borderId="115" xfId="0" applyFont="1" applyFill="1" applyBorder="1" applyAlignment="1">
      <alignment horizontal="center" vertical="center"/>
    </xf>
    <xf numFmtId="0" fontId="13" fillId="5" borderId="116" xfId="0" applyFont="1" applyFill="1" applyBorder="1" applyAlignment="1">
      <alignment horizontal="center" vertical="center"/>
    </xf>
    <xf numFmtId="0" fontId="1" fillId="5" borderId="117" xfId="0" applyFont="1" applyFill="1" applyBorder="1" applyAlignment="1">
      <alignment horizontal="center" vertical="center"/>
    </xf>
    <xf numFmtId="0" fontId="1" fillId="5" borderId="118" xfId="0" applyFont="1" applyFill="1" applyBorder="1" applyAlignment="1">
      <alignment horizontal="center" vertical="center"/>
    </xf>
    <xf numFmtId="0" fontId="3" fillId="5" borderId="119" xfId="0" applyFont="1" applyFill="1" applyBorder="1" applyAlignment="1">
      <alignment horizontal="center" vertical="center"/>
    </xf>
    <xf numFmtId="0" fontId="1" fillId="5" borderId="120" xfId="0" applyFont="1" applyFill="1" applyBorder="1" applyAlignment="1">
      <alignment horizontal="center" vertical="center"/>
    </xf>
    <xf numFmtId="0" fontId="1" fillId="5" borderId="121" xfId="0" applyFont="1" applyFill="1" applyBorder="1" applyAlignment="1">
      <alignment horizontal="center" vertical="center"/>
    </xf>
    <xf numFmtId="0" fontId="10" fillId="0" borderId="83" xfId="0" applyFont="1" applyFill="1" applyBorder="1" applyAlignment="1">
      <alignment horizontal="center" vertical="center"/>
    </xf>
    <xf numFmtId="1" fontId="10" fillId="0" borderId="78" xfId="0" applyNumberFormat="1" applyFont="1" applyFill="1" applyBorder="1" applyAlignment="1">
      <alignment horizontal="center" vertical="center"/>
    </xf>
    <xf numFmtId="0" fontId="8" fillId="0" borderId="122" xfId="0" applyFont="1" applyFill="1" applyBorder="1" applyAlignment="1">
      <alignment horizontal="center" vertical="center"/>
    </xf>
    <xf numFmtId="0" fontId="8" fillId="0" borderId="123" xfId="0" applyFont="1" applyFill="1" applyBorder="1" applyAlignment="1">
      <alignment horizontal="center" vertical="center"/>
    </xf>
    <xf numFmtId="0" fontId="8" fillId="0" borderId="124" xfId="0" applyFont="1" applyFill="1" applyBorder="1" applyAlignment="1">
      <alignment horizontal="center" vertical="center"/>
    </xf>
    <xf numFmtId="1" fontId="1" fillId="0" borderId="125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vertical="center"/>
    </xf>
    <xf numFmtId="1" fontId="1" fillId="0" borderId="35" xfId="0" applyNumberFormat="1" applyFont="1" applyFill="1" applyBorder="1" applyAlignment="1">
      <alignment horizontal="center" vertical="center"/>
    </xf>
    <xf numFmtId="1" fontId="1" fillId="0" borderId="126" xfId="0" applyNumberFormat="1" applyFont="1" applyFill="1" applyBorder="1" applyAlignment="1">
      <alignment vertical="center"/>
    </xf>
    <xf numFmtId="1" fontId="3" fillId="0" borderId="36" xfId="0" applyNumberFormat="1" applyFont="1" applyFill="1" applyBorder="1" applyAlignment="1">
      <alignment horizontal="center" vertical="center"/>
    </xf>
    <xf numFmtId="1" fontId="1" fillId="0" borderId="127" xfId="0" applyNumberFormat="1" applyFont="1" applyFill="1" applyBorder="1" applyAlignment="1">
      <alignment horizontal="center" vertical="center"/>
    </xf>
    <xf numFmtId="1" fontId="1" fillId="0" borderId="128" xfId="0" applyNumberFormat="1" applyFont="1" applyFill="1" applyBorder="1" applyAlignment="1">
      <alignment horizontal="center" vertical="center"/>
    </xf>
    <xf numFmtId="1" fontId="1" fillId="0" borderId="59" xfId="0" applyNumberFormat="1" applyFont="1" applyFill="1" applyBorder="1" applyAlignment="1">
      <alignment vertical="center"/>
    </xf>
    <xf numFmtId="1" fontId="3" fillId="0" borderId="60" xfId="0" applyNumberFormat="1" applyFont="1" applyFill="1" applyBorder="1" applyAlignment="1">
      <alignment horizontal="center" vertical="center"/>
    </xf>
    <xf numFmtId="1" fontId="4" fillId="0" borderId="33" xfId="0" applyNumberFormat="1" applyFont="1" applyBorder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1" fontId="1" fillId="0" borderId="73" xfId="0" applyNumberFormat="1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73" xfId="0" applyFont="1" applyFill="1" applyBorder="1" applyAlignment="1" applyProtection="1">
      <alignment vertical="center"/>
    </xf>
    <xf numFmtId="0" fontId="1" fillId="0" borderId="42" xfId="0" applyFont="1" applyFill="1" applyBorder="1" applyAlignment="1" applyProtection="1">
      <alignment vertical="center"/>
    </xf>
    <xf numFmtId="0" fontId="4" fillId="0" borderId="43" xfId="0" applyFont="1" applyFill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horizontal="right" vertical="center"/>
    </xf>
    <xf numFmtId="1" fontId="1" fillId="0" borderId="44" xfId="0" applyNumberFormat="1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right" vertical="center"/>
      <protection locked="0"/>
    </xf>
    <xf numFmtId="0" fontId="4" fillId="0" borderId="43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49" fontId="1" fillId="0" borderId="130" xfId="0" applyNumberFormat="1" applyFont="1" applyFill="1" applyBorder="1" applyAlignment="1" applyProtection="1">
      <alignment horizontal="left" vertical="center"/>
    </xf>
    <xf numFmtId="49" fontId="1" fillId="0" borderId="131" xfId="0" applyNumberFormat="1" applyFont="1" applyFill="1" applyBorder="1" applyAlignment="1" applyProtection="1">
      <alignment horizontal="left" vertical="center"/>
    </xf>
    <xf numFmtId="0" fontId="18" fillId="0" borderId="131" xfId="0" applyFont="1" applyFill="1" applyBorder="1" applyProtection="1"/>
    <xf numFmtId="49" fontId="1" fillId="0" borderId="80" xfId="0" applyNumberFormat="1" applyFont="1" applyFill="1" applyBorder="1" applyAlignment="1" applyProtection="1">
      <alignment horizontal="left" vertical="center"/>
    </xf>
    <xf numFmtId="0" fontId="10" fillId="0" borderId="129" xfId="0" applyFont="1" applyFill="1" applyBorder="1" applyAlignment="1" applyProtection="1">
      <alignment horizontal="left" vertical="center" wrapText="1"/>
    </xf>
    <xf numFmtId="0" fontId="10" fillId="0" borderId="46" xfId="0" applyFont="1" applyFill="1" applyBorder="1" applyAlignment="1" applyProtection="1">
      <alignment horizontal="left" vertical="center" wrapText="1"/>
    </xf>
    <xf numFmtId="0" fontId="10" fillId="0" borderId="82" xfId="0" applyFont="1" applyFill="1" applyBorder="1" applyAlignment="1" applyProtection="1">
      <alignment horizontal="left" vertical="center" wrapText="1"/>
    </xf>
    <xf numFmtId="0" fontId="10" fillId="0" borderId="132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/>
    </xf>
    <xf numFmtId="0" fontId="18" fillId="0" borderId="41" xfId="0" applyFont="1" applyFill="1" applyBorder="1" applyProtection="1"/>
    <xf numFmtId="0" fontId="18" fillId="0" borderId="33" xfId="0" applyFont="1" applyFill="1" applyBorder="1" applyProtection="1"/>
    <xf numFmtId="0" fontId="18" fillId="0" borderId="34" xfId="0" applyFont="1" applyFill="1" applyBorder="1" applyProtection="1"/>
    <xf numFmtId="0" fontId="4" fillId="0" borderId="134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133" xfId="0" applyFont="1" applyFill="1" applyBorder="1" applyAlignment="1" applyProtection="1">
      <alignment horizontal="center" vertical="center"/>
    </xf>
    <xf numFmtId="0" fontId="18" fillId="0" borderId="32" xfId="0" applyFont="1" applyFill="1" applyBorder="1" applyProtection="1"/>
    <xf numFmtId="0" fontId="3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0" fillId="0" borderId="0" xfId="0" applyFill="1" applyProtection="1"/>
    <xf numFmtId="0" fontId="10" fillId="0" borderId="2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3" fillId="0" borderId="62" xfId="0" applyFont="1" applyFill="1" applyBorder="1" applyAlignment="1" applyProtection="1">
      <alignment horizontal="right" vertical="center"/>
    </xf>
    <xf numFmtId="0" fontId="8" fillId="0" borderId="23" xfId="0" applyFont="1" applyFill="1" applyBorder="1" applyAlignment="1" applyProtection="1">
      <alignment horizontal="center" vertical="center"/>
    </xf>
    <xf numFmtId="1" fontId="8" fillId="0" borderId="28" xfId="0" applyNumberFormat="1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67" xfId="0" applyFont="1" applyFill="1" applyBorder="1" applyAlignment="1" applyProtection="1">
      <alignment horizontal="center" vertical="center"/>
    </xf>
    <xf numFmtId="0" fontId="8" fillId="0" borderId="68" xfId="0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11" fillId="0" borderId="135" xfId="0" applyFont="1" applyBorder="1" applyAlignment="1" applyProtection="1">
      <alignment horizontal="center" vertical="center"/>
    </xf>
    <xf numFmtId="49" fontId="12" fillId="0" borderId="135" xfId="0" applyNumberFormat="1" applyFont="1" applyBorder="1" applyAlignment="1" applyProtection="1">
      <alignment horizontal="left" vertical="center"/>
    </xf>
    <xf numFmtId="0" fontId="12" fillId="0" borderId="135" xfId="0" applyFont="1" applyBorder="1" applyAlignment="1" applyProtection="1">
      <alignment vertical="center" wrapText="1"/>
    </xf>
    <xf numFmtId="0" fontId="12" fillId="0" borderId="135" xfId="0" applyFont="1" applyBorder="1" applyAlignment="1" applyProtection="1">
      <alignment vertical="center"/>
    </xf>
    <xf numFmtId="0" fontId="0" fillId="0" borderId="135" xfId="0" applyBorder="1" applyProtection="1"/>
    <xf numFmtId="0" fontId="0" fillId="0" borderId="135" xfId="0" applyBorder="1" applyProtection="1">
      <protection locked="0"/>
    </xf>
    <xf numFmtId="0" fontId="17" fillId="0" borderId="135" xfId="0" applyFont="1" applyBorder="1" applyAlignment="1">
      <alignment horizontal="left" vertical="center"/>
    </xf>
    <xf numFmtId="49" fontId="17" fillId="0" borderId="135" xfId="0" applyNumberFormat="1" applyFont="1" applyBorder="1" applyAlignment="1">
      <alignment horizontal="left" vertical="center"/>
    </xf>
    <xf numFmtId="0" fontId="17" fillId="0" borderId="135" xfId="0" applyFont="1" applyBorder="1" applyAlignment="1">
      <alignment vertical="center" wrapText="1"/>
    </xf>
    <xf numFmtId="0" fontId="17" fillId="0" borderId="135" xfId="0" applyFont="1" applyBorder="1" applyAlignment="1">
      <alignment vertical="center"/>
    </xf>
    <xf numFmtId="0" fontId="17" fillId="0" borderId="135" xfId="0" applyFont="1" applyFill="1" applyBorder="1" applyAlignment="1">
      <alignment vertical="center"/>
    </xf>
    <xf numFmtId="0" fontId="17" fillId="0" borderId="135" xfId="0" applyFont="1" applyFill="1" applyBorder="1" applyAlignment="1">
      <alignment horizontal="left" vertical="center"/>
    </xf>
    <xf numFmtId="0" fontId="12" fillId="0" borderId="135" xfId="0" applyFont="1" applyBorder="1" applyAlignment="1">
      <alignment vertical="center"/>
    </xf>
    <xf numFmtId="0" fontId="17" fillId="0" borderId="135" xfId="0" applyFont="1" applyBorder="1" applyAlignment="1">
      <alignment horizontal="center" vertical="center"/>
    </xf>
    <xf numFmtId="0" fontId="10" fillId="0" borderId="135" xfId="0" applyFont="1" applyBorder="1" applyAlignment="1">
      <alignment vertical="center"/>
    </xf>
    <xf numFmtId="0" fontId="8" fillId="0" borderId="135" xfId="0" applyFont="1" applyBorder="1" applyAlignment="1">
      <alignment vertical="center"/>
    </xf>
    <xf numFmtId="49" fontId="1" fillId="0" borderId="125" xfId="0" applyNumberFormat="1" applyFont="1" applyFill="1" applyBorder="1" applyAlignment="1" applyProtection="1">
      <alignment horizontal="left" vertical="center"/>
    </xf>
    <xf numFmtId="0" fontId="1" fillId="0" borderId="136" xfId="0" applyFont="1" applyFill="1" applyBorder="1" applyAlignment="1" applyProtection="1">
      <alignment vertical="center" wrapText="1"/>
    </xf>
    <xf numFmtId="0" fontId="1" fillId="0" borderId="46" xfId="0" applyFont="1" applyFill="1" applyBorder="1" applyAlignment="1">
      <alignment vertical="center" wrapText="1"/>
    </xf>
    <xf numFmtId="0" fontId="1" fillId="0" borderId="46" xfId="0" applyFont="1" applyFill="1" applyBorder="1" applyAlignment="1" applyProtection="1">
      <alignment vertical="center" wrapText="1"/>
    </xf>
    <xf numFmtId="49" fontId="1" fillId="0" borderId="137" xfId="0" applyNumberFormat="1" applyFont="1" applyFill="1" applyBorder="1" applyAlignment="1" applyProtection="1">
      <alignment horizontal="left" vertical="center"/>
    </xf>
    <xf numFmtId="0" fontId="1" fillId="0" borderId="138" xfId="0" applyFont="1" applyFill="1" applyBorder="1" applyAlignment="1" applyProtection="1">
      <alignment vertical="center" wrapText="1"/>
    </xf>
    <xf numFmtId="0" fontId="17" fillId="0" borderId="0" xfId="0" applyFont="1" applyAlignment="1">
      <alignment horizontal="center" vertical="center"/>
    </xf>
    <xf numFmtId="0" fontId="17" fillId="0" borderId="139" xfId="0" applyFont="1" applyBorder="1" applyAlignment="1">
      <alignment vertical="center"/>
    </xf>
    <xf numFmtId="0" fontId="17" fillId="0" borderId="140" xfId="0" applyFont="1" applyBorder="1" applyAlignment="1">
      <alignment vertical="center"/>
    </xf>
    <xf numFmtId="0" fontId="17" fillId="0" borderId="140" xfId="0" applyFont="1" applyBorder="1" applyAlignment="1">
      <alignment horizontal="center" vertical="center"/>
    </xf>
    <xf numFmtId="0" fontId="17" fillId="0" borderId="141" xfId="0" applyFont="1" applyBorder="1" applyAlignment="1">
      <alignment horizontal="center" vertical="center"/>
    </xf>
    <xf numFmtId="0" fontId="10" fillId="0" borderId="143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10" fillId="0" borderId="56" xfId="0" applyFont="1" applyFill="1" applyBorder="1" applyAlignment="1" applyProtection="1">
      <alignment horizontal="center" vertical="center"/>
    </xf>
    <xf numFmtId="0" fontId="8" fillId="0" borderId="62" xfId="0" applyFont="1" applyFill="1" applyBorder="1" applyAlignment="1" applyProtection="1">
      <alignment vertical="center"/>
    </xf>
    <xf numFmtId="1" fontId="8" fillId="0" borderId="57" xfId="0" applyNumberFormat="1" applyFont="1" applyFill="1" applyBorder="1" applyAlignment="1" applyProtection="1">
      <alignment horizontal="center" vertical="center"/>
    </xf>
    <xf numFmtId="0" fontId="14" fillId="0" borderId="144" xfId="0" applyFont="1" applyFill="1" applyBorder="1" applyAlignment="1" applyProtection="1">
      <alignment horizontal="center" vertical="center"/>
      <protection locked="0"/>
    </xf>
    <xf numFmtId="0" fontId="5" fillId="0" borderId="144" xfId="0" applyFont="1" applyFill="1" applyBorder="1" applyAlignment="1">
      <alignment horizontal="left" vertical="center"/>
    </xf>
    <xf numFmtId="1" fontId="10" fillId="2" borderId="115" xfId="0" applyNumberFormat="1" applyFont="1" applyFill="1" applyBorder="1" applyAlignment="1" applyProtection="1">
      <alignment horizontal="center" vertical="center"/>
    </xf>
    <xf numFmtId="1" fontId="13" fillId="2" borderId="116" xfId="0" applyNumberFormat="1" applyFont="1" applyFill="1" applyBorder="1" applyAlignment="1" applyProtection="1">
      <alignment horizontal="center" vertical="center"/>
    </xf>
    <xf numFmtId="1" fontId="10" fillId="2" borderId="146" xfId="0" applyNumberFormat="1" applyFont="1" applyFill="1" applyBorder="1" applyAlignment="1" applyProtection="1">
      <alignment horizontal="center" vertical="center"/>
    </xf>
    <xf numFmtId="0" fontId="13" fillId="2" borderId="145" xfId="0" applyFont="1" applyFill="1" applyBorder="1" applyAlignment="1" applyProtection="1">
      <alignment horizontal="right" vertical="center"/>
      <protection locked="0"/>
    </xf>
    <xf numFmtId="0" fontId="10" fillId="0" borderId="73" xfId="0" applyFont="1" applyFill="1" applyBorder="1" applyAlignment="1" applyProtection="1">
      <alignment horizontal="center" vertical="center"/>
    </xf>
    <xf numFmtId="1" fontId="8" fillId="0" borderId="42" xfId="0" applyNumberFormat="1" applyFont="1" applyFill="1" applyBorder="1" applyAlignment="1" applyProtection="1">
      <alignment horizontal="center" vertical="center"/>
    </xf>
    <xf numFmtId="0" fontId="14" fillId="0" borderId="148" xfId="0" applyFont="1" applyFill="1" applyBorder="1" applyAlignment="1" applyProtection="1">
      <alignment horizontal="center" vertical="center"/>
      <protection locked="0"/>
    </xf>
    <xf numFmtId="0" fontId="14" fillId="0" borderId="148" xfId="0" applyFont="1" applyFill="1" applyBorder="1" applyAlignment="1" applyProtection="1">
      <alignment vertical="center"/>
      <protection locked="0"/>
    </xf>
    <xf numFmtId="0" fontId="14" fillId="0" borderId="64" xfId="0" applyFont="1" applyFill="1" applyBorder="1" applyAlignment="1" applyProtection="1">
      <alignment horizontal="left" vertical="center"/>
    </xf>
    <xf numFmtId="49" fontId="5" fillId="0" borderId="144" xfId="0" applyNumberFormat="1" applyFont="1" applyFill="1" applyBorder="1" applyAlignment="1" applyProtection="1">
      <alignment horizontal="left" vertical="center"/>
    </xf>
    <xf numFmtId="1" fontId="10" fillId="2" borderId="116" xfId="0" applyNumberFormat="1" applyFont="1" applyFill="1" applyBorder="1" applyAlignment="1" applyProtection="1">
      <alignment horizontal="center" vertical="center"/>
    </xf>
    <xf numFmtId="0" fontId="10" fillId="2" borderId="145" xfId="0" applyFont="1" applyFill="1" applyBorder="1" applyAlignment="1" applyProtection="1">
      <alignment horizontal="center" vertical="center"/>
      <protection locked="0"/>
    </xf>
    <xf numFmtId="0" fontId="10" fillId="2" borderId="145" xfId="0" applyFont="1" applyFill="1" applyBorder="1" applyAlignment="1" applyProtection="1">
      <alignment horizontal="right" vertical="center"/>
      <protection locked="0"/>
    </xf>
    <xf numFmtId="0" fontId="14" fillId="0" borderId="149" xfId="0" applyFont="1" applyFill="1" applyBorder="1" applyAlignment="1">
      <alignment horizontal="left" vertical="center"/>
    </xf>
    <xf numFmtId="0" fontId="14" fillId="0" borderId="148" xfId="0" applyFont="1" applyFill="1" applyBorder="1" applyAlignment="1" applyProtection="1">
      <alignment horizontal="left" vertical="center"/>
      <protection locked="0"/>
    </xf>
    <xf numFmtId="0" fontId="8" fillId="0" borderId="57" xfId="0" applyFont="1" applyFill="1" applyBorder="1" applyAlignment="1" applyProtection="1">
      <alignment vertical="center"/>
    </xf>
    <xf numFmtId="0" fontId="14" fillId="0" borderId="144" xfId="0" applyFont="1" applyFill="1" applyBorder="1" applyAlignment="1" applyProtection="1">
      <alignment horizontal="left" vertical="center"/>
      <protection locked="0"/>
    </xf>
    <xf numFmtId="49" fontId="10" fillId="2" borderId="150" xfId="0" applyNumberFormat="1" applyFont="1" applyFill="1" applyBorder="1" applyAlignment="1" applyProtection="1">
      <alignment horizontal="left" vertical="center"/>
    </xf>
    <xf numFmtId="49" fontId="10" fillId="2" borderId="61" xfId="0" applyNumberFormat="1" applyFont="1" applyFill="1" applyBorder="1" applyAlignment="1" applyProtection="1">
      <alignment horizontal="left" vertical="center"/>
    </xf>
    <xf numFmtId="49" fontId="10" fillId="2" borderId="55" xfId="0" applyNumberFormat="1" applyFont="1" applyFill="1" applyBorder="1" applyAlignment="1" applyProtection="1">
      <alignment horizontal="right" vertical="center"/>
    </xf>
    <xf numFmtId="1" fontId="10" fillId="3" borderId="9" xfId="0" applyNumberFormat="1" applyFont="1" applyFill="1" applyBorder="1" applyAlignment="1" applyProtection="1">
      <alignment horizontal="center" vertical="center"/>
    </xf>
    <xf numFmtId="1" fontId="10" fillId="3" borderId="10" xfId="0" applyNumberFormat="1" applyFont="1" applyFill="1" applyBorder="1" applyAlignment="1" applyProtection="1">
      <alignment horizontal="center" vertical="center"/>
    </xf>
    <xf numFmtId="1" fontId="10" fillId="2" borderId="150" xfId="0" applyNumberFormat="1" applyFont="1" applyFill="1" applyBorder="1" applyAlignment="1" applyProtection="1">
      <alignment horizontal="center" vertical="center"/>
    </xf>
    <xf numFmtId="1" fontId="10" fillId="2" borderId="61" xfId="0" applyNumberFormat="1" applyFont="1" applyFill="1" applyBorder="1" applyAlignment="1" applyProtection="1">
      <alignment horizontal="center" vertical="center"/>
    </xf>
    <xf numFmtId="1" fontId="13" fillId="2" borderId="55" xfId="0" applyNumberFormat="1" applyFont="1" applyFill="1" applyBorder="1" applyAlignment="1" applyProtection="1">
      <alignment horizontal="center" vertical="center"/>
    </xf>
    <xf numFmtId="0" fontId="13" fillId="2" borderId="55" xfId="0" applyFont="1" applyFill="1" applyBorder="1" applyAlignment="1" applyProtection="1">
      <alignment horizontal="right" vertical="center"/>
      <protection locked="0"/>
    </xf>
    <xf numFmtId="1" fontId="8" fillId="0" borderId="152" xfId="0" applyNumberFormat="1" applyFont="1" applyFill="1" applyBorder="1" applyAlignment="1" applyProtection="1">
      <alignment horizontal="center" vertical="center"/>
    </xf>
    <xf numFmtId="1" fontId="7" fillId="0" borderId="153" xfId="0" applyNumberFormat="1" applyFont="1" applyFill="1" applyBorder="1" applyAlignment="1" applyProtection="1">
      <alignment horizontal="center" vertical="center"/>
    </xf>
    <xf numFmtId="49" fontId="10" fillId="2" borderId="113" xfId="0" applyNumberFormat="1" applyFont="1" applyFill="1" applyBorder="1" applyAlignment="1" applyProtection="1">
      <alignment horizontal="left" vertical="center"/>
    </xf>
    <xf numFmtId="49" fontId="10" fillId="2" borderId="114" xfId="0" applyNumberFormat="1" applyFont="1" applyFill="1" applyBorder="1" applyAlignment="1" applyProtection="1">
      <alignment horizontal="left" vertical="center"/>
    </xf>
    <xf numFmtId="49" fontId="10" fillId="2" borderId="145" xfId="0" applyNumberFormat="1" applyFont="1" applyFill="1" applyBorder="1" applyAlignment="1" applyProtection="1">
      <alignment horizontal="right" vertical="center"/>
    </xf>
    <xf numFmtId="1" fontId="13" fillId="3" borderId="115" xfId="0" applyNumberFormat="1" applyFont="1" applyFill="1" applyBorder="1" applyAlignment="1" applyProtection="1">
      <alignment horizontal="center" vertical="center"/>
    </xf>
    <xf numFmtId="1" fontId="13" fillId="3" borderId="116" xfId="0" applyNumberFormat="1" applyFont="1" applyFill="1" applyBorder="1" applyAlignment="1" applyProtection="1">
      <alignment horizontal="center" vertical="center"/>
    </xf>
    <xf numFmtId="1" fontId="10" fillId="2" borderId="113" xfId="0" applyNumberFormat="1" applyFont="1" applyFill="1" applyBorder="1" applyAlignment="1" applyProtection="1">
      <alignment horizontal="center" vertical="center"/>
    </xf>
    <xf numFmtId="1" fontId="10" fillId="2" borderId="114" xfId="0" applyNumberFormat="1" applyFont="1" applyFill="1" applyBorder="1" applyAlignment="1" applyProtection="1">
      <alignment horizontal="center" vertical="center"/>
    </xf>
    <xf numFmtId="1" fontId="13" fillId="2" borderId="145" xfId="0" applyNumberFormat="1" applyFont="1" applyFill="1" applyBorder="1" applyAlignment="1" applyProtection="1">
      <alignment horizontal="center" vertical="center"/>
    </xf>
    <xf numFmtId="0" fontId="14" fillId="0" borderId="156" xfId="0" applyFont="1" applyFill="1" applyBorder="1" applyAlignment="1">
      <alignment horizontal="left" vertical="center"/>
    </xf>
    <xf numFmtId="1" fontId="10" fillId="3" borderId="115" xfId="0" applyNumberFormat="1" applyFont="1" applyFill="1" applyBorder="1" applyAlignment="1" applyProtection="1">
      <alignment horizontal="center" vertical="center"/>
    </xf>
    <xf numFmtId="1" fontId="10" fillId="3" borderId="116" xfId="0" applyNumberFormat="1" applyFont="1" applyFill="1" applyBorder="1" applyAlignment="1" applyProtection="1">
      <alignment horizontal="center" vertical="center"/>
    </xf>
    <xf numFmtId="0" fontId="14" fillId="0" borderId="159" xfId="0" applyFont="1" applyFill="1" applyBorder="1" applyAlignment="1" applyProtection="1">
      <alignment horizontal="left" vertical="center"/>
      <protection locked="0"/>
    </xf>
    <xf numFmtId="0" fontId="14" fillId="0" borderId="160" xfId="0" applyFont="1" applyFill="1" applyBorder="1" applyAlignment="1" applyProtection="1">
      <alignment horizontal="left" vertical="center"/>
      <protection locked="0"/>
    </xf>
    <xf numFmtId="1" fontId="10" fillId="2" borderId="77" xfId="0" applyNumberFormat="1" applyFont="1" applyFill="1" applyBorder="1" applyAlignment="1">
      <alignment horizontal="center" vertical="center"/>
    </xf>
    <xf numFmtId="0" fontId="8" fillId="0" borderId="68" xfId="0" applyFont="1" applyFill="1" applyBorder="1" applyAlignment="1" applyProtection="1">
      <alignment vertical="center" wrapText="1"/>
      <protection locked="0"/>
    </xf>
    <xf numFmtId="1" fontId="28" fillId="4" borderId="72" xfId="0" applyNumberFormat="1" applyFont="1" applyFill="1" applyBorder="1" applyAlignment="1" applyProtection="1">
      <alignment vertical="center"/>
    </xf>
    <xf numFmtId="1" fontId="10" fillId="2" borderId="75" xfId="0" applyNumberFormat="1" applyFont="1" applyFill="1" applyBorder="1" applyAlignment="1">
      <alignment vertical="center"/>
    </xf>
    <xf numFmtId="1" fontId="10" fillId="2" borderId="75" xfId="0" applyNumberFormat="1" applyFont="1" applyFill="1" applyBorder="1" applyAlignment="1">
      <alignment horizontal="center" vertical="center"/>
    </xf>
    <xf numFmtId="0" fontId="5" fillId="0" borderId="50" xfId="0" applyFont="1" applyFill="1" applyBorder="1" applyAlignment="1" applyProtection="1">
      <alignment horizontal="left" vertical="center"/>
    </xf>
    <xf numFmtId="0" fontId="5" fillId="0" borderId="64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32" fillId="0" borderId="50" xfId="0" applyFont="1" applyFill="1" applyBorder="1" applyAlignment="1" applyProtection="1">
      <alignment horizontal="left" vertical="center"/>
    </xf>
    <xf numFmtId="0" fontId="32" fillId="0" borderId="29" xfId="0" applyFont="1" applyFill="1" applyBorder="1" applyAlignment="1">
      <alignment horizontal="left" vertical="center"/>
    </xf>
    <xf numFmtId="0" fontId="8" fillId="0" borderId="46" xfId="0" applyFont="1" applyFill="1" applyBorder="1" applyAlignment="1" applyProtection="1">
      <alignment horizontal="left" vertical="center"/>
      <protection locked="0"/>
    </xf>
    <xf numFmtId="0" fontId="8" fillId="0" borderId="46" xfId="0" applyFont="1" applyFill="1" applyBorder="1" applyAlignment="1" applyProtection="1">
      <alignment vertical="center"/>
      <protection locked="0"/>
    </xf>
    <xf numFmtId="0" fontId="8" fillId="0" borderId="132" xfId="0" applyFont="1" applyFill="1" applyBorder="1" applyAlignment="1" applyProtection="1">
      <alignment vertical="center"/>
      <protection locked="0"/>
    </xf>
    <xf numFmtId="49" fontId="14" fillId="0" borderId="147" xfId="0" applyNumberFormat="1" applyFont="1" applyFill="1" applyBorder="1" applyAlignment="1" applyProtection="1">
      <alignment horizontal="left" vertical="center"/>
      <protection locked="0"/>
    </xf>
    <xf numFmtId="0" fontId="8" fillId="0" borderId="151" xfId="0" applyFont="1" applyFill="1" applyBorder="1" applyAlignment="1" applyProtection="1">
      <alignment vertical="center"/>
      <protection locked="0"/>
    </xf>
    <xf numFmtId="0" fontId="8" fillId="0" borderId="154" xfId="0" applyFont="1" applyFill="1" applyBorder="1" applyAlignment="1" applyProtection="1">
      <alignment vertical="center"/>
      <protection locked="0"/>
    </xf>
    <xf numFmtId="0" fontId="8" fillId="0" borderId="51" xfId="0" applyFont="1" applyFill="1" applyBorder="1" applyAlignment="1" applyProtection="1">
      <alignment vertical="center"/>
      <protection locked="0"/>
    </xf>
    <xf numFmtId="0" fontId="5" fillId="0" borderId="147" xfId="0" applyFont="1" applyFill="1" applyBorder="1" applyAlignment="1">
      <alignment horizontal="left" vertical="center"/>
    </xf>
    <xf numFmtId="0" fontId="8" fillId="0" borderId="57" xfId="0" applyFont="1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1" fontId="1" fillId="0" borderId="0" xfId="0" applyNumberFormat="1" applyFont="1" applyFill="1" applyAlignment="1" applyProtection="1">
      <alignment vertical="center"/>
      <protection locked="0"/>
    </xf>
    <xf numFmtId="0" fontId="17" fillId="0" borderId="0" xfId="0" applyFont="1" applyAlignment="1">
      <alignment horizontal="center" vertical="center"/>
    </xf>
    <xf numFmtId="0" fontId="5" fillId="4" borderId="71" xfId="0" applyFont="1" applyFill="1" applyBorder="1" applyAlignment="1">
      <alignment horizontal="left" vertical="center"/>
    </xf>
    <xf numFmtId="0" fontId="14" fillId="4" borderId="52" xfId="0" applyFont="1" applyFill="1" applyBorder="1" applyAlignment="1" applyProtection="1">
      <alignment horizontal="center" vertical="center"/>
      <protection locked="0"/>
    </xf>
    <xf numFmtId="0" fontId="14" fillId="4" borderId="148" xfId="0" applyFont="1" applyFill="1" applyBorder="1" applyAlignment="1" applyProtection="1">
      <alignment horizontal="center" vertical="center"/>
      <protection locked="0"/>
    </xf>
    <xf numFmtId="0" fontId="10" fillId="4" borderId="145" xfId="0" applyFont="1" applyFill="1" applyBorder="1" applyAlignment="1" applyProtection="1">
      <alignment horizontal="center" vertical="center"/>
      <protection locked="0"/>
    </xf>
    <xf numFmtId="0" fontId="13" fillId="4" borderId="55" xfId="0" applyFont="1" applyFill="1" applyBorder="1" applyAlignment="1" applyProtection="1">
      <alignment horizontal="center" vertical="center"/>
      <protection locked="0"/>
    </xf>
    <xf numFmtId="0" fontId="14" fillId="4" borderId="144" xfId="0" applyFont="1" applyFill="1" applyBorder="1" applyAlignment="1" applyProtection="1">
      <alignment horizontal="center" vertical="center"/>
      <protection locked="0"/>
    </xf>
    <xf numFmtId="0" fontId="14" fillId="4" borderId="52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vertical="center"/>
    </xf>
    <xf numFmtId="0" fontId="13" fillId="4" borderId="145" xfId="0" applyFont="1" applyFill="1" applyBorder="1" applyAlignment="1" applyProtection="1">
      <alignment horizontal="center" vertical="center"/>
      <protection locked="0"/>
    </xf>
    <xf numFmtId="0" fontId="14" fillId="4" borderId="155" xfId="0" applyFont="1" applyFill="1" applyBorder="1" applyAlignment="1">
      <alignment horizontal="center" vertical="center"/>
    </xf>
    <xf numFmtId="0" fontId="13" fillId="4" borderId="142" xfId="0" applyFont="1" applyFill="1" applyBorder="1" applyAlignment="1" applyProtection="1">
      <alignment horizontal="center" vertical="center"/>
      <protection locked="0"/>
    </xf>
    <xf numFmtId="0" fontId="14" fillId="4" borderId="157" xfId="0" applyFont="1" applyFill="1" applyBorder="1" applyAlignment="1">
      <alignment horizontal="center" vertical="center"/>
    </xf>
    <xf numFmtId="0" fontId="14" fillId="4" borderId="70" xfId="0" applyFont="1" applyFill="1" applyBorder="1" applyAlignment="1">
      <alignment horizontal="center" vertical="center"/>
    </xf>
    <xf numFmtId="0" fontId="14" fillId="4" borderId="158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right" vertical="center"/>
    </xf>
    <xf numFmtId="0" fontId="10" fillId="0" borderId="14" xfId="0" applyFont="1" applyBorder="1" applyAlignment="1">
      <alignment vertical="center"/>
    </xf>
    <xf numFmtId="0" fontId="13" fillId="0" borderId="14" xfId="0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right" vertical="center"/>
    </xf>
    <xf numFmtId="0" fontId="10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63" xfId="0" applyFont="1" applyBorder="1" applyAlignment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30" fillId="2" borderId="164" xfId="0" applyFont="1" applyFill="1" applyBorder="1" applyAlignment="1">
      <alignment horizontal="center" vertical="center"/>
    </xf>
    <xf numFmtId="0" fontId="10" fillId="0" borderId="131" xfId="0" applyFont="1" applyBorder="1" applyAlignment="1">
      <alignment horizontal="center" vertical="center"/>
    </xf>
    <xf numFmtId="0" fontId="34" fillId="4" borderId="70" xfId="0" applyFont="1" applyFill="1" applyBorder="1" applyAlignment="1">
      <alignment horizontal="center" vertical="center"/>
    </xf>
    <xf numFmtId="0" fontId="34" fillId="0" borderId="70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165" xfId="0" applyFont="1" applyBorder="1" applyAlignment="1">
      <alignment horizontal="center" vertical="center"/>
    </xf>
    <xf numFmtId="0" fontId="4" fillId="0" borderId="166" xfId="0" applyFont="1" applyBorder="1" applyAlignment="1">
      <alignment vertical="center"/>
    </xf>
    <xf numFmtId="0" fontId="4" fillId="0" borderId="79" xfId="0" applyFont="1" applyBorder="1" applyAlignment="1">
      <alignment vertical="center"/>
    </xf>
    <xf numFmtId="0" fontId="7" fillId="0" borderId="167" xfId="0" applyFont="1" applyBorder="1" applyAlignment="1">
      <alignment horizontal="right" vertical="center"/>
    </xf>
    <xf numFmtId="0" fontId="7" fillId="0" borderId="124" xfId="0" applyFont="1" applyBorder="1" applyAlignment="1">
      <alignment horizontal="right" vertical="center"/>
    </xf>
    <xf numFmtId="0" fontId="4" fillId="0" borderId="166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7" fillId="0" borderId="168" xfId="0" applyFont="1" applyBorder="1" applyAlignment="1">
      <alignment horizontal="center" vertical="center"/>
    </xf>
    <xf numFmtId="0" fontId="7" fillId="0" borderId="168" xfId="0" applyFont="1" applyBorder="1" applyAlignment="1">
      <alignment horizontal="right" vertical="center"/>
    </xf>
    <xf numFmtId="0" fontId="14" fillId="0" borderId="148" xfId="0" applyFont="1" applyFill="1" applyBorder="1" applyAlignment="1">
      <alignment horizontal="center" vertical="center"/>
    </xf>
    <xf numFmtId="0" fontId="35" fillId="0" borderId="166" xfId="0" applyFont="1" applyBorder="1" applyAlignment="1">
      <alignment horizontal="center" vertical="center"/>
    </xf>
    <xf numFmtId="0" fontId="4" fillId="0" borderId="122" xfId="0" applyFont="1" applyBorder="1" applyAlignment="1">
      <alignment vertical="center"/>
    </xf>
    <xf numFmtId="0" fontId="4" fillId="0" borderId="123" xfId="0" applyFont="1" applyBorder="1" applyAlignment="1">
      <alignment vertical="center"/>
    </xf>
    <xf numFmtId="0" fontId="4" fillId="0" borderId="123" xfId="0" applyFont="1" applyBorder="1" applyAlignment="1">
      <alignment horizontal="center" vertical="center"/>
    </xf>
    <xf numFmtId="0" fontId="4" fillId="0" borderId="123" xfId="0" applyFont="1" applyFill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0" fontId="9" fillId="0" borderId="123" xfId="0" applyFont="1" applyBorder="1" applyAlignment="1">
      <alignment vertical="center"/>
    </xf>
    <xf numFmtId="0" fontId="4" fillId="0" borderId="122" xfId="0" applyFont="1" applyBorder="1" applyAlignment="1">
      <alignment horizontal="center" vertical="center"/>
    </xf>
    <xf numFmtId="0" fontId="34" fillId="0" borderId="70" xfId="0" applyFont="1" applyFill="1" applyBorder="1" applyAlignment="1">
      <alignment horizontal="left" vertical="center" wrapText="1"/>
    </xf>
    <xf numFmtId="0" fontId="34" fillId="4" borderId="70" xfId="0" applyFont="1" applyFill="1" applyBorder="1" applyAlignment="1">
      <alignment horizontal="center" vertical="center" wrapText="1"/>
    </xf>
    <xf numFmtId="0" fontId="34" fillId="6" borderId="70" xfId="0" applyFont="1" applyFill="1" applyBorder="1" applyAlignment="1">
      <alignment horizontal="center" vertical="center"/>
    </xf>
    <xf numFmtId="0" fontId="34" fillId="6" borderId="70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center" vertical="center"/>
    </xf>
    <xf numFmtId="0" fontId="4" fillId="6" borderId="165" xfId="0" applyFont="1" applyFill="1" applyBorder="1" applyAlignment="1">
      <alignment horizontal="center" vertical="center"/>
    </xf>
    <xf numFmtId="0" fontId="4" fillId="6" borderId="166" xfId="0" applyFont="1" applyFill="1" applyBorder="1" applyAlignment="1">
      <alignment vertical="center"/>
    </xf>
    <xf numFmtId="0" fontId="4" fillId="6" borderId="79" xfId="0" applyFont="1" applyFill="1" applyBorder="1" applyAlignment="1">
      <alignment vertical="center"/>
    </xf>
    <xf numFmtId="0" fontId="7" fillId="6" borderId="167" xfId="0" applyFont="1" applyFill="1" applyBorder="1" applyAlignment="1">
      <alignment horizontal="right" vertical="center"/>
    </xf>
    <xf numFmtId="0" fontId="7" fillId="6" borderId="124" xfId="0" applyFont="1" applyFill="1" applyBorder="1" applyAlignment="1">
      <alignment horizontal="right" vertical="center"/>
    </xf>
    <xf numFmtId="0" fontId="4" fillId="6" borderId="166" xfId="0" applyFont="1" applyFill="1" applyBorder="1" applyAlignment="1">
      <alignment horizontal="center" vertical="center"/>
    </xf>
    <xf numFmtId="0" fontId="4" fillId="6" borderId="79" xfId="0" applyFont="1" applyFill="1" applyBorder="1" applyAlignment="1">
      <alignment horizontal="center" vertical="center"/>
    </xf>
    <xf numFmtId="0" fontId="7" fillId="6" borderId="168" xfId="0" applyFont="1" applyFill="1" applyBorder="1" applyAlignment="1">
      <alignment horizontal="center" vertical="center"/>
    </xf>
    <xf numFmtId="0" fontId="9" fillId="6" borderId="79" xfId="0" applyFont="1" applyFill="1" applyBorder="1" applyAlignment="1">
      <alignment vertical="center"/>
    </xf>
    <xf numFmtId="0" fontId="14" fillId="6" borderId="148" xfId="0" applyFont="1" applyFill="1" applyBorder="1" applyAlignment="1">
      <alignment horizontal="center" vertical="center"/>
    </xf>
    <xf numFmtId="0" fontId="4" fillId="6" borderId="122" xfId="0" applyFont="1" applyFill="1" applyBorder="1" applyAlignment="1">
      <alignment vertical="center"/>
    </xf>
    <xf numFmtId="0" fontId="4" fillId="6" borderId="123" xfId="0" applyFont="1" applyFill="1" applyBorder="1" applyAlignment="1">
      <alignment vertical="center"/>
    </xf>
    <xf numFmtId="0" fontId="4" fillId="6" borderId="123" xfId="0" applyFont="1" applyFill="1" applyBorder="1" applyAlignment="1">
      <alignment horizontal="center" vertical="center"/>
    </xf>
    <xf numFmtId="0" fontId="7" fillId="6" borderId="124" xfId="0" applyFont="1" applyFill="1" applyBorder="1" applyAlignment="1">
      <alignment horizontal="center" vertical="center"/>
    </xf>
    <xf numFmtId="0" fontId="4" fillId="6" borderId="122" xfId="0" applyFont="1" applyFill="1" applyBorder="1" applyAlignment="1">
      <alignment horizontal="center" vertical="center"/>
    </xf>
    <xf numFmtId="0" fontId="34" fillId="6" borderId="158" xfId="0" applyFont="1" applyFill="1" applyBorder="1" applyAlignment="1">
      <alignment horizontal="center" vertical="center"/>
    </xf>
    <xf numFmtId="0" fontId="34" fillId="6" borderId="54" xfId="0" applyFont="1" applyFill="1" applyBorder="1" applyAlignment="1">
      <alignment horizontal="left" vertical="center" wrapText="1"/>
    </xf>
    <xf numFmtId="0" fontId="4" fillId="6" borderId="169" xfId="0" applyFont="1" applyFill="1" applyBorder="1" applyAlignment="1">
      <alignment horizontal="center" vertical="center"/>
    </xf>
    <xf numFmtId="0" fontId="4" fillId="6" borderId="170" xfId="0" applyFont="1" applyFill="1" applyBorder="1" applyAlignment="1">
      <alignment horizontal="center" vertical="center"/>
    </xf>
    <xf numFmtId="0" fontId="4" fillId="6" borderId="171" xfId="0" applyFont="1" applyFill="1" applyBorder="1" applyAlignment="1">
      <alignment vertical="center"/>
    </xf>
    <xf numFmtId="0" fontId="4" fillId="6" borderId="172" xfId="0" applyFont="1" applyFill="1" applyBorder="1" applyAlignment="1">
      <alignment vertical="center"/>
    </xf>
    <xf numFmtId="0" fontId="7" fillId="6" borderId="173" xfId="0" applyFont="1" applyFill="1" applyBorder="1" applyAlignment="1">
      <alignment horizontal="right" vertical="center"/>
    </xf>
    <xf numFmtId="0" fontId="7" fillId="6" borderId="174" xfId="0" applyFont="1" applyFill="1" applyBorder="1" applyAlignment="1">
      <alignment horizontal="right" vertical="center"/>
    </xf>
    <xf numFmtId="0" fontId="4" fillId="6" borderId="171" xfId="0" applyFont="1" applyFill="1" applyBorder="1" applyAlignment="1">
      <alignment horizontal="center" vertical="center"/>
    </xf>
    <xf numFmtId="0" fontId="4" fillId="6" borderId="172" xfId="0" applyFont="1" applyFill="1" applyBorder="1" applyAlignment="1">
      <alignment horizontal="center" vertical="center"/>
    </xf>
    <xf numFmtId="0" fontId="7" fillId="6" borderId="174" xfId="0" applyFont="1" applyFill="1" applyBorder="1" applyAlignment="1">
      <alignment horizontal="center" vertical="center"/>
    </xf>
    <xf numFmtId="0" fontId="9" fillId="6" borderId="172" xfId="0" applyFont="1" applyFill="1" applyBorder="1" applyAlignment="1">
      <alignment vertical="center"/>
    </xf>
    <xf numFmtId="0" fontId="14" fillId="6" borderId="160" xfId="0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36" fillId="0" borderId="0" xfId="0" applyFont="1" applyAlignment="1"/>
    <xf numFmtId="0" fontId="12" fillId="0" borderId="0" xfId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7" fillId="0" borderId="0" xfId="0" applyFont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43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left" vertical="center"/>
    </xf>
    <xf numFmtId="0" fontId="10" fillId="0" borderId="143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161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0" fillId="0" borderId="5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2" borderId="115" xfId="0" applyFont="1" applyFill="1" applyBorder="1" applyAlignment="1">
      <alignment horizontal="center" vertical="center" wrapText="1"/>
    </xf>
    <xf numFmtId="0" fontId="13" fillId="2" borderId="116" xfId="0" applyFont="1" applyFill="1" applyBorder="1" applyAlignment="1">
      <alignment horizontal="center" vertical="center" wrapText="1"/>
    </xf>
    <xf numFmtId="0" fontId="10" fillId="2" borderId="115" xfId="0" applyFont="1" applyFill="1" applyBorder="1" applyAlignment="1">
      <alignment horizontal="center" vertical="center"/>
    </xf>
    <xf numFmtId="0" fontId="10" fillId="2" borderId="146" xfId="0" applyFont="1" applyFill="1" applyBorder="1" applyAlignment="1">
      <alignment horizontal="center" vertical="center"/>
    </xf>
    <xf numFmtId="0" fontId="13" fillId="2" borderId="116" xfId="0" applyFont="1" applyFill="1" applyBorder="1" applyAlignment="1">
      <alignment horizontal="center" vertical="center"/>
    </xf>
    <xf numFmtId="0" fontId="10" fillId="2" borderId="115" xfId="0" applyFont="1" applyFill="1" applyBorder="1" applyAlignment="1" applyProtection="1">
      <alignment horizontal="center" vertical="center"/>
      <protection locked="0"/>
    </xf>
    <xf numFmtId="0" fontId="10" fillId="2" borderId="176" xfId="0" applyFont="1" applyFill="1" applyBorder="1" applyAlignment="1">
      <alignment horizontal="center" vertical="center"/>
    </xf>
    <xf numFmtId="0" fontId="13" fillId="2" borderId="175" xfId="0" applyFont="1" applyFill="1" applyBorder="1" applyAlignment="1">
      <alignment horizontal="center" vertical="center"/>
    </xf>
    <xf numFmtId="0" fontId="30" fillId="2" borderId="142" xfId="0" applyFont="1" applyFill="1" applyBorder="1" applyAlignment="1">
      <alignment horizontal="center" vertical="center"/>
    </xf>
    <xf numFmtId="0" fontId="10" fillId="0" borderId="177" xfId="1" applyFont="1" applyBorder="1" applyAlignment="1">
      <alignment horizontal="center" vertical="center"/>
    </xf>
    <xf numFmtId="0" fontId="4" fillId="4" borderId="72" xfId="1" applyFont="1" applyFill="1" applyBorder="1"/>
    <xf numFmtId="0" fontId="4" fillId="4" borderId="178" xfId="1" applyFont="1" applyFill="1" applyBorder="1" applyAlignment="1">
      <alignment wrapText="1"/>
    </xf>
    <xf numFmtId="0" fontId="4" fillId="4" borderId="177" xfId="1" applyFont="1" applyFill="1" applyBorder="1" applyAlignment="1">
      <alignment horizontal="center" vertical="center" wrapText="1"/>
    </xf>
    <xf numFmtId="0" fontId="7" fillId="0" borderId="179" xfId="1" applyFont="1" applyBorder="1" applyAlignment="1">
      <alignment horizontal="center" vertical="center" wrapText="1"/>
    </xf>
    <xf numFmtId="0" fontId="4" fillId="0" borderId="177" xfId="1" applyFont="1" applyBorder="1" applyAlignment="1">
      <alignment horizontal="center" vertical="center"/>
    </xf>
    <xf numFmtId="0" fontId="4" fillId="0" borderId="72" xfId="1" applyFont="1" applyBorder="1" applyAlignment="1">
      <alignment horizontal="center" vertical="center"/>
    </xf>
    <xf numFmtId="0" fontId="4" fillId="0" borderId="179" xfId="1" applyFont="1" applyBorder="1" applyAlignment="1">
      <alignment horizontal="center" vertical="center"/>
    </xf>
    <xf numFmtId="0" fontId="9" fillId="0" borderId="177" xfId="1" applyFont="1" applyBorder="1" applyAlignment="1">
      <alignment horizontal="center" vertical="center"/>
    </xf>
    <xf numFmtId="0" fontId="4" fillId="0" borderId="72" xfId="1" applyFont="1" applyBorder="1" applyAlignment="1">
      <alignment vertical="center"/>
    </xf>
    <xf numFmtId="0" fontId="4" fillId="0" borderId="179" xfId="1" applyFont="1" applyBorder="1" applyAlignment="1">
      <alignment vertical="center"/>
    </xf>
    <xf numFmtId="0" fontId="10" fillId="0" borderId="177" xfId="1" applyFont="1" applyBorder="1" applyAlignment="1">
      <alignment vertical="center"/>
    </xf>
    <xf numFmtId="0" fontId="10" fillId="0" borderId="72" xfId="1" applyFont="1" applyBorder="1" applyAlignment="1">
      <alignment vertical="center"/>
    </xf>
    <xf numFmtId="0" fontId="10" fillId="0" borderId="179" xfId="1" applyFont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4" fillId="4" borderId="26" xfId="1" applyFont="1" applyFill="1" applyBorder="1"/>
    <xf numFmtId="0" fontId="4" fillId="4" borderId="92" xfId="1" applyFont="1" applyFill="1" applyBorder="1" applyAlignment="1">
      <alignment wrapText="1"/>
    </xf>
    <xf numFmtId="0" fontId="4" fillId="4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4" fillId="0" borderId="96" xfId="1" applyFont="1" applyFill="1" applyBorder="1" applyAlignment="1">
      <alignment horizontal="center" vertical="center"/>
    </xf>
    <xf numFmtId="0" fontId="9" fillId="0" borderId="96" xfId="1" applyFont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4" fillId="4" borderId="92" xfId="1" applyFont="1" applyFill="1" applyBorder="1" applyAlignment="1">
      <alignment horizontal="left" wrapText="1"/>
    </xf>
    <xf numFmtId="0" fontId="4" fillId="4" borderId="166" xfId="1" applyFont="1" applyFill="1" applyBorder="1" applyAlignment="1">
      <alignment horizontal="center" vertical="center" wrapText="1"/>
    </xf>
    <xf numFmtId="0" fontId="7" fillId="0" borderId="167" xfId="1" applyFont="1" applyBorder="1" applyAlignment="1">
      <alignment horizontal="center" vertical="center" wrapText="1"/>
    </xf>
    <xf numFmtId="0" fontId="4" fillId="0" borderId="166" xfId="1" applyFont="1" applyBorder="1" applyAlignment="1">
      <alignment horizontal="center" vertical="center"/>
    </xf>
    <xf numFmtId="0" fontId="4" fillId="0" borderId="79" xfId="1" applyFont="1" applyBorder="1" applyAlignment="1">
      <alignment horizontal="center" vertical="center"/>
    </xf>
    <xf numFmtId="0" fontId="4" fillId="0" borderId="168" xfId="1" applyFont="1" applyBorder="1" applyAlignment="1">
      <alignment horizontal="center" vertical="center"/>
    </xf>
    <xf numFmtId="0" fontId="4" fillId="0" borderId="180" xfId="1" applyFont="1" applyBorder="1" applyAlignment="1">
      <alignment horizontal="center" vertical="center"/>
    </xf>
    <xf numFmtId="0" fontId="4" fillId="0" borderId="167" xfId="1" applyFont="1" applyBorder="1" applyAlignment="1">
      <alignment horizontal="center" vertical="center"/>
    </xf>
    <xf numFmtId="0" fontId="9" fillId="0" borderId="166" xfId="1" applyFont="1" applyBorder="1" applyAlignment="1">
      <alignment horizontal="center" vertical="center"/>
    </xf>
    <xf numFmtId="0" fontId="4" fillId="0" borderId="79" xfId="1" applyFont="1" applyBorder="1" applyAlignment="1">
      <alignment vertical="center"/>
    </xf>
    <xf numFmtId="0" fontId="4" fillId="0" borderId="168" xfId="1" applyFont="1" applyBorder="1" applyAlignment="1">
      <alignment vertical="center"/>
    </xf>
    <xf numFmtId="0" fontId="10" fillId="0" borderId="180" xfId="1" applyFont="1" applyBorder="1" applyAlignment="1">
      <alignment vertical="center"/>
    </xf>
    <xf numFmtId="0" fontId="10" fillId="0" borderId="79" xfId="1" applyFont="1" applyBorder="1" applyAlignment="1">
      <alignment vertical="center"/>
    </xf>
    <xf numFmtId="0" fontId="10" fillId="0" borderId="168" xfId="1" applyFont="1" applyBorder="1" applyAlignment="1">
      <alignment vertical="center"/>
    </xf>
    <xf numFmtId="0" fontId="4" fillId="0" borderId="92" xfId="1" applyFont="1" applyBorder="1" applyAlignment="1">
      <alignment wrapText="1"/>
    </xf>
    <xf numFmtId="0" fontId="7" fillId="0" borderId="168" xfId="1" applyFont="1" applyBorder="1" applyAlignment="1">
      <alignment horizontal="center" vertical="center"/>
    </xf>
    <xf numFmtId="0" fontId="7" fillId="0" borderId="166" xfId="1" applyFont="1" applyBorder="1" applyAlignment="1">
      <alignment horizontal="center" vertical="center"/>
    </xf>
    <xf numFmtId="0" fontId="7" fillId="0" borderId="79" xfId="1" applyFont="1" applyBorder="1" applyAlignment="1">
      <alignment horizontal="center" vertical="center"/>
    </xf>
    <xf numFmtId="0" fontId="9" fillId="0" borderId="180" xfId="1" applyFont="1" applyBorder="1" applyAlignment="1">
      <alignment horizontal="center" vertical="center"/>
    </xf>
    <xf numFmtId="0" fontId="7" fillId="0" borderId="180" xfId="1" applyFont="1" applyBorder="1" applyAlignment="1">
      <alignment horizontal="center" vertical="center"/>
    </xf>
    <xf numFmtId="0" fontId="7" fillId="0" borderId="167" xfId="1" applyFont="1" applyBorder="1" applyAlignment="1">
      <alignment horizontal="center" vertical="center"/>
    </xf>
    <xf numFmtId="0" fontId="7" fillId="0" borderId="168" xfId="1" applyFont="1" applyBorder="1" applyAlignment="1">
      <alignment horizontal="right" vertical="center"/>
    </xf>
    <xf numFmtId="0" fontId="13" fillId="0" borderId="168" xfId="1" applyFont="1" applyBorder="1" applyAlignment="1">
      <alignment horizontal="right" vertical="center"/>
    </xf>
    <xf numFmtId="0" fontId="4" fillId="0" borderId="2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10" fillId="0" borderId="24" xfId="1" applyFont="1" applyFill="1" applyBorder="1" applyAlignment="1">
      <alignment vertical="center"/>
    </xf>
    <xf numFmtId="0" fontId="10" fillId="0" borderId="26" xfId="1" applyFont="1" applyFill="1" applyBorder="1" applyAlignment="1">
      <alignment vertical="center"/>
    </xf>
    <xf numFmtId="0" fontId="13" fillId="0" borderId="25" xfId="1" applyFont="1" applyFill="1" applyBorder="1" applyAlignment="1">
      <alignment horizontal="right" vertical="center"/>
    </xf>
    <xf numFmtId="0" fontId="4" fillId="0" borderId="24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10" fillId="0" borderId="25" xfId="1" applyFont="1" applyFill="1" applyBorder="1" applyAlignment="1">
      <alignment vertical="center"/>
    </xf>
    <xf numFmtId="0" fontId="4" fillId="0" borderId="24" xfId="1" applyFont="1" applyFill="1" applyBorder="1" applyAlignment="1" applyProtection="1">
      <alignment horizontal="center" vertical="center"/>
      <protection locked="0"/>
    </xf>
    <xf numFmtId="0" fontId="4" fillId="0" borderId="26" xfId="1" applyFont="1" applyFill="1" applyBorder="1" applyAlignment="1" applyProtection="1">
      <alignment horizontal="center" vertical="center"/>
      <protection locked="0"/>
    </xf>
    <xf numFmtId="0" fontId="7" fillId="0" borderId="25" xfId="1" applyFont="1" applyFill="1" applyBorder="1" applyAlignment="1" applyProtection="1">
      <alignment horizontal="center" vertical="center"/>
      <protection locked="0"/>
    </xf>
    <xf numFmtId="0" fontId="4" fillId="0" borderId="92" xfId="1" applyFont="1" applyFill="1" applyBorder="1" applyAlignment="1" applyProtection="1">
      <alignment vertical="center" wrapText="1"/>
      <protection locked="0"/>
    </xf>
    <xf numFmtId="0" fontId="7" fillId="0" borderId="25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/>
    </xf>
    <xf numFmtId="0" fontId="4" fillId="0" borderId="24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7" fillId="0" borderId="25" xfId="1" applyFont="1" applyBorder="1" applyAlignment="1">
      <alignment horizontal="right" vertical="center"/>
    </xf>
    <xf numFmtId="0" fontId="14" fillId="0" borderId="164" xfId="0" applyFont="1" applyFill="1" applyBorder="1" applyAlignment="1">
      <alignment horizontal="center" vertical="center"/>
    </xf>
    <xf numFmtId="0" fontId="35" fillId="0" borderId="24" xfId="1" applyFont="1" applyFill="1" applyBorder="1" applyAlignment="1" applyProtection="1">
      <alignment horizontal="center" vertical="center"/>
      <protection locked="0"/>
    </xf>
    <xf numFmtId="0" fontId="10" fillId="0" borderId="24" xfId="1" applyFont="1" applyBorder="1" applyAlignment="1">
      <alignment vertical="center"/>
    </xf>
    <xf numFmtId="0" fontId="10" fillId="0" borderId="26" xfId="1" applyFont="1" applyBorder="1" applyAlignment="1">
      <alignment vertical="center"/>
    </xf>
    <xf numFmtId="0" fontId="10" fillId="0" borderId="25" xfId="1" applyFont="1" applyBorder="1" applyAlignment="1">
      <alignment vertical="center"/>
    </xf>
    <xf numFmtId="0" fontId="4" fillId="4" borderId="26" xfId="1" applyFont="1" applyFill="1" applyBorder="1" applyAlignment="1">
      <alignment horizontal="left" vertical="center"/>
    </xf>
    <xf numFmtId="0" fontId="4" fillId="0" borderId="92" xfId="1" applyFont="1" applyBorder="1" applyAlignment="1" applyProtection="1">
      <alignment vertical="center" wrapText="1"/>
      <protection locked="0"/>
    </xf>
    <xf numFmtId="0" fontId="4" fillId="0" borderId="92" xfId="1" applyFont="1" applyBorder="1" applyAlignment="1">
      <alignment horizontal="left" vertical="center" wrapText="1"/>
    </xf>
    <xf numFmtId="0" fontId="4" fillId="0" borderId="23" xfId="1" applyFont="1" applyBorder="1" applyAlignment="1">
      <alignment horizontal="center" vertical="center"/>
    </xf>
    <xf numFmtId="0" fontId="12" fillId="0" borderId="26" xfId="1" applyFont="1" applyBorder="1" applyAlignment="1">
      <alignment vertical="center"/>
    </xf>
    <xf numFmtId="0" fontId="4" fillId="0" borderId="24" xfId="1" applyFont="1" applyFill="1" applyBorder="1" applyAlignment="1">
      <alignment horizontal="left" vertical="center"/>
    </xf>
    <xf numFmtId="0" fontId="10" fillId="0" borderId="26" xfId="1" applyFont="1" applyBorder="1" applyAlignment="1">
      <alignment horizontal="center" vertical="center"/>
    </xf>
    <xf numFmtId="0" fontId="4" fillId="0" borderId="26" xfId="1" applyFont="1" applyFill="1" applyBorder="1" applyAlignment="1">
      <alignment horizontal="left" vertical="center"/>
    </xf>
    <xf numFmtId="0" fontId="4" fillId="0" borderId="25" xfId="1" applyFont="1" applyFill="1" applyBorder="1" applyAlignment="1">
      <alignment horizontal="left" vertical="center"/>
    </xf>
    <xf numFmtId="0" fontId="10" fillId="0" borderId="25" xfId="1" applyFont="1" applyBorder="1" applyAlignment="1">
      <alignment horizontal="center" vertical="center"/>
    </xf>
    <xf numFmtId="0" fontId="10" fillId="0" borderId="181" xfId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55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7" fillId="0" borderId="139" xfId="0" applyFont="1" applyBorder="1" applyAlignment="1" applyProtection="1">
      <alignment horizontal="center" vertical="center"/>
    </xf>
    <xf numFmtId="0" fontId="17" fillId="0" borderId="140" xfId="0" applyFont="1" applyBorder="1" applyAlignment="1" applyProtection="1">
      <alignment horizontal="center" vertical="center"/>
    </xf>
    <xf numFmtId="0" fontId="17" fillId="0" borderId="141" xfId="0" applyFont="1" applyBorder="1" applyAlignment="1" applyProtection="1">
      <alignment horizontal="center" vertical="center"/>
    </xf>
    <xf numFmtId="0" fontId="17" fillId="0" borderId="135" xfId="0" applyFont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7" fillId="0" borderId="139" xfId="0" applyFont="1" applyFill="1" applyBorder="1" applyAlignment="1">
      <alignment horizontal="left" vertical="center"/>
    </xf>
    <xf numFmtId="0" fontId="17" fillId="0" borderId="140" xfId="0" applyFont="1" applyFill="1" applyBorder="1" applyAlignment="1">
      <alignment horizontal="left" vertical="center"/>
    </xf>
    <xf numFmtId="0" fontId="17" fillId="0" borderId="141" xfId="0" applyFont="1" applyFill="1" applyBorder="1" applyAlignment="1">
      <alignment horizontal="left" vertical="center"/>
    </xf>
    <xf numFmtId="0" fontId="17" fillId="0" borderId="140" xfId="0" applyFont="1" applyBorder="1" applyAlignment="1">
      <alignment horizontal="center" vertical="center"/>
    </xf>
    <xf numFmtId="0" fontId="31" fillId="0" borderId="140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vertical="center"/>
    </xf>
    <xf numFmtId="49" fontId="10" fillId="0" borderId="53" xfId="0" applyNumberFormat="1" applyFont="1" applyFill="1" applyBorder="1" applyAlignment="1" applyProtection="1">
      <alignment horizontal="center" vertical="center"/>
    </xf>
    <xf numFmtId="0" fontId="10" fillId="0" borderId="54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vertical="center" wrapText="1"/>
    </xf>
    <xf numFmtId="0" fontId="25" fillId="0" borderId="0" xfId="1" applyFont="1" applyBorder="1" applyAlignment="1">
      <alignment horizontal="center" wrapText="1"/>
    </xf>
    <xf numFmtId="0" fontId="24" fillId="4" borderId="84" xfId="1" applyFont="1" applyFill="1" applyBorder="1" applyAlignment="1">
      <alignment horizontal="center" vertical="center" wrapText="1"/>
    </xf>
    <xf numFmtId="0" fontId="24" fillId="4" borderId="85" xfId="1" applyFont="1" applyFill="1" applyBorder="1" applyAlignment="1">
      <alignment horizontal="center" vertical="center" wrapText="1"/>
    </xf>
    <xf numFmtId="0" fontId="24" fillId="4" borderId="86" xfId="1" applyFont="1" applyFill="1" applyBorder="1" applyAlignment="1">
      <alignment horizontal="center" vertical="center" wrapText="1"/>
    </xf>
    <xf numFmtId="0" fontId="25" fillId="0" borderId="89" xfId="1" applyFont="1" applyFill="1" applyBorder="1" applyAlignment="1">
      <alignment horizontal="center" vertical="center" wrapText="1"/>
    </xf>
    <xf numFmtId="0" fontId="25" fillId="0" borderId="85" xfId="1" applyFont="1" applyFill="1" applyBorder="1" applyAlignment="1">
      <alignment horizontal="center" vertical="center" wrapText="1"/>
    </xf>
    <xf numFmtId="0" fontId="25" fillId="0" borderId="90" xfId="1" applyFont="1" applyFill="1" applyBorder="1" applyAlignment="1">
      <alignment horizontal="center" vertical="center" wrapText="1"/>
    </xf>
    <xf numFmtId="0" fontId="25" fillId="0" borderId="87" xfId="1" applyFont="1" applyFill="1" applyBorder="1" applyAlignment="1">
      <alignment horizontal="center" vertical="center" wrapText="1"/>
    </xf>
    <xf numFmtId="0" fontId="25" fillId="0" borderId="93" xfId="1" applyFont="1" applyFill="1" applyBorder="1" applyAlignment="1">
      <alignment horizontal="center" vertical="center" wrapText="1"/>
    </xf>
    <xf numFmtId="0" fontId="25" fillId="0" borderId="88" xfId="1" applyFont="1" applyFill="1" applyBorder="1" applyAlignment="1">
      <alignment horizontal="center" vertical="center" wrapText="1"/>
    </xf>
    <xf numFmtId="0" fontId="25" fillId="0" borderId="94" xfId="1" applyFont="1" applyFill="1" applyBorder="1" applyAlignment="1">
      <alignment horizontal="center" vertical="center" wrapText="1"/>
    </xf>
    <xf numFmtId="0" fontId="24" fillId="0" borderId="21" xfId="1" applyFont="1" applyFill="1" applyBorder="1" applyAlignment="1">
      <alignment horizontal="center" wrapText="1"/>
    </xf>
    <xf numFmtId="0" fontId="24" fillId="0" borderId="22" xfId="1" applyFont="1" applyFill="1" applyBorder="1" applyAlignment="1">
      <alignment horizontal="center" wrapText="1"/>
    </xf>
    <xf numFmtId="0" fontId="24" fillId="0" borderId="23" xfId="1" applyFont="1" applyFill="1" applyBorder="1" applyAlignment="1">
      <alignment horizontal="center" wrapText="1"/>
    </xf>
    <xf numFmtId="0" fontId="24" fillId="0" borderId="95" xfId="1" applyFont="1" applyFill="1" applyBorder="1" applyAlignment="1">
      <alignment horizontal="center" wrapText="1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49" fontId="10" fillId="2" borderId="113" xfId="0" applyNumberFormat="1" applyFont="1" applyFill="1" applyBorder="1" applyAlignment="1" applyProtection="1">
      <alignment horizontal="left" vertical="center"/>
    </xf>
    <xf numFmtId="49" fontId="10" fillId="2" borderId="114" xfId="0" applyNumberFormat="1" applyFont="1" applyFill="1" applyBorder="1" applyAlignment="1" applyProtection="1">
      <alignment horizontal="left" vertical="center"/>
    </xf>
    <xf numFmtId="49" fontId="10" fillId="2" borderId="145" xfId="0" applyNumberFormat="1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43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 textRotation="90"/>
    </xf>
    <xf numFmtId="0" fontId="1" fillId="0" borderId="63" xfId="0" applyNumberFormat="1" applyFont="1" applyBorder="1" applyAlignment="1">
      <alignment horizontal="center" vertical="center" textRotation="90"/>
    </xf>
    <xf numFmtId="0" fontId="1" fillId="0" borderId="12" xfId="0" applyNumberFormat="1" applyFont="1" applyBorder="1" applyAlignment="1">
      <alignment horizontal="center" vertical="center" textRotation="90"/>
    </xf>
    <xf numFmtId="0" fontId="4" fillId="0" borderId="81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49" fontId="1" fillId="2" borderId="21" xfId="0" applyNumberFormat="1" applyFont="1" applyFill="1" applyBorder="1" applyAlignment="1" applyProtection="1">
      <alignment horizontal="left" vertical="center"/>
    </xf>
    <xf numFmtId="49" fontId="1" fillId="2" borderId="22" xfId="0" applyNumberFormat="1" applyFont="1" applyFill="1" applyBorder="1" applyAlignment="1" applyProtection="1">
      <alignment horizontal="left" vertical="center"/>
    </xf>
    <xf numFmtId="49" fontId="1" fillId="2" borderId="23" xfId="0" applyNumberFormat="1" applyFont="1" applyFill="1" applyBorder="1" applyAlignment="1" applyProtection="1">
      <alignment horizontal="left" vertical="center"/>
    </xf>
    <xf numFmtId="1" fontId="12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 textRotation="90"/>
    </xf>
    <xf numFmtId="0" fontId="1" fillId="0" borderId="6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7" fillId="0" borderId="0" xfId="0" applyFont="1" applyFill="1" applyAlignment="1">
      <alignment horizontal="left" vertical="center"/>
    </xf>
    <xf numFmtId="49" fontId="10" fillId="2" borderId="13" xfId="0" applyNumberFormat="1" applyFont="1" applyFill="1" applyBorder="1" applyAlignment="1">
      <alignment horizontal="left" vertical="center"/>
    </xf>
    <xf numFmtId="49" fontId="10" fillId="2" borderId="14" xfId="0" applyNumberFormat="1" applyFont="1" applyFill="1" applyBorder="1" applyAlignment="1">
      <alignment horizontal="left" vertical="center"/>
    </xf>
    <xf numFmtId="49" fontId="10" fillId="2" borderId="15" xfId="0" applyNumberFormat="1" applyFont="1" applyFill="1" applyBorder="1" applyAlignment="1">
      <alignment horizontal="left" vertical="center"/>
    </xf>
    <xf numFmtId="0" fontId="10" fillId="0" borderId="6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9" xfId="0" applyFont="1" applyBorder="1"/>
    <xf numFmtId="49" fontId="10" fillId="0" borderId="161" xfId="0" applyNumberFormat="1" applyFont="1" applyBorder="1" applyAlignment="1">
      <alignment horizontal="center" vertical="center"/>
    </xf>
    <xf numFmtId="0" fontId="10" fillId="0" borderId="16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49" fontId="10" fillId="2" borderId="115" xfId="0" applyNumberFormat="1" applyFont="1" applyFill="1" applyBorder="1" applyAlignment="1">
      <alignment horizontal="left" vertical="center"/>
    </xf>
    <xf numFmtId="49" fontId="10" fillId="2" borderId="146" xfId="0" applyNumberFormat="1" applyFont="1" applyFill="1" applyBorder="1" applyAlignment="1">
      <alignment horizontal="left" vertical="center"/>
    </xf>
    <xf numFmtId="49" fontId="10" fillId="2" borderId="175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FF33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82"/>
  <sheetViews>
    <sheetView showGridLines="0" topLeftCell="A49" zoomScale="70" zoomScaleNormal="70" zoomScalePageLayoutView="80" workbookViewId="0">
      <selection activeCell="AO50" sqref="AO50"/>
    </sheetView>
  </sheetViews>
  <sheetFormatPr defaultColWidth="9.140625" defaultRowHeight="15" x14ac:dyDescent="0.25"/>
  <cols>
    <col min="1" max="1" width="6.42578125" style="23" customWidth="1"/>
    <col min="2" max="2" width="18.140625" style="24" customWidth="1"/>
    <col min="3" max="3" width="60.85546875" style="17" customWidth="1"/>
    <col min="4" max="5" width="7.85546875" style="18" customWidth="1"/>
    <col min="6" max="9" width="3.42578125" style="18" customWidth="1"/>
    <col min="10" max="10" width="5.140625" style="18" customWidth="1"/>
    <col min="11" max="14" width="3.42578125" style="18" customWidth="1"/>
    <col min="15" max="15" width="4.7109375" style="18" customWidth="1"/>
    <col min="16" max="19" width="3.42578125" style="18" customWidth="1"/>
    <col min="20" max="20" width="4.42578125" style="18" customWidth="1"/>
    <col min="21" max="24" width="3.42578125" style="18" customWidth="1"/>
    <col min="25" max="25" width="4.42578125" style="18" customWidth="1"/>
    <col min="26" max="29" width="3.42578125" style="18" customWidth="1"/>
    <col min="30" max="30" width="4.42578125" style="18" customWidth="1"/>
    <col min="31" max="34" width="3.42578125" style="18" customWidth="1"/>
    <col min="35" max="35" width="4.42578125" style="18" customWidth="1"/>
    <col min="36" max="39" width="3.42578125" style="18" customWidth="1"/>
    <col min="40" max="40" width="4.42578125" style="18" customWidth="1"/>
    <col min="41" max="41" width="18.28515625" style="18" customWidth="1"/>
    <col min="42" max="42" width="28.7109375" style="18" bestFit="1" customWidth="1"/>
    <col min="43" max="43" width="9.140625" style="26"/>
    <col min="44" max="16384" width="9.140625" style="19"/>
  </cols>
  <sheetData>
    <row r="1" spans="1:43" s="295" customFormat="1" ht="18" x14ac:dyDescent="0.25">
      <c r="A1" s="291"/>
      <c r="B1" s="292"/>
      <c r="C1" s="293"/>
      <c r="D1" s="294"/>
      <c r="E1" s="294"/>
      <c r="F1" s="294"/>
      <c r="G1" s="621" t="s">
        <v>111</v>
      </c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3"/>
      <c r="V1" s="294"/>
      <c r="W1" s="294"/>
      <c r="X1" s="294"/>
      <c r="Y1" s="294"/>
      <c r="AM1" s="294"/>
      <c r="AN1" s="294"/>
      <c r="AO1" s="294"/>
      <c r="AP1" s="294"/>
      <c r="AQ1" s="296"/>
    </row>
    <row r="2" spans="1:43" s="300" customFormat="1" ht="18" x14ac:dyDescent="0.25">
      <c r="A2" s="297" t="s">
        <v>109</v>
      </c>
      <c r="B2" s="298"/>
      <c r="C2" s="299"/>
      <c r="F2" s="624" t="s">
        <v>122</v>
      </c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AA2" s="301"/>
      <c r="AB2" s="301"/>
      <c r="AC2" s="301"/>
      <c r="AD2" s="301"/>
      <c r="AE2" s="301"/>
      <c r="AG2" s="301"/>
      <c r="AH2" s="301" t="s">
        <v>215</v>
      </c>
      <c r="AI2" s="301"/>
      <c r="AJ2" s="301"/>
      <c r="AK2" s="301"/>
      <c r="AL2" s="301"/>
    </row>
    <row r="3" spans="1:43" s="300" customFormat="1" ht="18" x14ac:dyDescent="0.25">
      <c r="A3" s="297" t="s">
        <v>121</v>
      </c>
      <c r="B3" s="298"/>
      <c r="C3" s="299"/>
      <c r="F3" s="624" t="s">
        <v>110</v>
      </c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  <c r="U3" s="624"/>
      <c r="AA3" s="302"/>
      <c r="AB3" s="302"/>
      <c r="AC3" s="302"/>
      <c r="AD3" s="302"/>
      <c r="AE3" s="302"/>
      <c r="AG3" s="302"/>
      <c r="AH3" s="626" t="s">
        <v>210</v>
      </c>
      <c r="AI3" s="627"/>
      <c r="AJ3" s="627"/>
      <c r="AK3" s="627"/>
      <c r="AL3" s="627"/>
      <c r="AM3" s="627"/>
      <c r="AN3" s="627"/>
      <c r="AO3" s="627"/>
      <c r="AP3" s="628"/>
    </row>
    <row r="4" spans="1:43" s="300" customFormat="1" ht="18" x14ac:dyDescent="0.25">
      <c r="A4" s="314"/>
      <c r="B4" s="315"/>
      <c r="C4" s="315"/>
      <c r="D4" s="315"/>
      <c r="E4" s="315"/>
      <c r="F4" s="315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629"/>
      <c r="R4" s="629"/>
      <c r="S4" s="629"/>
      <c r="T4" s="629"/>
      <c r="U4" s="629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626" t="s">
        <v>133</v>
      </c>
      <c r="AI4" s="627"/>
      <c r="AJ4" s="627"/>
      <c r="AK4" s="627"/>
      <c r="AL4" s="627"/>
      <c r="AM4" s="627"/>
      <c r="AN4" s="627"/>
      <c r="AO4" s="627"/>
      <c r="AP4" s="628"/>
    </row>
    <row r="5" spans="1:43" s="300" customFormat="1" ht="18.75" x14ac:dyDescent="0.25">
      <c r="A5" s="314"/>
      <c r="B5" s="315"/>
      <c r="C5" s="315"/>
      <c r="D5" s="315"/>
      <c r="E5" s="315"/>
      <c r="F5" s="315"/>
      <c r="G5" s="630" t="s">
        <v>209</v>
      </c>
      <c r="H5" s="630"/>
      <c r="I5" s="630"/>
      <c r="J5" s="630"/>
      <c r="K5" s="630"/>
      <c r="L5" s="630"/>
      <c r="M5" s="630"/>
      <c r="N5" s="630"/>
      <c r="O5" s="630"/>
      <c r="P5" s="630"/>
      <c r="Q5" s="630"/>
      <c r="R5" s="630"/>
      <c r="S5" s="630"/>
      <c r="T5" s="630"/>
      <c r="U5" s="630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6"/>
      <c r="AI5" s="316"/>
      <c r="AJ5" s="316"/>
      <c r="AK5" s="316"/>
      <c r="AL5" s="316"/>
      <c r="AM5" s="316"/>
      <c r="AN5" s="316"/>
      <c r="AO5" s="316"/>
      <c r="AP5" s="317"/>
    </row>
    <row r="6" spans="1:43" s="303" customFormat="1" ht="18" x14ac:dyDescent="0.2">
      <c r="A6" s="624"/>
      <c r="B6" s="624"/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4"/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4"/>
      <c r="Z6" s="624"/>
      <c r="AA6" s="624"/>
      <c r="AB6" s="624"/>
      <c r="AC6" s="624"/>
      <c r="AD6" s="624"/>
      <c r="AE6" s="624"/>
      <c r="AF6" s="624"/>
      <c r="AG6" s="624"/>
      <c r="AH6" s="624"/>
      <c r="AI6" s="624"/>
      <c r="AJ6" s="624"/>
      <c r="AK6" s="624"/>
      <c r="AL6" s="624"/>
      <c r="AM6" s="624"/>
      <c r="AN6" s="624"/>
      <c r="AO6" s="624"/>
    </row>
    <row r="7" spans="1:43" s="303" customFormat="1" ht="12.75" customHeight="1" x14ac:dyDescent="0.2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</row>
    <row r="8" spans="1:43" s="303" customFormat="1" ht="12.75" customHeight="1" x14ac:dyDescent="0.2">
      <c r="A8" s="305"/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6"/>
      <c r="AB8" s="306"/>
      <c r="AC8" s="306"/>
      <c r="AD8" s="306"/>
      <c r="AE8" s="306"/>
      <c r="AF8" s="306"/>
      <c r="AG8" s="306"/>
      <c r="AH8" s="306"/>
      <c r="AI8" s="306"/>
    </row>
    <row r="9" spans="1:43" s="32" customFormat="1" ht="16.5" thickBot="1" x14ac:dyDescent="0.3">
      <c r="A9" s="625" t="s">
        <v>134</v>
      </c>
      <c r="B9" s="625"/>
      <c r="C9" s="625"/>
      <c r="D9" s="625"/>
      <c r="E9" s="625"/>
      <c r="F9" s="625"/>
      <c r="G9" s="625"/>
      <c r="H9" s="625"/>
      <c r="I9" s="625"/>
      <c r="J9" s="625"/>
      <c r="K9" s="625"/>
      <c r="L9" s="625"/>
      <c r="M9" s="625"/>
      <c r="N9" s="625"/>
      <c r="O9" s="625"/>
      <c r="P9" s="625"/>
      <c r="Q9" s="625"/>
      <c r="R9" s="625"/>
      <c r="S9" s="625"/>
      <c r="T9" s="625"/>
      <c r="U9" s="625"/>
      <c r="V9" s="625"/>
      <c r="W9" s="625"/>
      <c r="X9" s="625"/>
      <c r="Y9" s="625"/>
      <c r="Z9" s="625"/>
      <c r="AA9" s="625"/>
      <c r="AB9" s="625"/>
      <c r="AC9" s="625"/>
      <c r="AD9" s="625"/>
      <c r="AE9" s="625"/>
      <c r="AF9" s="625"/>
      <c r="AG9" s="625"/>
      <c r="AH9" s="625"/>
      <c r="AI9" s="625"/>
      <c r="AJ9" s="625"/>
      <c r="AK9" s="625"/>
      <c r="AL9" s="625"/>
      <c r="AM9" s="625"/>
      <c r="AN9" s="625"/>
      <c r="AO9" s="625"/>
      <c r="AP9" s="303"/>
    </row>
    <row r="10" spans="1:43" ht="15.75" customHeight="1" x14ac:dyDescent="0.25">
      <c r="A10" s="631"/>
      <c r="B10" s="633" t="s">
        <v>0</v>
      </c>
      <c r="C10" s="635" t="s">
        <v>1</v>
      </c>
      <c r="D10" s="657" t="s">
        <v>170</v>
      </c>
      <c r="E10" s="652" t="s">
        <v>38</v>
      </c>
      <c r="F10" s="659" t="s">
        <v>3</v>
      </c>
      <c r="G10" s="660"/>
      <c r="H10" s="660"/>
      <c r="I10" s="660"/>
      <c r="J10" s="660"/>
      <c r="K10" s="660"/>
      <c r="L10" s="660"/>
      <c r="M10" s="660"/>
      <c r="N10" s="660"/>
      <c r="O10" s="660"/>
      <c r="P10" s="660"/>
      <c r="Q10" s="660"/>
      <c r="R10" s="660"/>
      <c r="S10" s="660"/>
      <c r="T10" s="660"/>
      <c r="U10" s="660"/>
      <c r="V10" s="660"/>
      <c r="W10" s="660"/>
      <c r="X10" s="660"/>
      <c r="Y10" s="660"/>
      <c r="Z10" s="660"/>
      <c r="AA10" s="660"/>
      <c r="AB10" s="660"/>
      <c r="AC10" s="660"/>
      <c r="AD10" s="660"/>
      <c r="AE10" s="660"/>
      <c r="AF10" s="660"/>
      <c r="AG10" s="660"/>
      <c r="AH10" s="660"/>
      <c r="AI10" s="660"/>
      <c r="AJ10" s="660"/>
      <c r="AK10" s="660"/>
      <c r="AL10" s="660"/>
      <c r="AM10" s="660"/>
      <c r="AN10" s="661"/>
      <c r="AO10" s="616" t="s">
        <v>4</v>
      </c>
      <c r="AP10" s="616" t="s">
        <v>146</v>
      </c>
      <c r="AQ10" s="19"/>
    </row>
    <row r="11" spans="1:43" ht="16.5" thickBot="1" x14ac:dyDescent="0.3">
      <c r="A11" s="632"/>
      <c r="B11" s="634"/>
      <c r="C11" s="636"/>
      <c r="D11" s="658"/>
      <c r="E11" s="653"/>
      <c r="F11" s="618" t="s">
        <v>6</v>
      </c>
      <c r="G11" s="619"/>
      <c r="H11" s="619"/>
      <c r="I11" s="619"/>
      <c r="J11" s="620"/>
      <c r="K11" s="618" t="s">
        <v>7</v>
      </c>
      <c r="L11" s="619"/>
      <c r="M11" s="619"/>
      <c r="N11" s="619"/>
      <c r="O11" s="620"/>
      <c r="P11" s="618" t="s">
        <v>8</v>
      </c>
      <c r="Q11" s="619"/>
      <c r="R11" s="619"/>
      <c r="S11" s="619"/>
      <c r="T11" s="620"/>
      <c r="U11" s="618" t="s">
        <v>9</v>
      </c>
      <c r="V11" s="619"/>
      <c r="W11" s="619"/>
      <c r="X11" s="619"/>
      <c r="Y11" s="620"/>
      <c r="Z11" s="618" t="s">
        <v>10</v>
      </c>
      <c r="AA11" s="619"/>
      <c r="AB11" s="619"/>
      <c r="AC11" s="619"/>
      <c r="AD11" s="620"/>
      <c r="AE11" s="618" t="s">
        <v>11</v>
      </c>
      <c r="AF11" s="619"/>
      <c r="AG11" s="619"/>
      <c r="AH11" s="619"/>
      <c r="AI11" s="620"/>
      <c r="AJ11" s="618" t="s">
        <v>12</v>
      </c>
      <c r="AK11" s="619"/>
      <c r="AL11" s="619"/>
      <c r="AM11" s="619"/>
      <c r="AN11" s="620"/>
      <c r="AO11" s="617"/>
      <c r="AP11" s="617"/>
      <c r="AQ11" s="19"/>
    </row>
    <row r="12" spans="1:43" ht="16.5" thickBot="1" x14ac:dyDescent="0.3">
      <c r="A12" s="662"/>
      <c r="B12" s="663"/>
      <c r="C12" s="616"/>
      <c r="D12" s="318"/>
      <c r="E12" s="200"/>
      <c r="F12" s="195" t="s">
        <v>13</v>
      </c>
      <c r="G12" s="196" t="s">
        <v>14</v>
      </c>
      <c r="H12" s="196" t="s">
        <v>15</v>
      </c>
      <c r="I12" s="196" t="s">
        <v>16</v>
      </c>
      <c r="J12" s="197" t="s">
        <v>17</v>
      </c>
      <c r="K12" s="195" t="s">
        <v>13</v>
      </c>
      <c r="L12" s="196" t="s">
        <v>14</v>
      </c>
      <c r="M12" s="196" t="s">
        <v>15</v>
      </c>
      <c r="N12" s="196" t="s">
        <v>16</v>
      </c>
      <c r="O12" s="197" t="s">
        <v>17</v>
      </c>
      <c r="P12" s="195" t="s">
        <v>13</v>
      </c>
      <c r="Q12" s="196" t="s">
        <v>14</v>
      </c>
      <c r="R12" s="196" t="s">
        <v>15</v>
      </c>
      <c r="S12" s="196" t="s">
        <v>16</v>
      </c>
      <c r="T12" s="197" t="s">
        <v>17</v>
      </c>
      <c r="U12" s="195" t="s">
        <v>13</v>
      </c>
      <c r="V12" s="196" t="s">
        <v>14</v>
      </c>
      <c r="W12" s="196" t="s">
        <v>15</v>
      </c>
      <c r="X12" s="196" t="s">
        <v>16</v>
      </c>
      <c r="Y12" s="197" t="s">
        <v>17</v>
      </c>
      <c r="Z12" s="195" t="s">
        <v>13</v>
      </c>
      <c r="AA12" s="196" t="s">
        <v>14</v>
      </c>
      <c r="AB12" s="196" t="s">
        <v>15</v>
      </c>
      <c r="AC12" s="196" t="s">
        <v>16</v>
      </c>
      <c r="AD12" s="197" t="s">
        <v>17</v>
      </c>
      <c r="AE12" s="195" t="s">
        <v>13</v>
      </c>
      <c r="AF12" s="196" t="s">
        <v>14</v>
      </c>
      <c r="AG12" s="196" t="s">
        <v>15</v>
      </c>
      <c r="AH12" s="196" t="s">
        <v>16</v>
      </c>
      <c r="AI12" s="197" t="s">
        <v>17</v>
      </c>
      <c r="AJ12" s="281" t="s">
        <v>13</v>
      </c>
      <c r="AK12" s="282" t="s">
        <v>14</v>
      </c>
      <c r="AL12" s="282" t="s">
        <v>15</v>
      </c>
      <c r="AM12" s="282" t="s">
        <v>16</v>
      </c>
      <c r="AN12" s="283" t="s">
        <v>17</v>
      </c>
      <c r="AO12" s="319" t="s">
        <v>0</v>
      </c>
      <c r="AP12" s="319"/>
      <c r="AQ12" s="19"/>
    </row>
    <row r="13" spans="1:43" ht="16.5" thickBot="1" x14ac:dyDescent="0.3">
      <c r="A13" s="654" t="s">
        <v>187</v>
      </c>
      <c r="B13" s="655"/>
      <c r="C13" s="656"/>
      <c r="D13" s="325">
        <f>SUM(D14:D23)</f>
        <v>32</v>
      </c>
      <c r="E13" s="326">
        <f>SUM(E14:E23)</f>
        <v>38</v>
      </c>
      <c r="F13" s="325">
        <f>SUM(F14:F23)</f>
        <v>7</v>
      </c>
      <c r="G13" s="327">
        <f>SUM(G14:G23)</f>
        <v>4</v>
      </c>
      <c r="H13" s="327">
        <f>SUM(H14:H23)</f>
        <v>4</v>
      </c>
      <c r="I13" s="327"/>
      <c r="J13" s="326">
        <f>SUM(J14:J23)</f>
        <v>17</v>
      </c>
      <c r="K13" s="325">
        <f>SUM(K14:K23)</f>
        <v>5</v>
      </c>
      <c r="L13" s="327">
        <f>SUM(L14:L23)</f>
        <v>6</v>
      </c>
      <c r="M13" s="327">
        <f>SUM(M14:M23)</f>
        <v>0</v>
      </c>
      <c r="N13" s="327"/>
      <c r="O13" s="326">
        <f>SUM(O14:O23)</f>
        <v>12</v>
      </c>
      <c r="P13" s="325">
        <f>SUM(P14:P23)</f>
        <v>4</v>
      </c>
      <c r="Q13" s="327">
        <f>SUM(Q14:Q23)</f>
        <v>2</v>
      </c>
      <c r="R13" s="327">
        <f>SUM(R14:R23)</f>
        <v>0</v>
      </c>
      <c r="S13" s="327"/>
      <c r="T13" s="326">
        <f>SUM(T14:T23)</f>
        <v>9</v>
      </c>
      <c r="U13" s="325">
        <f>SUM(U14:U23)</f>
        <v>0</v>
      </c>
      <c r="V13" s="327">
        <f>SUM(V14:V23)</f>
        <v>0</v>
      </c>
      <c r="W13" s="327">
        <f>SUM(W14:W23)</f>
        <v>0</v>
      </c>
      <c r="X13" s="327"/>
      <c r="Y13" s="326">
        <f>SUM(Y14:Y23)</f>
        <v>0</v>
      </c>
      <c r="Z13" s="325">
        <f>SUM(Z14:Z23)</f>
        <v>0</v>
      </c>
      <c r="AA13" s="327">
        <f>SUM(AA14:AA23)</f>
        <v>0</v>
      </c>
      <c r="AB13" s="327">
        <f>SUM(AB14:AB23)</f>
        <v>0</v>
      </c>
      <c r="AC13" s="327"/>
      <c r="AD13" s="326">
        <f>SUM(AD14:AD23)</f>
        <v>0</v>
      </c>
      <c r="AE13" s="325">
        <f>SUM(AE14:AE23)</f>
        <v>0</v>
      </c>
      <c r="AF13" s="327">
        <f>SUM(AF14:AF23)</f>
        <v>0</v>
      </c>
      <c r="AG13" s="327">
        <f>SUM(AG14:AG23)</f>
        <v>0</v>
      </c>
      <c r="AH13" s="327"/>
      <c r="AI13" s="326">
        <f>SUM(AI14:AI23)</f>
        <v>0</v>
      </c>
      <c r="AJ13" s="325">
        <f>SUM(AJ14:AJ23)</f>
        <v>0</v>
      </c>
      <c r="AK13" s="327">
        <f>SUM(AK14:AK23)</f>
        <v>0</v>
      </c>
      <c r="AL13" s="327">
        <f>SUM(AL14:AL23)</f>
        <v>0</v>
      </c>
      <c r="AM13" s="327"/>
      <c r="AN13" s="326">
        <f>SUM(AN14:AN23)</f>
        <v>0</v>
      </c>
      <c r="AO13" s="328"/>
      <c r="AP13" s="328"/>
      <c r="AQ13" s="19"/>
    </row>
    <row r="14" spans="1:43" s="280" customFormat="1" ht="15.75" x14ac:dyDescent="0.25">
      <c r="A14" s="320" t="s">
        <v>6</v>
      </c>
      <c r="B14" s="37" t="s">
        <v>298</v>
      </c>
      <c r="C14" s="321" t="s">
        <v>39</v>
      </c>
      <c r="D14" s="177">
        <f t="shared" ref="D14:D23" si="0">SUM(F14,G14,H14,K14,L14,M14,P14,Q14,R14,U14,V14,W14,Z14,AA14,AB14,AE14,AF14,AG14,AJ14,AK14,AL14)</f>
        <v>6</v>
      </c>
      <c r="E14" s="322">
        <f t="shared" ref="E14:E23" si="1">SUM(J14,O14,T14,Y14,AD14,AI14,AN14)</f>
        <v>6</v>
      </c>
      <c r="F14" s="174">
        <v>3</v>
      </c>
      <c r="G14" s="175">
        <v>3</v>
      </c>
      <c r="H14" s="175">
        <v>0</v>
      </c>
      <c r="I14" s="175" t="s">
        <v>23</v>
      </c>
      <c r="J14" s="176">
        <v>6</v>
      </c>
      <c r="K14" s="174"/>
      <c r="L14" s="175"/>
      <c r="M14" s="175"/>
      <c r="N14" s="175"/>
      <c r="O14" s="176"/>
      <c r="P14" s="174"/>
      <c r="Q14" s="175"/>
      <c r="R14" s="175"/>
      <c r="S14" s="175"/>
      <c r="T14" s="176"/>
      <c r="U14" s="174"/>
      <c r="V14" s="175"/>
      <c r="W14" s="175"/>
      <c r="X14" s="175"/>
      <c r="Y14" s="176"/>
      <c r="Z14" s="174"/>
      <c r="AA14" s="175"/>
      <c r="AB14" s="175"/>
      <c r="AC14" s="175"/>
      <c r="AD14" s="176"/>
      <c r="AE14" s="174"/>
      <c r="AF14" s="175"/>
      <c r="AG14" s="175"/>
      <c r="AH14" s="175"/>
      <c r="AI14" s="176"/>
      <c r="AJ14" s="174"/>
      <c r="AK14" s="175"/>
      <c r="AL14" s="175"/>
      <c r="AM14" s="175"/>
      <c r="AN14" s="176"/>
      <c r="AO14" s="323" t="s">
        <v>123</v>
      </c>
      <c r="AP14" s="324"/>
    </row>
    <row r="15" spans="1:43" s="280" customFormat="1" ht="15.75" x14ac:dyDescent="0.25">
      <c r="A15" s="185" t="s">
        <v>7</v>
      </c>
      <c r="B15" s="36" t="s">
        <v>292</v>
      </c>
      <c r="C15" s="79" t="s">
        <v>40</v>
      </c>
      <c r="D15" s="116">
        <f t="shared" si="0"/>
        <v>6</v>
      </c>
      <c r="E15" s="173">
        <f t="shared" si="1"/>
        <v>6</v>
      </c>
      <c r="F15" s="8"/>
      <c r="G15" s="9"/>
      <c r="H15" s="9"/>
      <c r="I15" s="9"/>
      <c r="J15" s="172"/>
      <c r="K15" s="8">
        <v>3</v>
      </c>
      <c r="L15" s="9">
        <v>3</v>
      </c>
      <c r="M15" s="9">
        <v>0</v>
      </c>
      <c r="N15" s="9" t="s">
        <v>19</v>
      </c>
      <c r="O15" s="172">
        <v>6</v>
      </c>
      <c r="P15" s="8"/>
      <c r="Q15" s="9"/>
      <c r="R15" s="9"/>
      <c r="S15" s="9"/>
      <c r="T15" s="172"/>
      <c r="U15" s="8"/>
      <c r="V15" s="9"/>
      <c r="W15" s="9"/>
      <c r="X15" s="9"/>
      <c r="Y15" s="172"/>
      <c r="Z15" s="8"/>
      <c r="AA15" s="9"/>
      <c r="AB15" s="9"/>
      <c r="AC15" s="9"/>
      <c r="AD15" s="172"/>
      <c r="AE15" s="8"/>
      <c r="AF15" s="9"/>
      <c r="AG15" s="9"/>
      <c r="AH15" s="9"/>
      <c r="AI15" s="172"/>
      <c r="AJ15" s="8"/>
      <c r="AK15" s="9"/>
      <c r="AL15" s="9"/>
      <c r="AM15" s="9"/>
      <c r="AN15" s="172"/>
      <c r="AO15" s="6" t="s">
        <v>298</v>
      </c>
      <c r="AP15" s="49" t="s">
        <v>151</v>
      </c>
    </row>
    <row r="16" spans="1:43" s="280" customFormat="1" ht="15.75" x14ac:dyDescent="0.25">
      <c r="A16" s="185" t="s">
        <v>8</v>
      </c>
      <c r="B16" s="36" t="s">
        <v>225</v>
      </c>
      <c r="C16" s="376" t="s">
        <v>174</v>
      </c>
      <c r="D16" s="116">
        <f t="shared" si="0"/>
        <v>2</v>
      </c>
      <c r="E16" s="173">
        <f t="shared" si="1"/>
        <v>3</v>
      </c>
      <c r="F16" s="8"/>
      <c r="G16" s="9"/>
      <c r="H16" s="9"/>
      <c r="I16" s="9"/>
      <c r="J16" s="172"/>
      <c r="K16" s="8"/>
      <c r="L16" s="9"/>
      <c r="M16" s="9"/>
      <c r="N16" s="9"/>
      <c r="O16" s="172"/>
      <c r="P16" s="8">
        <v>2</v>
      </c>
      <c r="Q16" s="9">
        <v>0</v>
      </c>
      <c r="R16" s="9">
        <v>0</v>
      </c>
      <c r="S16" s="9" t="s">
        <v>19</v>
      </c>
      <c r="T16" s="172">
        <v>3</v>
      </c>
      <c r="U16" s="8"/>
      <c r="V16" s="9"/>
      <c r="W16" s="9"/>
      <c r="X16" s="9"/>
      <c r="Y16" s="172"/>
      <c r="Z16" s="8"/>
      <c r="AA16" s="9"/>
      <c r="AB16" s="9"/>
      <c r="AC16" s="9"/>
      <c r="AD16" s="172"/>
      <c r="AE16" s="8"/>
      <c r="AF16" s="9"/>
      <c r="AG16" s="9"/>
      <c r="AH16" s="9"/>
      <c r="AI16" s="172"/>
      <c r="AJ16" s="8"/>
      <c r="AK16" s="9"/>
      <c r="AL16" s="9"/>
      <c r="AM16" s="9"/>
      <c r="AN16" s="172"/>
      <c r="AO16" s="6" t="s">
        <v>217</v>
      </c>
      <c r="AP16" s="48" t="s">
        <v>152</v>
      </c>
    </row>
    <row r="17" spans="1:42" s="280" customFormat="1" ht="15.75" x14ac:dyDescent="0.25">
      <c r="A17" s="185" t="s">
        <v>9</v>
      </c>
      <c r="B17" s="371" t="s">
        <v>291</v>
      </c>
      <c r="C17" s="377" t="s">
        <v>41</v>
      </c>
      <c r="D17" s="116">
        <f t="shared" si="0"/>
        <v>4</v>
      </c>
      <c r="E17" s="173">
        <f t="shared" si="1"/>
        <v>5</v>
      </c>
      <c r="F17" s="8">
        <v>2</v>
      </c>
      <c r="G17" s="9">
        <v>0</v>
      </c>
      <c r="H17" s="9">
        <v>2</v>
      </c>
      <c r="I17" s="9" t="s">
        <v>19</v>
      </c>
      <c r="J17" s="172">
        <v>5</v>
      </c>
      <c r="K17" s="8"/>
      <c r="L17" s="9"/>
      <c r="M17" s="9"/>
      <c r="N17" s="9"/>
      <c r="O17" s="172"/>
      <c r="P17" s="8"/>
      <c r="Q17" s="9"/>
      <c r="R17" s="9"/>
      <c r="S17" s="9"/>
      <c r="T17" s="172"/>
      <c r="U17" s="8"/>
      <c r="V17" s="9"/>
      <c r="W17" s="9"/>
      <c r="X17" s="9"/>
      <c r="Y17" s="172"/>
      <c r="Z17" s="8"/>
      <c r="AA17" s="9"/>
      <c r="AB17" s="9"/>
      <c r="AC17" s="9"/>
      <c r="AD17" s="172"/>
      <c r="AE17" s="8"/>
      <c r="AF17" s="9"/>
      <c r="AG17" s="9"/>
      <c r="AH17" s="9"/>
      <c r="AI17" s="172"/>
      <c r="AJ17" s="8"/>
      <c r="AK17" s="9"/>
      <c r="AL17" s="9"/>
      <c r="AM17" s="9"/>
      <c r="AN17" s="172"/>
      <c r="AO17" s="6" t="s">
        <v>217</v>
      </c>
      <c r="AP17" s="50" t="s">
        <v>153</v>
      </c>
    </row>
    <row r="18" spans="1:42" s="280" customFormat="1" ht="15.75" x14ac:dyDescent="0.25">
      <c r="A18" s="185" t="s">
        <v>10</v>
      </c>
      <c r="B18" s="36" t="s">
        <v>226</v>
      </c>
      <c r="C18" s="78" t="s">
        <v>42</v>
      </c>
      <c r="D18" s="116">
        <f t="shared" si="0"/>
        <v>2</v>
      </c>
      <c r="E18" s="173">
        <f t="shared" si="1"/>
        <v>3</v>
      </c>
      <c r="F18" s="8">
        <v>1</v>
      </c>
      <c r="G18" s="9">
        <v>1</v>
      </c>
      <c r="H18" s="9">
        <v>0</v>
      </c>
      <c r="I18" s="9" t="s">
        <v>23</v>
      </c>
      <c r="J18" s="172">
        <v>3</v>
      </c>
      <c r="K18" s="8"/>
      <c r="L18" s="9"/>
      <c r="M18" s="9"/>
      <c r="N18" s="9"/>
      <c r="O18" s="172"/>
      <c r="P18" s="8"/>
      <c r="Q18" s="9"/>
      <c r="R18" s="9"/>
      <c r="S18" s="9"/>
      <c r="T18" s="172"/>
      <c r="U18" s="8"/>
      <c r="V18" s="9"/>
      <c r="W18" s="9"/>
      <c r="X18" s="9"/>
      <c r="Y18" s="172"/>
      <c r="Z18" s="8"/>
      <c r="AA18" s="9"/>
      <c r="AB18" s="9"/>
      <c r="AC18" s="9"/>
      <c r="AD18" s="172"/>
      <c r="AE18" s="8"/>
      <c r="AF18" s="9"/>
      <c r="AG18" s="9"/>
      <c r="AH18" s="9"/>
      <c r="AI18" s="172"/>
      <c r="AJ18" s="8"/>
      <c r="AK18" s="9"/>
      <c r="AL18" s="9"/>
      <c r="AM18" s="9"/>
      <c r="AN18" s="172"/>
      <c r="AO18" s="6" t="s">
        <v>217</v>
      </c>
      <c r="AP18" s="48" t="s">
        <v>154</v>
      </c>
    </row>
    <row r="19" spans="1:42" s="280" customFormat="1" ht="15.75" x14ac:dyDescent="0.25">
      <c r="A19" s="185" t="s">
        <v>11</v>
      </c>
      <c r="B19" s="36" t="s">
        <v>227</v>
      </c>
      <c r="C19" s="78" t="s">
        <v>43</v>
      </c>
      <c r="D19" s="116">
        <f t="shared" si="0"/>
        <v>2</v>
      </c>
      <c r="E19" s="173">
        <f t="shared" si="1"/>
        <v>3</v>
      </c>
      <c r="F19" s="8"/>
      <c r="G19" s="9"/>
      <c r="H19" s="9"/>
      <c r="I19" s="9"/>
      <c r="J19" s="172"/>
      <c r="K19" s="8">
        <v>1</v>
      </c>
      <c r="L19" s="9">
        <v>1</v>
      </c>
      <c r="M19" s="9">
        <v>0</v>
      </c>
      <c r="N19" s="9" t="s">
        <v>19</v>
      </c>
      <c r="O19" s="172">
        <v>3</v>
      </c>
      <c r="P19" s="8"/>
      <c r="Q19" s="9"/>
      <c r="R19" s="9"/>
      <c r="S19" s="9"/>
      <c r="T19" s="172"/>
      <c r="U19" s="8"/>
      <c r="V19" s="9"/>
      <c r="W19" s="9"/>
      <c r="X19" s="9"/>
      <c r="Y19" s="172"/>
      <c r="Z19" s="8"/>
      <c r="AA19" s="9"/>
      <c r="AB19" s="9"/>
      <c r="AC19" s="9"/>
      <c r="AD19" s="172"/>
      <c r="AE19" s="8"/>
      <c r="AF19" s="9"/>
      <c r="AG19" s="9"/>
      <c r="AH19" s="9"/>
      <c r="AI19" s="172"/>
      <c r="AJ19" s="8"/>
      <c r="AK19" s="9"/>
      <c r="AL19" s="9"/>
      <c r="AM19" s="9"/>
      <c r="AN19" s="172"/>
      <c r="AO19" s="6" t="s">
        <v>226</v>
      </c>
      <c r="AP19" s="50" t="s">
        <v>154</v>
      </c>
    </row>
    <row r="20" spans="1:42" s="280" customFormat="1" ht="15.75" x14ac:dyDescent="0.25">
      <c r="A20" s="185" t="s">
        <v>12</v>
      </c>
      <c r="B20" s="36" t="s">
        <v>228</v>
      </c>
      <c r="C20" s="79" t="s">
        <v>44</v>
      </c>
      <c r="D20" s="116">
        <f t="shared" si="0"/>
        <v>3</v>
      </c>
      <c r="E20" s="173">
        <f t="shared" si="1"/>
        <v>3</v>
      </c>
      <c r="F20" s="8"/>
      <c r="G20" s="9"/>
      <c r="H20" s="9"/>
      <c r="I20" s="9"/>
      <c r="J20" s="172"/>
      <c r="K20" s="8">
        <v>1</v>
      </c>
      <c r="L20" s="9">
        <v>2</v>
      </c>
      <c r="M20" s="9">
        <v>0</v>
      </c>
      <c r="N20" s="9" t="s">
        <v>23</v>
      </c>
      <c r="O20" s="172">
        <v>3</v>
      </c>
      <c r="P20" s="8"/>
      <c r="Q20" s="9"/>
      <c r="R20" s="9"/>
      <c r="S20" s="9"/>
      <c r="T20" s="172"/>
      <c r="U20" s="8"/>
      <c r="V20" s="9"/>
      <c r="W20" s="9"/>
      <c r="X20" s="9"/>
      <c r="Y20" s="172"/>
      <c r="Z20" s="8"/>
      <c r="AA20" s="9"/>
      <c r="AB20" s="9"/>
      <c r="AC20" s="9"/>
      <c r="AD20" s="172"/>
      <c r="AE20" s="8"/>
      <c r="AF20" s="9"/>
      <c r="AG20" s="9"/>
      <c r="AH20" s="9"/>
      <c r="AI20" s="172"/>
      <c r="AJ20" s="8"/>
      <c r="AK20" s="9"/>
      <c r="AL20" s="9"/>
      <c r="AM20" s="9"/>
      <c r="AN20" s="172"/>
      <c r="AO20" s="6" t="s">
        <v>217</v>
      </c>
      <c r="AP20" s="50" t="s">
        <v>155</v>
      </c>
    </row>
    <row r="21" spans="1:42" s="280" customFormat="1" ht="15.75" collapsed="1" x14ac:dyDescent="0.25">
      <c r="A21" s="185" t="s">
        <v>45</v>
      </c>
      <c r="B21" s="36" t="s">
        <v>229</v>
      </c>
      <c r="C21" s="79" t="s">
        <v>46</v>
      </c>
      <c r="D21" s="116">
        <f t="shared" si="0"/>
        <v>2</v>
      </c>
      <c r="E21" s="173">
        <f t="shared" si="1"/>
        <v>3</v>
      </c>
      <c r="F21" s="8"/>
      <c r="G21" s="9"/>
      <c r="H21" s="9"/>
      <c r="I21" s="9"/>
      <c r="J21" s="172"/>
      <c r="K21" s="8"/>
      <c r="L21" s="9"/>
      <c r="M21" s="9"/>
      <c r="N21" s="9"/>
      <c r="O21" s="172"/>
      <c r="P21" s="8">
        <v>1</v>
      </c>
      <c r="Q21" s="9">
        <v>1</v>
      </c>
      <c r="R21" s="9">
        <v>0</v>
      </c>
      <c r="S21" s="9" t="s">
        <v>19</v>
      </c>
      <c r="T21" s="172">
        <v>3</v>
      </c>
      <c r="U21" s="8"/>
      <c r="V21" s="9"/>
      <c r="W21" s="9"/>
      <c r="X21" s="9"/>
      <c r="Y21" s="172"/>
      <c r="Z21" s="8"/>
      <c r="AA21" s="9"/>
      <c r="AB21" s="9"/>
      <c r="AC21" s="9"/>
      <c r="AD21" s="172"/>
      <c r="AE21" s="8"/>
      <c r="AF21" s="9"/>
      <c r="AG21" s="9"/>
      <c r="AH21" s="9"/>
      <c r="AI21" s="172"/>
      <c r="AJ21" s="8"/>
      <c r="AK21" s="9"/>
      <c r="AL21" s="9"/>
      <c r="AM21" s="9"/>
      <c r="AN21" s="172"/>
      <c r="AO21" s="6" t="s">
        <v>228</v>
      </c>
      <c r="AP21" s="50" t="s">
        <v>155</v>
      </c>
    </row>
    <row r="22" spans="1:42" s="280" customFormat="1" ht="15.75" x14ac:dyDescent="0.25">
      <c r="A22" s="185" t="s">
        <v>47</v>
      </c>
      <c r="B22" s="36" t="s">
        <v>230</v>
      </c>
      <c r="C22" s="78" t="s">
        <v>48</v>
      </c>
      <c r="D22" s="116">
        <f t="shared" si="0"/>
        <v>2</v>
      </c>
      <c r="E22" s="173">
        <f t="shared" si="1"/>
        <v>3</v>
      </c>
      <c r="F22" s="8"/>
      <c r="G22" s="9"/>
      <c r="H22" s="9"/>
      <c r="I22" s="9"/>
      <c r="J22" s="172"/>
      <c r="K22" s="8"/>
      <c r="L22" s="9"/>
      <c r="M22" s="9"/>
      <c r="N22" s="9"/>
      <c r="O22" s="172"/>
      <c r="P22" s="8">
        <v>1</v>
      </c>
      <c r="Q22" s="9">
        <v>1</v>
      </c>
      <c r="R22" s="9">
        <v>0</v>
      </c>
      <c r="S22" s="9" t="s">
        <v>23</v>
      </c>
      <c r="T22" s="172">
        <v>3</v>
      </c>
      <c r="U22" s="8"/>
      <c r="V22" s="9"/>
      <c r="W22" s="9"/>
      <c r="X22" s="9"/>
      <c r="Y22" s="172"/>
      <c r="Z22" s="8"/>
      <c r="AA22" s="9"/>
      <c r="AB22" s="9"/>
      <c r="AC22" s="9"/>
      <c r="AD22" s="172"/>
      <c r="AE22" s="8"/>
      <c r="AF22" s="9"/>
      <c r="AG22" s="9"/>
      <c r="AH22" s="9"/>
      <c r="AI22" s="172"/>
      <c r="AJ22" s="8"/>
      <c r="AK22" s="9"/>
      <c r="AL22" s="9"/>
      <c r="AM22" s="9"/>
      <c r="AN22" s="172"/>
      <c r="AO22" s="6" t="s">
        <v>227</v>
      </c>
      <c r="AP22" s="48" t="s">
        <v>154</v>
      </c>
    </row>
    <row r="23" spans="1:42" s="280" customFormat="1" ht="16.5" thickBot="1" x14ac:dyDescent="0.3">
      <c r="A23" s="329" t="s">
        <v>49</v>
      </c>
      <c r="B23" s="338" t="s">
        <v>243</v>
      </c>
      <c r="C23" s="378" t="s">
        <v>50</v>
      </c>
      <c r="D23" s="118">
        <f t="shared" si="0"/>
        <v>3</v>
      </c>
      <c r="E23" s="330">
        <f t="shared" si="1"/>
        <v>3</v>
      </c>
      <c r="F23" s="179">
        <v>1</v>
      </c>
      <c r="G23" s="180">
        <v>0</v>
      </c>
      <c r="H23" s="180">
        <v>2</v>
      </c>
      <c r="I23" s="180" t="s">
        <v>23</v>
      </c>
      <c r="J23" s="181">
        <v>3</v>
      </c>
      <c r="K23" s="179"/>
      <c r="L23" s="180"/>
      <c r="M23" s="180"/>
      <c r="N23" s="180"/>
      <c r="O23" s="181"/>
      <c r="P23" s="179"/>
      <c r="Q23" s="180"/>
      <c r="R23" s="180"/>
      <c r="S23" s="180"/>
      <c r="T23" s="181"/>
      <c r="U23" s="179"/>
      <c r="V23" s="180"/>
      <c r="W23" s="180"/>
      <c r="X23" s="180"/>
      <c r="Y23" s="181"/>
      <c r="Z23" s="179"/>
      <c r="AA23" s="180"/>
      <c r="AB23" s="180"/>
      <c r="AC23" s="180"/>
      <c r="AD23" s="181"/>
      <c r="AE23" s="179"/>
      <c r="AF23" s="180"/>
      <c r="AG23" s="180"/>
      <c r="AH23" s="180"/>
      <c r="AI23" s="181"/>
      <c r="AJ23" s="179"/>
      <c r="AK23" s="180"/>
      <c r="AL23" s="180"/>
      <c r="AM23" s="180"/>
      <c r="AN23" s="181"/>
      <c r="AO23" s="331" t="s">
        <v>217</v>
      </c>
      <c r="AP23" s="332" t="s">
        <v>181</v>
      </c>
    </row>
    <row r="24" spans="1:42" s="290" customFormat="1" ht="16.5" thickBot="1" x14ac:dyDescent="0.3">
      <c r="A24" s="654" t="s">
        <v>188</v>
      </c>
      <c r="B24" s="655"/>
      <c r="C24" s="656"/>
      <c r="D24" s="325">
        <f>SUM(D25:D33)</f>
        <v>19</v>
      </c>
      <c r="E24" s="335">
        <f>SUM(E25:E33)</f>
        <v>20</v>
      </c>
      <c r="F24" s="325">
        <f>SUM(F25:F33)</f>
        <v>2</v>
      </c>
      <c r="G24" s="327">
        <f>SUM(G25:G33)</f>
        <v>0</v>
      </c>
      <c r="H24" s="327">
        <f>SUM(H25:H33)</f>
        <v>0</v>
      </c>
      <c r="I24" s="327"/>
      <c r="J24" s="335">
        <f>SUM(J25:J33)</f>
        <v>2</v>
      </c>
      <c r="K24" s="325">
        <f>SUM(K25:K33)</f>
        <v>1</v>
      </c>
      <c r="L24" s="327">
        <f>SUM(L25:L33)</f>
        <v>1</v>
      </c>
      <c r="M24" s="327">
        <f>SUM(M25:M33)</f>
        <v>0</v>
      </c>
      <c r="N24" s="327"/>
      <c r="O24" s="335">
        <f>SUM(O25:O33)</f>
        <v>2</v>
      </c>
      <c r="P24" s="325">
        <f>SUM(P25:P33)</f>
        <v>4</v>
      </c>
      <c r="Q24" s="327">
        <f>SUM(Q25:Q33)</f>
        <v>1</v>
      </c>
      <c r="R24" s="327">
        <f>SUM(R25:R33)</f>
        <v>0</v>
      </c>
      <c r="S24" s="327"/>
      <c r="T24" s="335">
        <f>SUM(T25:T33)</f>
        <v>5</v>
      </c>
      <c r="U24" s="325">
        <f>SUM(U25:U33)</f>
        <v>5</v>
      </c>
      <c r="V24" s="327">
        <f>SUM(V25:V33)</f>
        <v>1</v>
      </c>
      <c r="W24" s="327">
        <f>SUM(W25:W33)</f>
        <v>0</v>
      </c>
      <c r="X24" s="327"/>
      <c r="Y24" s="335">
        <f>SUM(Y25:Y33)</f>
        <v>6</v>
      </c>
      <c r="Z24" s="325">
        <f>SUM(Z25:Z33)</f>
        <v>3</v>
      </c>
      <c r="AA24" s="327">
        <f>SUM(AA25:AA33)</f>
        <v>1</v>
      </c>
      <c r="AB24" s="327">
        <f>SUM(AB25:AB33)</f>
        <v>0</v>
      </c>
      <c r="AC24" s="327"/>
      <c r="AD24" s="335">
        <f>SUM(AD25:AD33)</f>
        <v>5</v>
      </c>
      <c r="AE24" s="325">
        <f>SUM(AE25:AE33)</f>
        <v>0</v>
      </c>
      <c r="AF24" s="327">
        <f>SUM(AF25:AF33)</f>
        <v>0</v>
      </c>
      <c r="AG24" s="327">
        <f>SUM(AG25:AG33)</f>
        <v>0</v>
      </c>
      <c r="AH24" s="327"/>
      <c r="AI24" s="335">
        <f>SUM(AI25:AI33)</f>
        <v>0</v>
      </c>
      <c r="AJ24" s="325">
        <f>SUM(AJ25:AJ33)</f>
        <v>0</v>
      </c>
      <c r="AK24" s="327">
        <f>SUM(AK25:AK33)</f>
        <v>0</v>
      </c>
      <c r="AL24" s="327">
        <f>SUM(AL25:AL33)</f>
        <v>0</v>
      </c>
      <c r="AM24" s="327"/>
      <c r="AN24" s="335">
        <f>SUM(AN25:AN33)</f>
        <v>0</v>
      </c>
      <c r="AO24" s="336"/>
      <c r="AP24" s="337"/>
    </row>
    <row r="25" spans="1:42" s="280" customFormat="1" ht="15.75" collapsed="1" x14ac:dyDescent="0.25">
      <c r="A25" s="320" t="s">
        <v>51</v>
      </c>
      <c r="B25" s="374" t="s">
        <v>293</v>
      </c>
      <c r="C25" s="340" t="s">
        <v>56</v>
      </c>
      <c r="D25" s="177">
        <f t="shared" ref="D25:D33" si="2">SUM(F25,G25,H25,K25,L25,M25,P25,Q25,R25,U25,V25,W25,Z25,AA25,AB25,AE25,AF25,AG25,AJ25,AK25,AL25)</f>
        <v>2</v>
      </c>
      <c r="E25" s="322">
        <f t="shared" ref="E25:E33" si="3">SUM(J25,O25,T25,Y25,AD25,AI25,AN25)</f>
        <v>2</v>
      </c>
      <c r="F25" s="174">
        <v>2</v>
      </c>
      <c r="G25" s="175">
        <v>0</v>
      </c>
      <c r="H25" s="175">
        <v>0</v>
      </c>
      <c r="I25" s="175" t="s">
        <v>23</v>
      </c>
      <c r="J25" s="176">
        <v>2</v>
      </c>
      <c r="K25" s="174"/>
      <c r="L25" s="175"/>
      <c r="M25" s="175"/>
      <c r="N25" s="175"/>
      <c r="O25" s="176"/>
      <c r="P25" s="174"/>
      <c r="Q25" s="175"/>
      <c r="R25" s="175"/>
      <c r="S25" s="175"/>
      <c r="T25" s="176"/>
      <c r="U25" s="174"/>
      <c r="V25" s="175"/>
      <c r="W25" s="175"/>
      <c r="X25" s="175"/>
      <c r="Y25" s="176"/>
      <c r="Z25" s="174"/>
      <c r="AA25" s="175"/>
      <c r="AB25" s="175"/>
      <c r="AC25" s="175"/>
      <c r="AD25" s="176"/>
      <c r="AE25" s="174"/>
      <c r="AF25" s="175"/>
      <c r="AG25" s="175"/>
      <c r="AH25" s="175"/>
      <c r="AI25" s="176"/>
      <c r="AJ25" s="174"/>
      <c r="AK25" s="175"/>
      <c r="AL25" s="175"/>
      <c r="AM25" s="175"/>
      <c r="AN25" s="176"/>
      <c r="AO25" s="323" t="s">
        <v>217</v>
      </c>
      <c r="AP25" s="334" t="s">
        <v>211</v>
      </c>
    </row>
    <row r="26" spans="1:42" s="280" customFormat="1" ht="17.25" customHeight="1" x14ac:dyDescent="0.25">
      <c r="A26" s="185" t="s">
        <v>52</v>
      </c>
      <c r="B26" s="374" t="s">
        <v>294</v>
      </c>
      <c r="C26" s="79" t="s">
        <v>57</v>
      </c>
      <c r="D26" s="116">
        <f t="shared" si="2"/>
        <v>2</v>
      </c>
      <c r="E26" s="173">
        <f t="shared" si="3"/>
        <v>2</v>
      </c>
      <c r="F26" s="8"/>
      <c r="G26" s="9"/>
      <c r="H26" s="9"/>
      <c r="I26" s="9"/>
      <c r="J26" s="172"/>
      <c r="K26" s="8">
        <v>1</v>
      </c>
      <c r="L26" s="9">
        <v>1</v>
      </c>
      <c r="M26" s="9">
        <v>0</v>
      </c>
      <c r="N26" s="9" t="s">
        <v>23</v>
      </c>
      <c r="O26" s="172">
        <v>2</v>
      </c>
      <c r="P26" s="8"/>
      <c r="Q26" s="9"/>
      <c r="R26" s="9"/>
      <c r="S26" s="9"/>
      <c r="T26" s="172"/>
      <c r="U26" s="8"/>
      <c r="V26" s="9"/>
      <c r="W26" s="9"/>
      <c r="X26" s="9"/>
      <c r="Y26" s="172"/>
      <c r="Z26" s="8"/>
      <c r="AA26" s="9"/>
      <c r="AB26" s="9"/>
      <c r="AC26" s="9"/>
      <c r="AD26" s="172"/>
      <c r="AE26" s="8"/>
      <c r="AF26" s="9"/>
      <c r="AG26" s="9"/>
      <c r="AH26" s="9"/>
      <c r="AI26" s="172"/>
      <c r="AJ26" s="8"/>
      <c r="AK26" s="9"/>
      <c r="AL26" s="9"/>
      <c r="AM26" s="9"/>
      <c r="AN26" s="172"/>
      <c r="AO26" s="6" t="s">
        <v>217</v>
      </c>
      <c r="AP26" s="50" t="s">
        <v>211</v>
      </c>
    </row>
    <row r="27" spans="1:42" s="280" customFormat="1" ht="15.75" collapsed="1" x14ac:dyDescent="0.25">
      <c r="A27" s="185" t="s">
        <v>53</v>
      </c>
      <c r="B27" s="374" t="s">
        <v>295</v>
      </c>
      <c r="C27" s="79" t="s">
        <v>220</v>
      </c>
      <c r="D27" s="116">
        <f t="shared" si="2"/>
        <v>2</v>
      </c>
      <c r="E27" s="173">
        <f t="shared" si="3"/>
        <v>2</v>
      </c>
      <c r="F27" s="8"/>
      <c r="G27" s="9"/>
      <c r="H27" s="9"/>
      <c r="I27" s="9"/>
      <c r="J27" s="172"/>
      <c r="K27" s="8"/>
      <c r="L27" s="9"/>
      <c r="M27" s="9"/>
      <c r="N27" s="9"/>
      <c r="O27" s="172"/>
      <c r="P27" s="8">
        <v>2</v>
      </c>
      <c r="Q27" s="9">
        <v>0</v>
      </c>
      <c r="R27" s="9">
        <v>0</v>
      </c>
      <c r="S27" s="9" t="s">
        <v>23</v>
      </c>
      <c r="T27" s="172">
        <v>2</v>
      </c>
      <c r="U27" s="8"/>
      <c r="V27" s="9"/>
      <c r="W27" s="9"/>
      <c r="X27" s="9"/>
      <c r="Y27" s="172"/>
      <c r="Z27" s="8"/>
      <c r="AA27" s="9"/>
      <c r="AB27" s="9"/>
      <c r="AC27" s="9"/>
      <c r="AD27" s="172"/>
      <c r="AE27" s="8"/>
      <c r="AF27" s="9"/>
      <c r="AG27" s="9"/>
      <c r="AH27" s="9"/>
      <c r="AI27" s="172"/>
      <c r="AJ27" s="8"/>
      <c r="AK27" s="9"/>
      <c r="AL27" s="9"/>
      <c r="AM27" s="9"/>
      <c r="AN27" s="172"/>
      <c r="AO27" s="6" t="s">
        <v>217</v>
      </c>
      <c r="AP27" s="48" t="s">
        <v>213</v>
      </c>
    </row>
    <row r="28" spans="1:42" s="280" customFormat="1" ht="15.75" x14ac:dyDescent="0.25">
      <c r="A28" s="185" t="s">
        <v>54</v>
      </c>
      <c r="B28" s="375" t="s">
        <v>296</v>
      </c>
      <c r="C28" s="79" t="s">
        <v>221</v>
      </c>
      <c r="D28" s="116">
        <f t="shared" si="2"/>
        <v>2</v>
      </c>
      <c r="E28" s="173">
        <f t="shared" si="3"/>
        <v>2</v>
      </c>
      <c r="F28" s="8"/>
      <c r="G28" s="9"/>
      <c r="H28" s="9"/>
      <c r="I28" s="9"/>
      <c r="J28" s="172"/>
      <c r="K28" s="8"/>
      <c r="L28" s="9"/>
      <c r="M28" s="9"/>
      <c r="N28" s="9"/>
      <c r="O28" s="172"/>
      <c r="P28" s="8"/>
      <c r="Q28" s="9"/>
      <c r="R28" s="9"/>
      <c r="S28" s="9"/>
      <c r="T28" s="172"/>
      <c r="U28" s="8">
        <v>1</v>
      </c>
      <c r="V28" s="9">
        <v>1</v>
      </c>
      <c r="W28" s="9">
        <v>0</v>
      </c>
      <c r="X28" s="9" t="s">
        <v>23</v>
      </c>
      <c r="Y28" s="172">
        <v>2</v>
      </c>
      <c r="Z28" s="8"/>
      <c r="AA28" s="9"/>
      <c r="AB28" s="9"/>
      <c r="AC28" s="9"/>
      <c r="AD28" s="172"/>
      <c r="AE28" s="8"/>
      <c r="AF28" s="9"/>
      <c r="AG28" s="9"/>
      <c r="AH28" s="9"/>
      <c r="AI28" s="172"/>
      <c r="AJ28" s="8"/>
      <c r="AK28" s="9"/>
      <c r="AL28" s="9"/>
      <c r="AM28" s="9"/>
      <c r="AN28" s="172"/>
      <c r="AO28" s="6" t="s">
        <v>217</v>
      </c>
      <c r="AP28" s="48" t="s">
        <v>213</v>
      </c>
    </row>
    <row r="29" spans="1:42" s="280" customFormat="1" ht="15.75" collapsed="1" x14ac:dyDescent="0.25">
      <c r="A29" s="185" t="s">
        <v>55</v>
      </c>
      <c r="B29" s="374" t="s">
        <v>297</v>
      </c>
      <c r="C29" s="79" t="s">
        <v>106</v>
      </c>
      <c r="D29" s="116">
        <f t="shared" si="2"/>
        <v>2</v>
      </c>
      <c r="E29" s="173">
        <f t="shared" si="3"/>
        <v>3</v>
      </c>
      <c r="F29" s="8"/>
      <c r="G29" s="9"/>
      <c r="H29" s="9"/>
      <c r="I29" s="9"/>
      <c r="J29" s="172"/>
      <c r="K29" s="8"/>
      <c r="L29" s="9"/>
      <c r="M29" s="9"/>
      <c r="N29" s="9"/>
      <c r="O29" s="172"/>
      <c r="P29" s="8"/>
      <c r="Q29" s="9"/>
      <c r="R29" s="9"/>
      <c r="S29" s="9"/>
      <c r="T29" s="172"/>
      <c r="U29" s="8"/>
      <c r="V29" s="9"/>
      <c r="W29" s="9"/>
      <c r="X29" s="9"/>
      <c r="Y29" s="172"/>
      <c r="Z29" s="8">
        <v>1</v>
      </c>
      <c r="AA29" s="9">
        <v>1</v>
      </c>
      <c r="AB29" s="9">
        <v>0</v>
      </c>
      <c r="AC29" s="9" t="s">
        <v>23</v>
      </c>
      <c r="AD29" s="172">
        <v>3</v>
      </c>
      <c r="AE29" s="8"/>
      <c r="AF29" s="9"/>
      <c r="AG29" s="9"/>
      <c r="AH29" s="9"/>
      <c r="AI29" s="172"/>
      <c r="AJ29" s="8"/>
      <c r="AK29" s="9"/>
      <c r="AL29" s="9"/>
      <c r="AM29" s="9"/>
      <c r="AN29" s="172"/>
      <c r="AO29" s="6" t="s">
        <v>217</v>
      </c>
      <c r="AP29" s="120" t="s">
        <v>212</v>
      </c>
    </row>
    <row r="30" spans="1:42" s="280" customFormat="1" ht="15.75" collapsed="1" x14ac:dyDescent="0.25">
      <c r="A30" s="185" t="s">
        <v>84</v>
      </c>
      <c r="B30" s="20" t="s">
        <v>244</v>
      </c>
      <c r="C30" s="79" t="s">
        <v>175</v>
      </c>
      <c r="D30" s="116">
        <f t="shared" si="2"/>
        <v>2</v>
      </c>
      <c r="E30" s="173">
        <f t="shared" si="3"/>
        <v>2</v>
      </c>
      <c r="F30" s="8"/>
      <c r="G30" s="9"/>
      <c r="H30" s="9"/>
      <c r="I30" s="9"/>
      <c r="J30" s="172"/>
      <c r="K30" s="8"/>
      <c r="L30" s="9"/>
      <c r="M30" s="9"/>
      <c r="N30" s="9"/>
      <c r="O30" s="172"/>
      <c r="P30" s="8"/>
      <c r="Q30" s="9"/>
      <c r="R30" s="9"/>
      <c r="S30" s="9"/>
      <c r="T30" s="172"/>
      <c r="U30" s="8">
        <v>2</v>
      </c>
      <c r="V30" s="9">
        <v>0</v>
      </c>
      <c r="W30" s="9">
        <v>0</v>
      </c>
      <c r="X30" s="9" t="s">
        <v>23</v>
      </c>
      <c r="Y30" s="172">
        <v>2</v>
      </c>
      <c r="Z30" s="8"/>
      <c r="AA30" s="9"/>
      <c r="AB30" s="9"/>
      <c r="AC30" s="9"/>
      <c r="AD30" s="172"/>
      <c r="AE30" s="8"/>
      <c r="AF30" s="9"/>
      <c r="AG30" s="9"/>
      <c r="AH30" s="9"/>
      <c r="AI30" s="172"/>
      <c r="AJ30" s="8"/>
      <c r="AK30" s="9"/>
      <c r="AL30" s="9"/>
      <c r="AM30" s="9"/>
      <c r="AN30" s="172"/>
      <c r="AO30" s="393" t="s">
        <v>247</v>
      </c>
      <c r="AP30" s="120" t="s">
        <v>156</v>
      </c>
    </row>
    <row r="31" spans="1:42" s="280" customFormat="1" ht="15.75" x14ac:dyDescent="0.25">
      <c r="A31" s="185" t="s">
        <v>60</v>
      </c>
      <c r="B31" s="20" t="s">
        <v>245</v>
      </c>
      <c r="C31" s="7" t="s">
        <v>59</v>
      </c>
      <c r="D31" s="116">
        <f t="shared" si="2"/>
        <v>2</v>
      </c>
      <c r="E31" s="173">
        <f t="shared" si="3"/>
        <v>2</v>
      </c>
      <c r="F31" s="8"/>
      <c r="G31" s="9"/>
      <c r="H31" s="9"/>
      <c r="I31" s="9"/>
      <c r="J31" s="172"/>
      <c r="K31" s="8"/>
      <c r="L31" s="9"/>
      <c r="M31" s="9"/>
      <c r="N31" s="9"/>
      <c r="O31" s="172"/>
      <c r="P31" s="8"/>
      <c r="Q31" s="9"/>
      <c r="R31" s="9"/>
      <c r="S31" s="9"/>
      <c r="T31" s="172"/>
      <c r="U31" s="8">
        <v>2</v>
      </c>
      <c r="V31" s="9">
        <v>0</v>
      </c>
      <c r="W31" s="9">
        <v>0</v>
      </c>
      <c r="X31" s="9" t="s">
        <v>19</v>
      </c>
      <c r="Y31" s="172">
        <v>2</v>
      </c>
      <c r="Z31" s="8"/>
      <c r="AA31" s="9"/>
      <c r="AB31" s="9"/>
      <c r="AC31" s="9"/>
      <c r="AD31" s="172"/>
      <c r="AE31" s="8"/>
      <c r="AF31" s="9"/>
      <c r="AG31" s="9"/>
      <c r="AH31" s="9"/>
      <c r="AI31" s="172"/>
      <c r="AJ31" s="8"/>
      <c r="AK31" s="9"/>
      <c r="AL31" s="9"/>
      <c r="AM31" s="9"/>
      <c r="AN31" s="172"/>
      <c r="AO31" s="393" t="s">
        <v>217</v>
      </c>
      <c r="AP31" s="120" t="s">
        <v>157</v>
      </c>
    </row>
    <row r="32" spans="1:42" s="280" customFormat="1" ht="15.75" collapsed="1" x14ac:dyDescent="0.25">
      <c r="A32" s="185" t="s">
        <v>85</v>
      </c>
      <c r="B32" s="20" t="s">
        <v>246</v>
      </c>
      <c r="C32" s="377" t="s">
        <v>61</v>
      </c>
      <c r="D32" s="116">
        <f t="shared" si="2"/>
        <v>2</v>
      </c>
      <c r="E32" s="173">
        <f t="shared" si="3"/>
        <v>2</v>
      </c>
      <c r="F32" s="8"/>
      <c r="G32" s="9"/>
      <c r="H32" s="9"/>
      <c r="I32" s="9"/>
      <c r="J32" s="172"/>
      <c r="K32" s="8"/>
      <c r="L32" s="9"/>
      <c r="M32" s="9"/>
      <c r="N32" s="9"/>
      <c r="O32" s="172"/>
      <c r="P32" s="8"/>
      <c r="Q32" s="9"/>
      <c r="R32" s="9"/>
      <c r="S32" s="9"/>
      <c r="T32" s="172"/>
      <c r="U32" s="8"/>
      <c r="V32" s="9"/>
      <c r="W32" s="9"/>
      <c r="X32" s="9"/>
      <c r="Y32" s="172"/>
      <c r="Z32" s="8">
        <v>2</v>
      </c>
      <c r="AA32" s="9">
        <v>0</v>
      </c>
      <c r="AB32" s="9">
        <v>0</v>
      </c>
      <c r="AC32" s="9" t="s">
        <v>19</v>
      </c>
      <c r="AD32" s="172">
        <v>2</v>
      </c>
      <c r="AE32" s="8"/>
      <c r="AF32" s="9"/>
      <c r="AG32" s="9"/>
      <c r="AH32" s="9"/>
      <c r="AI32" s="172"/>
      <c r="AJ32" s="8"/>
      <c r="AK32" s="9"/>
      <c r="AL32" s="9"/>
      <c r="AM32" s="9"/>
      <c r="AN32" s="172"/>
      <c r="AO32" s="393" t="s">
        <v>217</v>
      </c>
      <c r="AP32" s="120" t="s">
        <v>214</v>
      </c>
    </row>
    <row r="33" spans="1:43" s="280" customFormat="1" ht="16.5" thickBot="1" x14ac:dyDescent="0.3">
      <c r="A33" s="329" t="s">
        <v>96</v>
      </c>
      <c r="B33" s="338" t="s">
        <v>247</v>
      </c>
      <c r="C33" s="378" t="s">
        <v>62</v>
      </c>
      <c r="D33" s="118">
        <f t="shared" si="2"/>
        <v>3</v>
      </c>
      <c r="E33" s="330">
        <f t="shared" si="3"/>
        <v>3</v>
      </c>
      <c r="F33" s="179"/>
      <c r="G33" s="180"/>
      <c r="H33" s="180"/>
      <c r="I33" s="180"/>
      <c r="J33" s="181"/>
      <c r="K33" s="179"/>
      <c r="L33" s="180"/>
      <c r="M33" s="180"/>
      <c r="N33" s="180"/>
      <c r="O33" s="181"/>
      <c r="P33" s="179">
        <v>2</v>
      </c>
      <c r="Q33" s="180">
        <v>1</v>
      </c>
      <c r="R33" s="180">
        <v>0</v>
      </c>
      <c r="S33" s="180" t="s">
        <v>23</v>
      </c>
      <c r="T33" s="181">
        <v>3</v>
      </c>
      <c r="U33" s="179"/>
      <c r="V33" s="180"/>
      <c r="W33" s="180"/>
      <c r="X33" s="180"/>
      <c r="Y33" s="181"/>
      <c r="Z33" s="179"/>
      <c r="AA33" s="180"/>
      <c r="AB33" s="180"/>
      <c r="AC33" s="180"/>
      <c r="AD33" s="181"/>
      <c r="AE33" s="179"/>
      <c r="AF33" s="180"/>
      <c r="AG33" s="180"/>
      <c r="AH33" s="180"/>
      <c r="AI33" s="181"/>
      <c r="AJ33" s="179"/>
      <c r="AK33" s="180"/>
      <c r="AL33" s="180"/>
      <c r="AM33" s="180"/>
      <c r="AN33" s="181"/>
      <c r="AO33" s="394" t="s">
        <v>217</v>
      </c>
      <c r="AP33" s="339" t="s">
        <v>156</v>
      </c>
    </row>
    <row r="34" spans="1:43" s="290" customFormat="1" ht="16.5" thickBot="1" x14ac:dyDescent="0.3">
      <c r="A34" s="654" t="s">
        <v>189</v>
      </c>
      <c r="B34" s="655"/>
      <c r="C34" s="656"/>
      <c r="D34" s="325">
        <f>D35+D50+D55</f>
        <v>73</v>
      </c>
      <c r="E34" s="335">
        <f>E35+E50+E55</f>
        <v>88</v>
      </c>
      <c r="F34" s="325">
        <f>SUM(F36:F61)</f>
        <v>3</v>
      </c>
      <c r="G34" s="327">
        <f>SUM(G36:G61)</f>
        <v>0</v>
      </c>
      <c r="H34" s="327">
        <f>SUM(H36:H61)</f>
        <v>7</v>
      </c>
      <c r="I34" s="327"/>
      <c r="J34" s="335">
        <f>SUM(J36:J61)</f>
        <v>11</v>
      </c>
      <c r="K34" s="325">
        <f>SUM(K36:K61)</f>
        <v>3</v>
      </c>
      <c r="L34" s="327">
        <f>SUM(L36:L61)</f>
        <v>0</v>
      </c>
      <c r="M34" s="327">
        <f>SUM(M36:M61)</f>
        <v>13</v>
      </c>
      <c r="N34" s="327"/>
      <c r="O34" s="335">
        <f>SUM(O36:O61)</f>
        <v>18</v>
      </c>
      <c r="P34" s="325">
        <f>SUM(P36:P61)</f>
        <v>6</v>
      </c>
      <c r="Q34" s="327">
        <f>SUM(Q36:Q61)</f>
        <v>1</v>
      </c>
      <c r="R34" s="327">
        <f>SUM(R36:R61)</f>
        <v>9</v>
      </c>
      <c r="S34" s="327"/>
      <c r="T34" s="335">
        <f>SUM(T36:T61)</f>
        <v>19</v>
      </c>
      <c r="U34" s="325">
        <f>SUM(U36:U61)</f>
        <v>4</v>
      </c>
      <c r="V34" s="327">
        <f>SUM(V36:V61)</f>
        <v>5</v>
      </c>
      <c r="W34" s="327">
        <f>SUM(W36:W61)</f>
        <v>5</v>
      </c>
      <c r="X34" s="327"/>
      <c r="Y34" s="335">
        <f>SUM(Y36:Y61)</f>
        <v>18</v>
      </c>
      <c r="Z34" s="325">
        <f>SUM(Z36:Z61)</f>
        <v>1</v>
      </c>
      <c r="AA34" s="327">
        <f>SUM(AA36:AA61)</f>
        <v>2</v>
      </c>
      <c r="AB34" s="327">
        <f>SUM(AB36:AB61)</f>
        <v>3</v>
      </c>
      <c r="AC34" s="327"/>
      <c r="AD34" s="335">
        <f>SUM(AD36:AD61)</f>
        <v>7</v>
      </c>
      <c r="AE34" s="325">
        <f>SUM(AE36:AE61)</f>
        <v>1</v>
      </c>
      <c r="AF34" s="327">
        <f>SUM(AF36:AF61)</f>
        <v>2</v>
      </c>
      <c r="AG34" s="327">
        <f>SUM(AG36:AG61)</f>
        <v>3</v>
      </c>
      <c r="AH34" s="327"/>
      <c r="AI34" s="335">
        <f>SUM(AI36:AI61)</f>
        <v>8</v>
      </c>
      <c r="AJ34" s="325">
        <f>SUM(AJ36:AJ61)</f>
        <v>2</v>
      </c>
      <c r="AK34" s="327">
        <f>SUM(AK36:AK61)</f>
        <v>1</v>
      </c>
      <c r="AL34" s="327">
        <f>SUM(AL36:AL61)</f>
        <v>2</v>
      </c>
      <c r="AM34" s="327"/>
      <c r="AN34" s="335">
        <f>SUM(AN36:AN61)</f>
        <v>7</v>
      </c>
      <c r="AO34" s="395"/>
      <c r="AP34" s="337"/>
    </row>
    <row r="35" spans="1:43" ht="16.5" thickBot="1" x14ac:dyDescent="0.3">
      <c r="A35" s="342" t="s">
        <v>190</v>
      </c>
      <c r="B35" s="343"/>
      <c r="C35" s="344"/>
      <c r="D35" s="345">
        <f>SUM(D36:D49)</f>
        <v>46</v>
      </c>
      <c r="E35" s="346">
        <f>SUM(E36:E49)</f>
        <v>56</v>
      </c>
      <c r="F35" s="347"/>
      <c r="G35" s="348"/>
      <c r="H35" s="348"/>
      <c r="I35" s="348"/>
      <c r="J35" s="349"/>
      <c r="K35" s="347"/>
      <c r="L35" s="348"/>
      <c r="M35" s="348"/>
      <c r="N35" s="348"/>
      <c r="O35" s="349"/>
      <c r="P35" s="347"/>
      <c r="Q35" s="348"/>
      <c r="R35" s="348"/>
      <c r="S35" s="348"/>
      <c r="T35" s="349"/>
      <c r="U35" s="347"/>
      <c r="V35" s="348"/>
      <c r="W35" s="348"/>
      <c r="X35" s="348"/>
      <c r="Y35" s="349"/>
      <c r="Z35" s="347"/>
      <c r="AA35" s="348"/>
      <c r="AB35" s="348"/>
      <c r="AC35" s="348"/>
      <c r="AD35" s="349"/>
      <c r="AE35" s="347"/>
      <c r="AF35" s="348"/>
      <c r="AG35" s="348"/>
      <c r="AH35" s="348"/>
      <c r="AI35" s="349"/>
      <c r="AJ35" s="347"/>
      <c r="AK35" s="348"/>
      <c r="AL35" s="348"/>
      <c r="AM35" s="348"/>
      <c r="AN35" s="349"/>
      <c r="AO35" s="396"/>
      <c r="AP35" s="350"/>
      <c r="AQ35" s="19"/>
    </row>
    <row r="36" spans="1:43" s="280" customFormat="1" ht="15.75" x14ac:dyDescent="0.25">
      <c r="A36" s="320" t="s">
        <v>97</v>
      </c>
      <c r="B36" s="372" t="s">
        <v>286</v>
      </c>
      <c r="C36" s="340" t="s">
        <v>64</v>
      </c>
      <c r="D36" s="177">
        <f t="shared" ref="D36:D49" si="4">SUM(F36,G36,H36,K36,L36,M36,P36,Q36,R36,U36,V36,W36,Z36,AA36,AB36,AE36,AF36,AG36,AJ36,AK36,AL36)</f>
        <v>4</v>
      </c>
      <c r="E36" s="178">
        <f t="shared" ref="E36:E49" si="5">SUM(J36,O36,T36,Y36,AD36,AI36,AN36)</f>
        <v>5</v>
      </c>
      <c r="F36" s="174"/>
      <c r="G36" s="175"/>
      <c r="H36" s="175"/>
      <c r="I36" s="175"/>
      <c r="J36" s="176"/>
      <c r="K36" s="174">
        <v>2</v>
      </c>
      <c r="L36" s="175">
        <v>0</v>
      </c>
      <c r="M36" s="175">
        <v>2</v>
      </c>
      <c r="N36" s="175" t="s">
        <v>23</v>
      </c>
      <c r="O36" s="176">
        <v>5</v>
      </c>
      <c r="P36" s="174"/>
      <c r="Q36" s="175"/>
      <c r="R36" s="175"/>
      <c r="S36" s="175"/>
      <c r="T36" s="176"/>
      <c r="U36" s="174"/>
      <c r="V36" s="175"/>
      <c r="W36" s="175"/>
      <c r="X36" s="175"/>
      <c r="Y36" s="176"/>
      <c r="Z36" s="174"/>
      <c r="AA36" s="175"/>
      <c r="AB36" s="175"/>
      <c r="AC36" s="175"/>
      <c r="AD36" s="176"/>
      <c r="AE36" s="174"/>
      <c r="AF36" s="175"/>
      <c r="AG36" s="175"/>
      <c r="AH36" s="175"/>
      <c r="AI36" s="176"/>
      <c r="AJ36" s="174"/>
      <c r="AK36" s="175"/>
      <c r="AL36" s="175"/>
      <c r="AM36" s="175"/>
      <c r="AN36" s="176"/>
      <c r="AO36" s="397" t="s">
        <v>217</v>
      </c>
      <c r="AP36" s="341" t="s">
        <v>158</v>
      </c>
    </row>
    <row r="37" spans="1:43" s="280" customFormat="1" ht="15.75" x14ac:dyDescent="0.25">
      <c r="A37" s="185" t="s">
        <v>63</v>
      </c>
      <c r="B37" s="372" t="s">
        <v>287</v>
      </c>
      <c r="C37" s="79" t="s">
        <v>66</v>
      </c>
      <c r="D37" s="177">
        <f t="shared" si="4"/>
        <v>4</v>
      </c>
      <c r="E37" s="178">
        <f t="shared" si="5"/>
        <v>5</v>
      </c>
      <c r="F37" s="8"/>
      <c r="G37" s="9"/>
      <c r="H37" s="9"/>
      <c r="I37" s="9"/>
      <c r="J37" s="172"/>
      <c r="K37" s="8"/>
      <c r="L37" s="9"/>
      <c r="M37" s="9"/>
      <c r="N37" s="9"/>
      <c r="O37" s="172"/>
      <c r="P37" s="8">
        <v>2</v>
      </c>
      <c r="Q37" s="9">
        <v>0</v>
      </c>
      <c r="R37" s="9">
        <v>2</v>
      </c>
      <c r="S37" s="9" t="s">
        <v>19</v>
      </c>
      <c r="T37" s="172">
        <v>5</v>
      </c>
      <c r="U37" s="8"/>
      <c r="V37" s="9"/>
      <c r="W37" s="9"/>
      <c r="X37" s="9"/>
      <c r="Y37" s="172"/>
      <c r="Z37" s="8"/>
      <c r="AA37" s="9"/>
      <c r="AB37" s="9"/>
      <c r="AC37" s="9"/>
      <c r="AD37" s="172"/>
      <c r="AE37" s="8"/>
      <c r="AF37" s="9"/>
      <c r="AG37" s="9"/>
      <c r="AH37" s="9"/>
      <c r="AI37" s="172"/>
      <c r="AJ37" s="8"/>
      <c r="AK37" s="9"/>
      <c r="AL37" s="9"/>
      <c r="AM37" s="9"/>
      <c r="AN37" s="172"/>
      <c r="AO37" s="398" t="s">
        <v>286</v>
      </c>
      <c r="AP37" s="120" t="s">
        <v>158</v>
      </c>
    </row>
    <row r="38" spans="1:43" s="280" customFormat="1" ht="15.75" collapsed="1" x14ac:dyDescent="0.25">
      <c r="A38" s="185" t="s">
        <v>65</v>
      </c>
      <c r="B38" s="44" t="s">
        <v>248</v>
      </c>
      <c r="C38" s="7" t="s">
        <v>206</v>
      </c>
      <c r="D38" s="177">
        <f t="shared" si="4"/>
        <v>2</v>
      </c>
      <c r="E38" s="178">
        <f t="shared" si="5"/>
        <v>3</v>
      </c>
      <c r="F38" s="8"/>
      <c r="G38" s="9"/>
      <c r="H38" s="9"/>
      <c r="I38" s="9"/>
      <c r="J38" s="172"/>
      <c r="K38" s="8"/>
      <c r="L38" s="9"/>
      <c r="M38" s="9"/>
      <c r="N38" s="9"/>
      <c r="O38" s="172"/>
      <c r="P38" s="8">
        <v>1</v>
      </c>
      <c r="Q38" s="9">
        <v>0</v>
      </c>
      <c r="R38" s="9">
        <v>1</v>
      </c>
      <c r="S38" s="9" t="s">
        <v>23</v>
      </c>
      <c r="T38" s="172">
        <v>3</v>
      </c>
      <c r="U38" s="8"/>
      <c r="V38" s="9"/>
      <c r="W38" s="9"/>
      <c r="X38" s="9"/>
      <c r="Y38" s="172"/>
      <c r="Z38" s="8"/>
      <c r="AA38" s="9"/>
      <c r="AB38" s="9"/>
      <c r="AC38" s="9"/>
      <c r="AD38" s="172"/>
      <c r="AE38" s="8"/>
      <c r="AF38" s="9"/>
      <c r="AG38" s="9"/>
      <c r="AH38" s="9"/>
      <c r="AI38" s="172"/>
      <c r="AJ38" s="8"/>
      <c r="AK38" s="9"/>
      <c r="AL38" s="9"/>
      <c r="AM38" s="9"/>
      <c r="AN38" s="172"/>
      <c r="AO38" s="393" t="s">
        <v>217</v>
      </c>
      <c r="AP38" s="120" t="s">
        <v>181</v>
      </c>
    </row>
    <row r="39" spans="1:43" s="280" customFormat="1" ht="15.75" x14ac:dyDescent="0.25">
      <c r="A39" s="185" t="s">
        <v>67</v>
      </c>
      <c r="B39" s="44" t="s">
        <v>249</v>
      </c>
      <c r="C39" s="7" t="s">
        <v>69</v>
      </c>
      <c r="D39" s="177">
        <f t="shared" si="4"/>
        <v>2</v>
      </c>
      <c r="E39" s="178">
        <f t="shared" si="5"/>
        <v>3</v>
      </c>
      <c r="F39" s="8"/>
      <c r="G39" s="9"/>
      <c r="H39" s="9"/>
      <c r="I39" s="9"/>
      <c r="J39" s="172"/>
      <c r="K39" s="8"/>
      <c r="L39" s="9"/>
      <c r="M39" s="9"/>
      <c r="N39" s="9"/>
      <c r="O39" s="172"/>
      <c r="P39" s="8"/>
      <c r="Q39" s="9"/>
      <c r="R39" s="9"/>
      <c r="S39" s="9"/>
      <c r="T39" s="172"/>
      <c r="U39" s="8">
        <v>1</v>
      </c>
      <c r="V39" s="9">
        <v>0</v>
      </c>
      <c r="W39" s="9">
        <v>1</v>
      </c>
      <c r="X39" s="9" t="s">
        <v>19</v>
      </c>
      <c r="Y39" s="172">
        <v>3</v>
      </c>
      <c r="Z39" s="8"/>
      <c r="AA39" s="9"/>
      <c r="AB39" s="9"/>
      <c r="AC39" s="9"/>
      <c r="AD39" s="172"/>
      <c r="AE39" s="8"/>
      <c r="AF39" s="9"/>
      <c r="AG39" s="9"/>
      <c r="AH39" s="9"/>
      <c r="AI39" s="172"/>
      <c r="AJ39" s="8"/>
      <c r="AK39" s="9"/>
      <c r="AL39" s="9"/>
      <c r="AM39" s="9"/>
      <c r="AN39" s="172"/>
      <c r="AO39" s="398" t="s">
        <v>248</v>
      </c>
      <c r="AP39" s="120" t="s">
        <v>181</v>
      </c>
    </row>
    <row r="40" spans="1:43" s="280" customFormat="1" ht="15.75" collapsed="1" x14ac:dyDescent="0.25">
      <c r="A40" s="185" t="s">
        <v>68</v>
      </c>
      <c r="B40" s="37" t="s">
        <v>231</v>
      </c>
      <c r="C40" s="376" t="s">
        <v>176</v>
      </c>
      <c r="D40" s="177">
        <f t="shared" si="4"/>
        <v>3</v>
      </c>
      <c r="E40" s="178">
        <f t="shared" si="5"/>
        <v>4</v>
      </c>
      <c r="F40" s="8">
        <v>1</v>
      </c>
      <c r="G40" s="9">
        <v>0</v>
      </c>
      <c r="H40" s="9">
        <v>2</v>
      </c>
      <c r="I40" s="9" t="s">
        <v>23</v>
      </c>
      <c r="J40" s="172">
        <v>4</v>
      </c>
      <c r="K40" s="8"/>
      <c r="L40" s="9"/>
      <c r="M40" s="9"/>
      <c r="N40" s="9"/>
      <c r="O40" s="172"/>
      <c r="P40" s="8"/>
      <c r="Q40" s="9"/>
      <c r="R40" s="9"/>
      <c r="S40" s="9"/>
      <c r="T40" s="172"/>
      <c r="U40" s="8"/>
      <c r="V40" s="9"/>
      <c r="W40" s="9"/>
      <c r="X40" s="9"/>
      <c r="Y40" s="172"/>
      <c r="Z40" s="8"/>
      <c r="AA40" s="9"/>
      <c r="AB40" s="9"/>
      <c r="AC40" s="9"/>
      <c r="AD40" s="172"/>
      <c r="AE40" s="8"/>
      <c r="AF40" s="9"/>
      <c r="AG40" s="9"/>
      <c r="AH40" s="9"/>
      <c r="AI40" s="172"/>
      <c r="AJ40" s="8"/>
      <c r="AK40" s="9"/>
      <c r="AL40" s="9"/>
      <c r="AM40" s="9"/>
      <c r="AN40" s="172"/>
      <c r="AO40" s="393" t="s">
        <v>217</v>
      </c>
      <c r="AP40" s="120" t="s">
        <v>159</v>
      </c>
    </row>
    <row r="41" spans="1:43" s="280" customFormat="1" ht="15.75" x14ac:dyDescent="0.25">
      <c r="A41" s="185" t="s">
        <v>70</v>
      </c>
      <c r="B41" s="37" t="s">
        <v>232</v>
      </c>
      <c r="C41" s="7" t="s">
        <v>72</v>
      </c>
      <c r="D41" s="177">
        <f t="shared" si="4"/>
        <v>3</v>
      </c>
      <c r="E41" s="178">
        <f t="shared" si="5"/>
        <v>4</v>
      </c>
      <c r="F41" s="8"/>
      <c r="G41" s="9"/>
      <c r="H41" s="9"/>
      <c r="I41" s="9"/>
      <c r="J41" s="172"/>
      <c r="K41" s="8"/>
      <c r="L41" s="9"/>
      <c r="M41" s="9"/>
      <c r="N41" s="9"/>
      <c r="O41" s="172"/>
      <c r="P41" s="8"/>
      <c r="Q41" s="9"/>
      <c r="R41" s="9"/>
      <c r="S41" s="9"/>
      <c r="T41" s="172"/>
      <c r="U41" s="8">
        <v>1</v>
      </c>
      <c r="V41" s="9">
        <v>2</v>
      </c>
      <c r="W41" s="9">
        <v>0</v>
      </c>
      <c r="X41" s="9" t="s">
        <v>23</v>
      </c>
      <c r="Y41" s="172">
        <v>4</v>
      </c>
      <c r="Z41" s="8"/>
      <c r="AA41" s="9"/>
      <c r="AB41" s="9"/>
      <c r="AC41" s="9"/>
      <c r="AD41" s="172"/>
      <c r="AE41" s="8"/>
      <c r="AF41" s="9"/>
      <c r="AG41" s="9"/>
      <c r="AH41" s="9"/>
      <c r="AI41" s="172"/>
      <c r="AJ41" s="8"/>
      <c r="AK41" s="9"/>
      <c r="AL41" s="9"/>
      <c r="AM41" s="9"/>
      <c r="AN41" s="172"/>
      <c r="AO41" s="398" t="s">
        <v>231</v>
      </c>
      <c r="AP41" s="120" t="s">
        <v>155</v>
      </c>
    </row>
    <row r="42" spans="1:43" s="280" customFormat="1" ht="15.75" collapsed="1" x14ac:dyDescent="0.25">
      <c r="A42" s="185" t="s">
        <v>71</v>
      </c>
      <c r="B42" s="372" t="s">
        <v>288</v>
      </c>
      <c r="C42" s="79" t="s">
        <v>177</v>
      </c>
      <c r="D42" s="177">
        <f t="shared" si="4"/>
        <v>4</v>
      </c>
      <c r="E42" s="178">
        <f t="shared" si="5"/>
        <v>4</v>
      </c>
      <c r="F42" s="8"/>
      <c r="G42" s="9"/>
      <c r="H42" s="9"/>
      <c r="I42" s="9"/>
      <c r="J42" s="172"/>
      <c r="K42" s="8">
        <v>1</v>
      </c>
      <c r="L42" s="9">
        <v>0</v>
      </c>
      <c r="M42" s="9">
        <v>3</v>
      </c>
      <c r="N42" s="9" t="s">
        <v>23</v>
      </c>
      <c r="O42" s="172">
        <v>4</v>
      </c>
      <c r="P42" s="8"/>
      <c r="Q42" s="9"/>
      <c r="R42" s="9"/>
      <c r="S42" s="9"/>
      <c r="T42" s="172"/>
      <c r="U42" s="8"/>
      <c r="V42" s="9"/>
      <c r="W42" s="9"/>
      <c r="X42" s="9"/>
      <c r="Y42" s="172"/>
      <c r="Z42" s="8"/>
      <c r="AA42" s="9"/>
      <c r="AB42" s="9"/>
      <c r="AC42" s="9"/>
      <c r="AD42" s="172"/>
      <c r="AE42" s="8"/>
      <c r="AF42" s="9"/>
      <c r="AG42" s="9"/>
      <c r="AH42" s="9"/>
      <c r="AI42" s="172"/>
      <c r="AJ42" s="8"/>
      <c r="AK42" s="9"/>
      <c r="AL42" s="9"/>
      <c r="AM42" s="9"/>
      <c r="AN42" s="172"/>
      <c r="AO42" s="393" t="s">
        <v>217</v>
      </c>
      <c r="AP42" s="120" t="s">
        <v>160</v>
      </c>
    </row>
    <row r="43" spans="1:43" s="280" customFormat="1" ht="15.75" x14ac:dyDescent="0.25">
      <c r="A43" s="185" t="s">
        <v>73</v>
      </c>
      <c r="B43" s="372" t="s">
        <v>289</v>
      </c>
      <c r="C43" s="79" t="s">
        <v>75</v>
      </c>
      <c r="D43" s="177">
        <f t="shared" si="4"/>
        <v>4</v>
      </c>
      <c r="E43" s="178">
        <f t="shared" si="5"/>
        <v>4</v>
      </c>
      <c r="F43" s="8"/>
      <c r="G43" s="9"/>
      <c r="H43" s="9"/>
      <c r="I43" s="9"/>
      <c r="J43" s="172"/>
      <c r="K43" s="8"/>
      <c r="L43" s="9"/>
      <c r="M43" s="9"/>
      <c r="N43" s="9"/>
      <c r="O43" s="172"/>
      <c r="P43" s="8">
        <v>1</v>
      </c>
      <c r="Q43" s="9">
        <v>0</v>
      </c>
      <c r="R43" s="9">
        <v>3</v>
      </c>
      <c r="S43" s="9" t="s">
        <v>19</v>
      </c>
      <c r="T43" s="172">
        <v>4</v>
      </c>
      <c r="U43" s="8"/>
      <c r="V43" s="9"/>
      <c r="W43" s="9"/>
      <c r="X43" s="9"/>
      <c r="Y43" s="172"/>
      <c r="Z43" s="8"/>
      <c r="AA43" s="9"/>
      <c r="AB43" s="9"/>
      <c r="AC43" s="9"/>
      <c r="AD43" s="172"/>
      <c r="AE43" s="8"/>
      <c r="AF43" s="9"/>
      <c r="AG43" s="9"/>
      <c r="AH43" s="9"/>
      <c r="AI43" s="172"/>
      <c r="AJ43" s="8"/>
      <c r="AK43" s="9"/>
      <c r="AL43" s="9"/>
      <c r="AM43" s="9"/>
      <c r="AN43" s="172"/>
      <c r="AO43" s="399" t="s">
        <v>233</v>
      </c>
      <c r="AP43" s="120" t="s">
        <v>160</v>
      </c>
    </row>
    <row r="44" spans="1:43" s="280" customFormat="1" ht="15.75" collapsed="1" x14ac:dyDescent="0.25">
      <c r="A44" s="185" t="s">
        <v>74</v>
      </c>
      <c r="B44" s="372" t="s">
        <v>250</v>
      </c>
      <c r="C44" s="377" t="s">
        <v>76</v>
      </c>
      <c r="D44" s="177">
        <f t="shared" si="4"/>
        <v>4</v>
      </c>
      <c r="E44" s="178">
        <f t="shared" si="5"/>
        <v>4</v>
      </c>
      <c r="F44" s="8">
        <v>2</v>
      </c>
      <c r="G44" s="9">
        <v>0</v>
      </c>
      <c r="H44" s="9">
        <v>2</v>
      </c>
      <c r="I44" s="9" t="s">
        <v>23</v>
      </c>
      <c r="J44" s="172">
        <v>4</v>
      </c>
      <c r="K44" s="8"/>
      <c r="L44" s="9"/>
      <c r="M44" s="9"/>
      <c r="N44" s="9"/>
      <c r="O44" s="172"/>
      <c r="P44" s="8"/>
      <c r="Q44" s="9"/>
      <c r="R44" s="9"/>
      <c r="S44" s="9"/>
      <c r="T44" s="172"/>
      <c r="U44" s="8"/>
      <c r="V44" s="9"/>
      <c r="W44" s="9"/>
      <c r="X44" s="9"/>
      <c r="Y44" s="172"/>
      <c r="Z44" s="8"/>
      <c r="AA44" s="9"/>
      <c r="AB44" s="9"/>
      <c r="AC44" s="9"/>
      <c r="AD44" s="172"/>
      <c r="AE44" s="8"/>
      <c r="AF44" s="9"/>
      <c r="AG44" s="9"/>
      <c r="AH44" s="9"/>
      <c r="AI44" s="172"/>
      <c r="AJ44" s="8"/>
      <c r="AK44" s="9"/>
      <c r="AL44" s="9"/>
      <c r="AM44" s="9"/>
      <c r="AN44" s="172"/>
      <c r="AO44" s="393" t="s">
        <v>217</v>
      </c>
      <c r="AP44" s="120" t="s">
        <v>161</v>
      </c>
    </row>
    <row r="45" spans="1:43" s="280" customFormat="1" ht="15.75" collapsed="1" x14ac:dyDescent="0.25">
      <c r="A45" s="185" t="s">
        <v>98</v>
      </c>
      <c r="B45" s="373" t="s">
        <v>234</v>
      </c>
      <c r="C45" s="7" t="s">
        <v>78</v>
      </c>
      <c r="D45" s="177">
        <f t="shared" si="4"/>
        <v>3</v>
      </c>
      <c r="E45" s="178">
        <f t="shared" si="5"/>
        <v>4</v>
      </c>
      <c r="F45" s="8"/>
      <c r="G45" s="9"/>
      <c r="H45" s="9"/>
      <c r="I45" s="9"/>
      <c r="J45" s="172"/>
      <c r="K45" s="8"/>
      <c r="L45" s="9"/>
      <c r="M45" s="9"/>
      <c r="N45" s="9"/>
      <c r="O45" s="172"/>
      <c r="P45" s="8"/>
      <c r="Q45" s="9"/>
      <c r="R45" s="9"/>
      <c r="S45" s="9"/>
      <c r="T45" s="172"/>
      <c r="U45" s="8"/>
      <c r="V45" s="9"/>
      <c r="W45" s="9"/>
      <c r="X45" s="9"/>
      <c r="Y45" s="172"/>
      <c r="Z45" s="8">
        <v>0</v>
      </c>
      <c r="AA45" s="9">
        <v>0</v>
      </c>
      <c r="AB45" s="9">
        <v>3</v>
      </c>
      <c r="AC45" s="9" t="s">
        <v>23</v>
      </c>
      <c r="AD45" s="172">
        <v>4</v>
      </c>
      <c r="AE45" s="8"/>
      <c r="AF45" s="9"/>
      <c r="AG45" s="9"/>
      <c r="AH45" s="9"/>
      <c r="AI45" s="172"/>
      <c r="AJ45" s="8"/>
      <c r="AK45" s="9"/>
      <c r="AL45" s="9"/>
      <c r="AM45" s="9"/>
      <c r="AN45" s="172"/>
      <c r="AO45" s="400" t="s">
        <v>253</v>
      </c>
      <c r="AP45" s="120" t="s">
        <v>160</v>
      </c>
    </row>
    <row r="46" spans="1:43" s="280" customFormat="1" ht="15.75" x14ac:dyDescent="0.25">
      <c r="A46" s="185" t="s">
        <v>77</v>
      </c>
      <c r="B46" s="44" t="s">
        <v>251</v>
      </c>
      <c r="C46" s="377" t="s">
        <v>80</v>
      </c>
      <c r="D46" s="177">
        <f t="shared" si="4"/>
        <v>3</v>
      </c>
      <c r="E46" s="178">
        <f t="shared" si="5"/>
        <v>4</v>
      </c>
      <c r="F46" s="8"/>
      <c r="G46" s="9"/>
      <c r="H46" s="9"/>
      <c r="I46" s="9"/>
      <c r="J46" s="172"/>
      <c r="K46" s="8"/>
      <c r="L46" s="9"/>
      <c r="M46" s="9"/>
      <c r="N46" s="9"/>
      <c r="O46" s="172"/>
      <c r="P46" s="8"/>
      <c r="Q46" s="9"/>
      <c r="R46" s="9"/>
      <c r="S46" s="9"/>
      <c r="T46" s="172"/>
      <c r="U46" s="8"/>
      <c r="V46" s="9"/>
      <c r="W46" s="9"/>
      <c r="X46" s="9"/>
      <c r="Y46" s="172"/>
      <c r="Z46" s="8"/>
      <c r="AA46" s="9"/>
      <c r="AB46" s="9"/>
      <c r="AC46" s="9"/>
      <c r="AD46" s="172"/>
      <c r="AE46" s="8">
        <v>0</v>
      </c>
      <c r="AF46" s="9">
        <v>0</v>
      </c>
      <c r="AG46" s="9">
        <v>3</v>
      </c>
      <c r="AH46" s="9" t="s">
        <v>23</v>
      </c>
      <c r="AI46" s="172">
        <v>4</v>
      </c>
      <c r="AJ46" s="8"/>
      <c r="AK46" s="9"/>
      <c r="AL46" s="9"/>
      <c r="AM46" s="9"/>
      <c r="AN46" s="172"/>
      <c r="AO46" s="400" t="s">
        <v>234</v>
      </c>
      <c r="AP46" s="120" t="s">
        <v>162</v>
      </c>
    </row>
    <row r="47" spans="1:43" s="280" customFormat="1" ht="15.75" collapsed="1" x14ac:dyDescent="0.25">
      <c r="A47" s="185" t="s">
        <v>79</v>
      </c>
      <c r="B47" s="44" t="s">
        <v>252</v>
      </c>
      <c r="C47" s="377" t="s">
        <v>104</v>
      </c>
      <c r="D47" s="177">
        <f t="shared" si="4"/>
        <v>3</v>
      </c>
      <c r="E47" s="178">
        <f t="shared" si="5"/>
        <v>3</v>
      </c>
      <c r="F47" s="8"/>
      <c r="G47" s="9"/>
      <c r="H47" s="9"/>
      <c r="I47" s="9"/>
      <c r="J47" s="172"/>
      <c r="K47" s="8"/>
      <c r="L47" s="9"/>
      <c r="M47" s="9"/>
      <c r="N47" s="9"/>
      <c r="O47" s="172"/>
      <c r="P47" s="8">
        <v>2</v>
      </c>
      <c r="Q47" s="9">
        <v>1</v>
      </c>
      <c r="R47" s="9">
        <v>0</v>
      </c>
      <c r="S47" s="9" t="s">
        <v>23</v>
      </c>
      <c r="T47" s="172">
        <v>3</v>
      </c>
      <c r="U47" s="8"/>
      <c r="V47" s="9"/>
      <c r="W47" s="9"/>
      <c r="X47" s="9"/>
      <c r="Y47" s="172"/>
      <c r="Z47" s="8"/>
      <c r="AA47" s="9"/>
      <c r="AB47" s="9"/>
      <c r="AC47" s="9"/>
      <c r="AD47" s="172"/>
      <c r="AE47" s="8"/>
      <c r="AF47" s="9"/>
      <c r="AG47" s="9"/>
      <c r="AH47" s="9"/>
      <c r="AI47" s="172"/>
      <c r="AJ47" s="8"/>
      <c r="AK47" s="9"/>
      <c r="AL47" s="9"/>
      <c r="AM47" s="9"/>
      <c r="AN47" s="172"/>
      <c r="AO47" s="398" t="s">
        <v>257</v>
      </c>
      <c r="AP47" s="120" t="s">
        <v>163</v>
      </c>
    </row>
    <row r="48" spans="1:43" s="280" customFormat="1" ht="15.75" collapsed="1" x14ac:dyDescent="0.25">
      <c r="A48" s="185" t="s">
        <v>81</v>
      </c>
      <c r="B48" s="44" t="s">
        <v>253</v>
      </c>
      <c r="C48" s="377" t="s">
        <v>22</v>
      </c>
      <c r="D48" s="177">
        <f t="shared" si="4"/>
        <v>4</v>
      </c>
      <c r="E48" s="178">
        <f t="shared" si="5"/>
        <v>5</v>
      </c>
      <c r="F48" s="8"/>
      <c r="G48" s="9"/>
      <c r="H48" s="9"/>
      <c r="I48" s="9"/>
      <c r="J48" s="172"/>
      <c r="K48" s="8"/>
      <c r="L48" s="9"/>
      <c r="M48" s="9"/>
      <c r="N48" s="9"/>
      <c r="O48" s="172"/>
      <c r="P48" s="8"/>
      <c r="Q48" s="9"/>
      <c r="R48" s="9"/>
      <c r="S48" s="9"/>
      <c r="T48" s="172"/>
      <c r="U48" s="8">
        <v>0</v>
      </c>
      <c r="V48" s="9">
        <v>0</v>
      </c>
      <c r="W48" s="9">
        <v>4</v>
      </c>
      <c r="X48" s="9" t="s">
        <v>23</v>
      </c>
      <c r="Y48" s="172">
        <v>5</v>
      </c>
      <c r="Z48" s="8"/>
      <c r="AA48" s="9"/>
      <c r="AB48" s="9"/>
      <c r="AC48" s="9"/>
      <c r="AD48" s="172"/>
      <c r="AE48" s="8"/>
      <c r="AF48" s="9"/>
      <c r="AG48" s="9"/>
      <c r="AH48" s="9"/>
      <c r="AI48" s="172"/>
      <c r="AJ48" s="8"/>
      <c r="AK48" s="9"/>
      <c r="AL48" s="9"/>
      <c r="AM48" s="9"/>
      <c r="AN48" s="172"/>
      <c r="AO48" s="398" t="s">
        <v>258</v>
      </c>
      <c r="AP48" s="120" t="s">
        <v>164</v>
      </c>
    </row>
    <row r="49" spans="1:43" s="280" customFormat="1" ht="16.5" thickBot="1" x14ac:dyDescent="0.3">
      <c r="A49" s="329" t="s">
        <v>89</v>
      </c>
      <c r="B49" s="379" t="s">
        <v>254</v>
      </c>
      <c r="C49" s="380" t="s">
        <v>178</v>
      </c>
      <c r="D49" s="351">
        <f t="shared" si="4"/>
        <v>3</v>
      </c>
      <c r="E49" s="352">
        <f t="shared" si="5"/>
        <v>4</v>
      </c>
      <c r="F49" s="179"/>
      <c r="G49" s="180"/>
      <c r="H49" s="180"/>
      <c r="I49" s="180"/>
      <c r="J49" s="181"/>
      <c r="K49" s="179"/>
      <c r="L49" s="180"/>
      <c r="M49" s="180"/>
      <c r="N49" s="180"/>
      <c r="O49" s="181"/>
      <c r="P49" s="179"/>
      <c r="Q49" s="180"/>
      <c r="R49" s="180"/>
      <c r="S49" s="180"/>
      <c r="T49" s="181"/>
      <c r="U49" s="179"/>
      <c r="V49" s="180"/>
      <c r="W49" s="180"/>
      <c r="X49" s="180"/>
      <c r="Y49" s="181"/>
      <c r="Z49" s="179"/>
      <c r="AA49" s="180"/>
      <c r="AB49" s="180"/>
      <c r="AC49" s="180"/>
      <c r="AD49" s="181"/>
      <c r="AE49" s="179">
        <v>1</v>
      </c>
      <c r="AF49" s="180">
        <v>2</v>
      </c>
      <c r="AG49" s="180">
        <v>0</v>
      </c>
      <c r="AH49" s="180" t="s">
        <v>23</v>
      </c>
      <c r="AI49" s="181">
        <v>4</v>
      </c>
      <c r="AJ49" s="179"/>
      <c r="AK49" s="180"/>
      <c r="AL49" s="180"/>
      <c r="AM49" s="180"/>
      <c r="AN49" s="181"/>
      <c r="AO49" s="401" t="s">
        <v>225</v>
      </c>
      <c r="AP49" s="339" t="s">
        <v>165</v>
      </c>
    </row>
    <row r="50" spans="1:43" ht="16.5" thickBot="1" x14ac:dyDescent="0.3">
      <c r="A50" s="353" t="s">
        <v>191</v>
      </c>
      <c r="B50" s="354"/>
      <c r="C50" s="355"/>
      <c r="D50" s="356">
        <f>SUM(D51:D54)</f>
        <v>10</v>
      </c>
      <c r="E50" s="357">
        <f>SUM(E51:E54)</f>
        <v>12</v>
      </c>
      <c r="F50" s="358"/>
      <c r="G50" s="359"/>
      <c r="H50" s="359"/>
      <c r="I50" s="359"/>
      <c r="J50" s="360"/>
      <c r="K50" s="358"/>
      <c r="L50" s="359"/>
      <c r="M50" s="359"/>
      <c r="N50" s="359"/>
      <c r="O50" s="360"/>
      <c r="P50" s="358"/>
      <c r="Q50" s="359"/>
      <c r="R50" s="359"/>
      <c r="S50" s="359"/>
      <c r="T50" s="360"/>
      <c r="U50" s="358"/>
      <c r="V50" s="359"/>
      <c r="W50" s="359"/>
      <c r="X50" s="359"/>
      <c r="Y50" s="360"/>
      <c r="Z50" s="358"/>
      <c r="AA50" s="359"/>
      <c r="AB50" s="359"/>
      <c r="AC50" s="359"/>
      <c r="AD50" s="360"/>
      <c r="AE50" s="358"/>
      <c r="AF50" s="359"/>
      <c r="AG50" s="359"/>
      <c r="AH50" s="359"/>
      <c r="AI50" s="360"/>
      <c r="AJ50" s="358"/>
      <c r="AK50" s="359"/>
      <c r="AL50" s="359"/>
      <c r="AM50" s="359"/>
      <c r="AN50" s="360"/>
      <c r="AO50" s="402"/>
      <c r="AP50" s="328"/>
      <c r="AQ50" s="19"/>
    </row>
    <row r="51" spans="1:43" s="280" customFormat="1" ht="15.75" collapsed="1" x14ac:dyDescent="0.25">
      <c r="A51" s="320" t="s">
        <v>79</v>
      </c>
      <c r="B51" s="333" t="s">
        <v>255</v>
      </c>
      <c r="C51" s="381" t="s">
        <v>83</v>
      </c>
      <c r="D51" s="177">
        <f>SUM(F51,G51,H51,K51,L51,M51,P51,Q51,R51,U51,V51,W51,Z51,AA51,AB51,AE51,AF51,AG51,AJ51,AK51,AL51)</f>
        <v>2</v>
      </c>
      <c r="E51" s="178">
        <f>SUM(J51,O51,T51,Y51,AD51,AI51,AN51)</f>
        <v>3</v>
      </c>
      <c r="F51" s="174"/>
      <c r="G51" s="175"/>
      <c r="H51" s="175"/>
      <c r="I51" s="175"/>
      <c r="J51" s="176"/>
      <c r="K51" s="174"/>
      <c r="L51" s="175"/>
      <c r="M51" s="175"/>
      <c r="N51" s="175"/>
      <c r="O51" s="176"/>
      <c r="P51" s="174"/>
      <c r="Q51" s="175"/>
      <c r="R51" s="175"/>
      <c r="S51" s="175"/>
      <c r="T51" s="176"/>
      <c r="U51" s="174">
        <v>1</v>
      </c>
      <c r="V51" s="175">
        <v>1</v>
      </c>
      <c r="W51" s="175">
        <v>0</v>
      </c>
      <c r="X51" s="175" t="s">
        <v>23</v>
      </c>
      <c r="Y51" s="176">
        <v>3</v>
      </c>
      <c r="Z51" s="174"/>
      <c r="AA51" s="175"/>
      <c r="AB51" s="175"/>
      <c r="AC51" s="175"/>
      <c r="AD51" s="176"/>
      <c r="AE51" s="174"/>
      <c r="AF51" s="175"/>
      <c r="AG51" s="175"/>
      <c r="AH51" s="175"/>
      <c r="AI51" s="176"/>
      <c r="AJ51" s="174"/>
      <c r="AK51" s="175"/>
      <c r="AL51" s="175"/>
      <c r="AM51" s="175"/>
      <c r="AN51" s="176"/>
      <c r="AO51" s="403" t="s">
        <v>257</v>
      </c>
      <c r="AP51" s="341" t="s">
        <v>181</v>
      </c>
    </row>
    <row r="52" spans="1:43" s="280" customFormat="1" ht="15.75" x14ac:dyDescent="0.25">
      <c r="A52" s="185" t="s">
        <v>81</v>
      </c>
      <c r="B52" s="20" t="s">
        <v>256</v>
      </c>
      <c r="C52" s="382" t="s">
        <v>100</v>
      </c>
      <c r="D52" s="177">
        <f t="shared" ref="D52:D54" si="6">SUM(F52,G52,H52,K52,L52,M52,P52,Q52,R52,U52,V52,W52,Z52,AA52,AB52,AE52,AF52,AG52,AJ52,AK52,AL52)</f>
        <v>3</v>
      </c>
      <c r="E52" s="178">
        <f t="shared" ref="E52:E54" si="7">SUM(J52,O52,T52,Y52,AD52,AI52,AN52)</f>
        <v>3</v>
      </c>
      <c r="F52" s="8"/>
      <c r="G52" s="9"/>
      <c r="H52" s="9"/>
      <c r="I52" s="9"/>
      <c r="J52" s="172"/>
      <c r="K52" s="8"/>
      <c r="L52" s="9"/>
      <c r="M52" s="9"/>
      <c r="N52" s="9"/>
      <c r="O52" s="172"/>
      <c r="P52" s="8"/>
      <c r="Q52" s="9"/>
      <c r="R52" s="9"/>
      <c r="S52" s="9"/>
      <c r="T52" s="172"/>
      <c r="U52" s="8">
        <v>1</v>
      </c>
      <c r="V52" s="9">
        <v>2</v>
      </c>
      <c r="W52" s="9">
        <v>0</v>
      </c>
      <c r="X52" s="9" t="s">
        <v>23</v>
      </c>
      <c r="Y52" s="172">
        <v>3</v>
      </c>
      <c r="Z52" s="8"/>
      <c r="AA52" s="9"/>
      <c r="AB52" s="9"/>
      <c r="AC52" s="9"/>
      <c r="AD52" s="172"/>
      <c r="AE52" s="8"/>
      <c r="AF52" s="9"/>
      <c r="AG52" s="9"/>
      <c r="AH52" s="9"/>
      <c r="AI52" s="172"/>
      <c r="AJ52" s="8"/>
      <c r="AK52" s="9"/>
      <c r="AL52" s="9"/>
      <c r="AM52" s="9"/>
      <c r="AN52" s="172"/>
      <c r="AO52" s="393" t="s">
        <v>217</v>
      </c>
      <c r="AP52" s="120" t="s">
        <v>162</v>
      </c>
    </row>
    <row r="53" spans="1:43" s="280" customFormat="1" ht="15.75" collapsed="1" x14ac:dyDescent="0.25">
      <c r="A53" s="185" t="s">
        <v>89</v>
      </c>
      <c r="B53" s="372" t="s">
        <v>235</v>
      </c>
      <c r="C53" s="7" t="s">
        <v>179</v>
      </c>
      <c r="D53" s="177">
        <f t="shared" si="6"/>
        <v>3</v>
      </c>
      <c r="E53" s="178">
        <f t="shared" si="7"/>
        <v>3</v>
      </c>
      <c r="F53" s="8"/>
      <c r="G53" s="9"/>
      <c r="H53" s="9"/>
      <c r="I53" s="9"/>
      <c r="J53" s="172"/>
      <c r="K53" s="8"/>
      <c r="L53" s="9"/>
      <c r="M53" s="9"/>
      <c r="N53" s="9"/>
      <c r="O53" s="172"/>
      <c r="P53" s="8"/>
      <c r="Q53" s="9"/>
      <c r="R53" s="9"/>
      <c r="S53" s="9"/>
      <c r="T53" s="172"/>
      <c r="U53" s="8"/>
      <c r="V53" s="9"/>
      <c r="W53" s="9"/>
      <c r="X53" s="9"/>
      <c r="Y53" s="172"/>
      <c r="Z53" s="8">
        <v>1</v>
      </c>
      <c r="AA53" s="9">
        <v>2</v>
      </c>
      <c r="AB53" s="9">
        <v>0</v>
      </c>
      <c r="AC53" s="9" t="s">
        <v>23</v>
      </c>
      <c r="AD53" s="172">
        <v>3</v>
      </c>
      <c r="AE53" s="8"/>
      <c r="AF53" s="9"/>
      <c r="AG53" s="9"/>
      <c r="AH53" s="9"/>
      <c r="AI53" s="172"/>
      <c r="AJ53" s="8"/>
      <c r="AK53" s="9"/>
      <c r="AL53" s="9"/>
      <c r="AM53" s="9"/>
      <c r="AN53" s="172"/>
      <c r="AO53" s="393" t="s">
        <v>217</v>
      </c>
      <c r="AP53" s="120" t="s">
        <v>157</v>
      </c>
    </row>
    <row r="54" spans="1:43" s="280" customFormat="1" ht="16.5" thickBot="1" x14ac:dyDescent="0.3">
      <c r="A54" s="187" t="s">
        <v>90</v>
      </c>
      <c r="B54" s="383" t="s">
        <v>290</v>
      </c>
      <c r="C54" s="378" t="s">
        <v>180</v>
      </c>
      <c r="D54" s="351">
        <f t="shared" si="6"/>
        <v>2</v>
      </c>
      <c r="E54" s="352">
        <f t="shared" si="7"/>
        <v>3</v>
      </c>
      <c r="F54" s="179"/>
      <c r="G54" s="180"/>
      <c r="H54" s="180"/>
      <c r="I54" s="180"/>
      <c r="J54" s="181"/>
      <c r="K54" s="179"/>
      <c r="L54" s="180"/>
      <c r="M54" s="180"/>
      <c r="N54" s="180"/>
      <c r="O54" s="181"/>
      <c r="P54" s="179"/>
      <c r="Q54" s="180"/>
      <c r="R54" s="180"/>
      <c r="S54" s="180"/>
      <c r="T54" s="181"/>
      <c r="U54" s="179"/>
      <c r="V54" s="180"/>
      <c r="W54" s="180"/>
      <c r="X54" s="180"/>
      <c r="Y54" s="181"/>
      <c r="Z54" s="179"/>
      <c r="AA54" s="180"/>
      <c r="AB54" s="180"/>
      <c r="AC54" s="180"/>
      <c r="AD54" s="181"/>
      <c r="AE54" s="179"/>
      <c r="AF54" s="180"/>
      <c r="AG54" s="180"/>
      <c r="AH54" s="180"/>
      <c r="AI54" s="181"/>
      <c r="AJ54" s="179">
        <v>1</v>
      </c>
      <c r="AK54" s="180">
        <v>1</v>
      </c>
      <c r="AL54" s="180">
        <v>0</v>
      </c>
      <c r="AM54" s="180" t="s">
        <v>19</v>
      </c>
      <c r="AN54" s="181">
        <v>3</v>
      </c>
      <c r="AO54" s="394" t="s">
        <v>217</v>
      </c>
      <c r="AP54" s="339" t="s">
        <v>157</v>
      </c>
    </row>
    <row r="55" spans="1:43" ht="16.5" thickBot="1" x14ac:dyDescent="0.3">
      <c r="A55" s="34" t="s">
        <v>192</v>
      </c>
      <c r="B55" s="353"/>
      <c r="C55" s="355"/>
      <c r="D55" s="362">
        <f>SUM(D56:D61)</f>
        <v>17</v>
      </c>
      <c r="E55" s="363">
        <f>SUM(E56:E61)</f>
        <v>20</v>
      </c>
      <c r="F55" s="358"/>
      <c r="G55" s="359"/>
      <c r="H55" s="359"/>
      <c r="I55" s="359"/>
      <c r="J55" s="360"/>
      <c r="K55" s="358"/>
      <c r="L55" s="359"/>
      <c r="M55" s="359"/>
      <c r="N55" s="359"/>
      <c r="O55" s="360"/>
      <c r="P55" s="358"/>
      <c r="Q55" s="359"/>
      <c r="R55" s="359"/>
      <c r="S55" s="359"/>
      <c r="T55" s="360"/>
      <c r="U55" s="358"/>
      <c r="V55" s="359"/>
      <c r="W55" s="359"/>
      <c r="X55" s="359"/>
      <c r="Y55" s="360"/>
      <c r="Z55" s="358"/>
      <c r="AA55" s="359"/>
      <c r="AB55" s="359"/>
      <c r="AC55" s="359"/>
      <c r="AD55" s="360"/>
      <c r="AE55" s="358"/>
      <c r="AF55" s="359"/>
      <c r="AG55" s="359"/>
      <c r="AH55" s="359"/>
      <c r="AI55" s="360"/>
      <c r="AJ55" s="358"/>
      <c r="AK55" s="359"/>
      <c r="AL55" s="359"/>
      <c r="AM55" s="359"/>
      <c r="AN55" s="360"/>
      <c r="AO55" s="404"/>
      <c r="AP55" s="328"/>
      <c r="AQ55" s="19"/>
    </row>
    <row r="56" spans="1:43" s="280" customFormat="1" ht="15.75" collapsed="1" x14ac:dyDescent="0.25">
      <c r="A56" s="186" t="s">
        <v>94</v>
      </c>
      <c r="B56" s="361" t="s">
        <v>257</v>
      </c>
      <c r="C56" s="384" t="s">
        <v>87</v>
      </c>
      <c r="D56" s="177">
        <f t="shared" ref="D56:D61" si="8">SUM(F56,G56,H56,K56,L56,M56,P56,Q56,R56,U56,V56,W56,Z56,AA56,AB56,AE56,AF56,AG56,AJ56,AK56,AL56)</f>
        <v>3</v>
      </c>
      <c r="E56" s="178">
        <f t="shared" ref="E56:E61" si="9">SUM(J56,O56,T56,Y56,AD56,AI56,AN56)</f>
        <v>3</v>
      </c>
      <c r="F56" s="174"/>
      <c r="G56" s="175"/>
      <c r="H56" s="175"/>
      <c r="I56" s="175"/>
      <c r="J56" s="176"/>
      <c r="K56" s="174">
        <v>0</v>
      </c>
      <c r="L56" s="175">
        <v>0</v>
      </c>
      <c r="M56" s="175">
        <v>3</v>
      </c>
      <c r="N56" s="175" t="s">
        <v>23</v>
      </c>
      <c r="O56" s="176">
        <v>3</v>
      </c>
      <c r="P56" s="174"/>
      <c r="Q56" s="175"/>
      <c r="R56" s="175"/>
      <c r="S56" s="175"/>
      <c r="T56" s="176"/>
      <c r="U56" s="174"/>
      <c r="V56" s="175"/>
      <c r="W56" s="175"/>
      <c r="X56" s="175"/>
      <c r="Y56" s="176"/>
      <c r="Z56" s="174"/>
      <c r="AA56" s="175"/>
      <c r="AB56" s="175"/>
      <c r="AC56" s="175"/>
      <c r="AD56" s="176"/>
      <c r="AE56" s="174"/>
      <c r="AF56" s="175"/>
      <c r="AG56" s="175"/>
      <c r="AH56" s="175"/>
      <c r="AI56" s="176"/>
      <c r="AJ56" s="174"/>
      <c r="AK56" s="175"/>
      <c r="AL56" s="175"/>
      <c r="AM56" s="175"/>
      <c r="AN56" s="176"/>
      <c r="AO56" s="405" t="s">
        <v>259</v>
      </c>
      <c r="AP56" s="364" t="s">
        <v>156</v>
      </c>
    </row>
    <row r="57" spans="1:43" s="280" customFormat="1" ht="15.75" x14ac:dyDescent="0.25">
      <c r="A57" s="185" t="s">
        <v>92</v>
      </c>
      <c r="B57" s="44" t="s">
        <v>258</v>
      </c>
      <c r="C57" s="7" t="s">
        <v>88</v>
      </c>
      <c r="D57" s="177">
        <f t="shared" si="8"/>
        <v>3</v>
      </c>
      <c r="E57" s="178">
        <f t="shared" si="9"/>
        <v>4</v>
      </c>
      <c r="F57" s="8"/>
      <c r="G57" s="9"/>
      <c r="H57" s="9"/>
      <c r="I57" s="9"/>
      <c r="J57" s="172"/>
      <c r="K57" s="8"/>
      <c r="L57" s="9"/>
      <c r="M57" s="9"/>
      <c r="N57" s="9"/>
      <c r="O57" s="172"/>
      <c r="P57" s="8">
        <v>0</v>
      </c>
      <c r="Q57" s="9">
        <v>0</v>
      </c>
      <c r="R57" s="9">
        <v>3</v>
      </c>
      <c r="S57" s="9" t="s">
        <v>23</v>
      </c>
      <c r="T57" s="172">
        <v>4</v>
      </c>
      <c r="U57" s="8"/>
      <c r="V57" s="9"/>
      <c r="W57" s="9"/>
      <c r="X57" s="9"/>
      <c r="Y57" s="172"/>
      <c r="Z57" s="8"/>
      <c r="AA57" s="9"/>
      <c r="AB57" s="9"/>
      <c r="AC57" s="9"/>
      <c r="AD57" s="172"/>
      <c r="AE57" s="8"/>
      <c r="AF57" s="9"/>
      <c r="AG57" s="9"/>
      <c r="AH57" s="9"/>
      <c r="AI57" s="172"/>
      <c r="AJ57" s="8"/>
      <c r="AK57" s="9"/>
      <c r="AL57" s="9"/>
      <c r="AM57" s="9"/>
      <c r="AN57" s="172"/>
      <c r="AO57" s="406" t="s">
        <v>257</v>
      </c>
      <c r="AP57" s="120" t="s">
        <v>156</v>
      </c>
    </row>
    <row r="58" spans="1:43" s="280" customFormat="1" ht="15.75" collapsed="1" x14ac:dyDescent="0.25">
      <c r="A58" s="185" t="s">
        <v>107</v>
      </c>
      <c r="B58" s="44" t="s">
        <v>259</v>
      </c>
      <c r="C58" s="7" t="s">
        <v>102</v>
      </c>
      <c r="D58" s="177">
        <f t="shared" si="8"/>
        <v>3</v>
      </c>
      <c r="E58" s="178">
        <f t="shared" si="9"/>
        <v>3</v>
      </c>
      <c r="F58" s="8">
        <v>0</v>
      </c>
      <c r="G58" s="9">
        <v>0</v>
      </c>
      <c r="H58" s="9">
        <v>3</v>
      </c>
      <c r="I58" s="9" t="s">
        <v>23</v>
      </c>
      <c r="J58" s="172">
        <v>3</v>
      </c>
      <c r="K58" s="8"/>
      <c r="L58" s="9"/>
      <c r="M58" s="9"/>
      <c r="N58" s="9"/>
      <c r="O58" s="172"/>
      <c r="P58" s="8"/>
      <c r="Q58" s="9"/>
      <c r="R58" s="9"/>
      <c r="S58" s="9"/>
      <c r="T58" s="172"/>
      <c r="U58" s="8"/>
      <c r="V58" s="9"/>
      <c r="W58" s="9"/>
      <c r="X58" s="9"/>
      <c r="Y58" s="172"/>
      <c r="Z58" s="8"/>
      <c r="AA58" s="9"/>
      <c r="AB58" s="9"/>
      <c r="AC58" s="9"/>
      <c r="AD58" s="172"/>
      <c r="AE58" s="8"/>
      <c r="AF58" s="9"/>
      <c r="AG58" s="9"/>
      <c r="AH58" s="9"/>
      <c r="AI58" s="172"/>
      <c r="AJ58" s="8"/>
      <c r="AK58" s="9"/>
      <c r="AL58" s="9"/>
      <c r="AM58" s="9"/>
      <c r="AN58" s="172"/>
      <c r="AO58" s="393" t="s">
        <v>217</v>
      </c>
      <c r="AP58" s="120" t="s">
        <v>166</v>
      </c>
    </row>
    <row r="59" spans="1:43" s="280" customFormat="1" ht="15.75" x14ac:dyDescent="0.25">
      <c r="A59" s="185" t="s">
        <v>86</v>
      </c>
      <c r="B59" s="44" t="s">
        <v>260</v>
      </c>
      <c r="C59" s="7" t="s">
        <v>103</v>
      </c>
      <c r="D59" s="177">
        <f t="shared" si="8"/>
        <v>3</v>
      </c>
      <c r="E59" s="178">
        <f t="shared" si="9"/>
        <v>3</v>
      </c>
      <c r="F59" s="8"/>
      <c r="G59" s="9"/>
      <c r="H59" s="9"/>
      <c r="I59" s="9"/>
      <c r="J59" s="172"/>
      <c r="K59" s="8">
        <v>0</v>
      </c>
      <c r="L59" s="9">
        <v>0</v>
      </c>
      <c r="M59" s="9">
        <v>3</v>
      </c>
      <c r="N59" s="9" t="s">
        <v>23</v>
      </c>
      <c r="O59" s="172">
        <v>3</v>
      </c>
      <c r="P59" s="8"/>
      <c r="Q59" s="9"/>
      <c r="R59" s="9"/>
      <c r="S59" s="9"/>
      <c r="T59" s="172"/>
      <c r="U59" s="8"/>
      <c r="V59" s="9"/>
      <c r="W59" s="9"/>
      <c r="X59" s="9"/>
      <c r="Y59" s="172"/>
      <c r="Z59" s="8"/>
      <c r="AA59" s="9"/>
      <c r="AB59" s="9"/>
      <c r="AC59" s="9"/>
      <c r="AD59" s="172"/>
      <c r="AE59" s="8"/>
      <c r="AF59" s="9"/>
      <c r="AG59" s="9"/>
      <c r="AH59" s="9"/>
      <c r="AI59" s="172"/>
      <c r="AJ59" s="8"/>
      <c r="AK59" s="9"/>
      <c r="AL59" s="9"/>
      <c r="AM59" s="9"/>
      <c r="AN59" s="172"/>
      <c r="AO59" s="406" t="s">
        <v>259</v>
      </c>
      <c r="AP59" s="120" t="s">
        <v>166</v>
      </c>
    </row>
    <row r="60" spans="1:43" s="280" customFormat="1" ht="15.75" x14ac:dyDescent="0.25">
      <c r="A60" s="185" t="s">
        <v>108</v>
      </c>
      <c r="B60" s="20" t="s">
        <v>261</v>
      </c>
      <c r="C60" s="7" t="s">
        <v>93</v>
      </c>
      <c r="D60" s="177">
        <f t="shared" si="8"/>
        <v>3</v>
      </c>
      <c r="E60" s="178">
        <f t="shared" si="9"/>
        <v>4</v>
      </c>
      <c r="F60" s="8"/>
      <c r="G60" s="9"/>
      <c r="H60" s="9"/>
      <c r="I60" s="9"/>
      <c r="J60" s="172"/>
      <c r="K60" s="8"/>
      <c r="L60" s="9"/>
      <c r="M60" s="9"/>
      <c r="N60" s="9"/>
      <c r="O60" s="172"/>
      <c r="P60" s="8"/>
      <c r="Q60" s="9"/>
      <c r="R60" s="9"/>
      <c r="S60" s="9"/>
      <c r="T60" s="172"/>
      <c r="U60" s="8"/>
      <c r="V60" s="9"/>
      <c r="W60" s="9"/>
      <c r="X60" s="9"/>
      <c r="Y60" s="172"/>
      <c r="Z60" s="8"/>
      <c r="AA60" s="9"/>
      <c r="AB60" s="9"/>
      <c r="AC60" s="9"/>
      <c r="AD60" s="172"/>
      <c r="AE60" s="8"/>
      <c r="AF60" s="9"/>
      <c r="AG60" s="9"/>
      <c r="AH60" s="9"/>
      <c r="AI60" s="172"/>
      <c r="AJ60" s="8">
        <v>1</v>
      </c>
      <c r="AK60" s="9">
        <v>0</v>
      </c>
      <c r="AL60" s="9">
        <v>2</v>
      </c>
      <c r="AM60" s="9" t="s">
        <v>23</v>
      </c>
      <c r="AN60" s="172">
        <v>4</v>
      </c>
      <c r="AO60" s="406" t="s">
        <v>260</v>
      </c>
      <c r="AP60" s="120" t="s">
        <v>163</v>
      </c>
    </row>
    <row r="61" spans="1:43" s="280" customFormat="1" ht="16.5" thickBot="1" x14ac:dyDescent="0.3">
      <c r="A61" s="188" t="s">
        <v>82</v>
      </c>
      <c r="B61" s="20" t="s">
        <v>262</v>
      </c>
      <c r="C61" s="7" t="s">
        <v>95</v>
      </c>
      <c r="D61" s="177">
        <f t="shared" si="8"/>
        <v>2</v>
      </c>
      <c r="E61" s="178">
        <f t="shared" si="9"/>
        <v>3</v>
      </c>
      <c r="F61" s="179"/>
      <c r="G61" s="180"/>
      <c r="H61" s="180"/>
      <c r="I61" s="180"/>
      <c r="J61" s="181"/>
      <c r="K61" s="179">
        <v>0</v>
      </c>
      <c r="L61" s="180">
        <v>0</v>
      </c>
      <c r="M61" s="180">
        <v>2</v>
      </c>
      <c r="N61" s="180" t="s">
        <v>23</v>
      </c>
      <c r="O61" s="181">
        <v>3</v>
      </c>
      <c r="P61" s="179"/>
      <c r="Q61" s="180"/>
      <c r="R61" s="180"/>
      <c r="S61" s="180"/>
      <c r="T61" s="181"/>
      <c r="U61" s="179"/>
      <c r="V61" s="180"/>
      <c r="W61" s="180"/>
      <c r="X61" s="180"/>
      <c r="Y61" s="181"/>
      <c r="Z61" s="179"/>
      <c r="AA61" s="180"/>
      <c r="AB61" s="180"/>
      <c r="AC61" s="180"/>
      <c r="AD61" s="181"/>
      <c r="AE61" s="179"/>
      <c r="AF61" s="180"/>
      <c r="AG61" s="180"/>
      <c r="AH61" s="180"/>
      <c r="AI61" s="181"/>
      <c r="AJ61" s="179"/>
      <c r="AK61" s="180"/>
      <c r="AL61" s="180"/>
      <c r="AM61" s="180"/>
      <c r="AN61" s="181"/>
      <c r="AO61" s="407" t="s">
        <v>250</v>
      </c>
      <c r="AP61" s="365" t="s">
        <v>156</v>
      </c>
    </row>
    <row r="62" spans="1:43" s="74" customFormat="1" ht="18" customHeight="1" x14ac:dyDescent="0.25">
      <c r="A62" s="71"/>
      <c r="B62" s="72"/>
      <c r="C62" s="73"/>
      <c r="D62" s="368">
        <f>D34+D24+D13</f>
        <v>124</v>
      </c>
      <c r="E62" s="204">
        <f>E34+E24+E13</f>
        <v>146</v>
      </c>
      <c r="F62" s="205">
        <f>F13+F24+F34</f>
        <v>12</v>
      </c>
      <c r="G62" s="205">
        <f t="shared" ref="G62:H62" si="10">G13+G24+G34</f>
        <v>4</v>
      </c>
      <c r="H62" s="205">
        <f t="shared" si="10"/>
        <v>11</v>
      </c>
      <c r="I62" s="204"/>
      <c r="J62" s="206">
        <f>J13+J24+J34</f>
        <v>30</v>
      </c>
      <c r="K62" s="205">
        <f>K13+K24+K34</f>
        <v>9</v>
      </c>
      <c r="L62" s="205">
        <f t="shared" ref="L62:M62" si="11">L13+L24+L34</f>
        <v>7</v>
      </c>
      <c r="M62" s="205">
        <f t="shared" si="11"/>
        <v>13</v>
      </c>
      <c r="N62" s="204"/>
      <c r="O62" s="206">
        <f>O13+O24+O34</f>
        <v>32</v>
      </c>
      <c r="P62" s="205">
        <f>P13+P24+P34</f>
        <v>14</v>
      </c>
      <c r="Q62" s="205">
        <f t="shared" ref="Q62:R62" si="12">Q13+Q24+Q34</f>
        <v>4</v>
      </c>
      <c r="R62" s="205">
        <f t="shared" si="12"/>
        <v>9</v>
      </c>
      <c r="S62" s="204"/>
      <c r="T62" s="206">
        <f>T13+T24+T34</f>
        <v>33</v>
      </c>
      <c r="U62" s="205">
        <f>U13+U24+U34</f>
        <v>9</v>
      </c>
      <c r="V62" s="205">
        <f t="shared" ref="V62:W62" si="13">V13+V24+V34</f>
        <v>6</v>
      </c>
      <c r="W62" s="205">
        <f t="shared" si="13"/>
        <v>5</v>
      </c>
      <c r="X62" s="204"/>
      <c r="Y62" s="206">
        <f>Y13+Y24+Y34</f>
        <v>24</v>
      </c>
      <c r="Z62" s="205">
        <f>Z13+Z24+Z34</f>
        <v>4</v>
      </c>
      <c r="AA62" s="205">
        <f t="shared" ref="AA62:AB62" si="14">AA13+AA24+AA34</f>
        <v>3</v>
      </c>
      <c r="AB62" s="205">
        <f t="shared" si="14"/>
        <v>3</v>
      </c>
      <c r="AC62" s="204"/>
      <c r="AD62" s="206">
        <f>AD13+AD24+AD34</f>
        <v>12</v>
      </c>
      <c r="AE62" s="205">
        <f>AE13+AE24+AE34</f>
        <v>1</v>
      </c>
      <c r="AF62" s="205">
        <f t="shared" ref="AF62:AG62" si="15">AF13+AF24+AF34</f>
        <v>2</v>
      </c>
      <c r="AG62" s="205">
        <f t="shared" si="15"/>
        <v>3</v>
      </c>
      <c r="AH62" s="204"/>
      <c r="AI62" s="206">
        <f>AI13+AI24+AI34</f>
        <v>8</v>
      </c>
      <c r="AJ62" s="205">
        <f>AJ13+AJ24+AJ34</f>
        <v>2</v>
      </c>
      <c r="AK62" s="205">
        <f t="shared" ref="AK62:AL62" si="16">AK13+AK24+AK34</f>
        <v>1</v>
      </c>
      <c r="AL62" s="205">
        <f t="shared" si="16"/>
        <v>2</v>
      </c>
      <c r="AM62" s="204"/>
      <c r="AN62" s="206">
        <f>AN13+AN24+AN34</f>
        <v>7</v>
      </c>
      <c r="AO62" s="207"/>
      <c r="AP62" s="18"/>
      <c r="AQ62" s="64"/>
    </row>
    <row r="63" spans="1:43" s="74" customFormat="1" ht="18" customHeight="1" x14ac:dyDescent="0.25">
      <c r="A63" s="75"/>
      <c r="B63" s="76"/>
      <c r="D63" s="201"/>
      <c r="E63" s="202" t="s">
        <v>28</v>
      </c>
      <c r="F63" s="208"/>
      <c r="G63" s="208"/>
      <c r="H63" s="208"/>
      <c r="I63" s="209">
        <f>COUNTIF(I14:I61,"v")</f>
        <v>1</v>
      </c>
      <c r="J63" s="210"/>
      <c r="K63" s="208"/>
      <c r="L63" s="208"/>
      <c r="M63" s="208"/>
      <c r="N63" s="209">
        <f>COUNTIF(N14:N61,"v")</f>
        <v>2</v>
      </c>
      <c r="O63" s="210"/>
      <c r="P63" s="208"/>
      <c r="Q63" s="208"/>
      <c r="R63" s="208"/>
      <c r="S63" s="209">
        <f>COUNTIF(S14:S61,"v")</f>
        <v>4</v>
      </c>
      <c r="T63" s="210"/>
      <c r="U63" s="208"/>
      <c r="V63" s="208"/>
      <c r="W63" s="208"/>
      <c r="X63" s="209">
        <f>COUNTIF(X14:X61,"v")</f>
        <v>2</v>
      </c>
      <c r="Y63" s="210"/>
      <c r="Z63" s="208"/>
      <c r="AA63" s="208"/>
      <c r="AB63" s="208"/>
      <c r="AC63" s="209">
        <f>COUNTIF(AC14:AC61,"v")</f>
        <v>1</v>
      </c>
      <c r="AD63" s="210"/>
      <c r="AE63" s="208"/>
      <c r="AF63" s="208"/>
      <c r="AG63" s="208"/>
      <c r="AH63" s="209">
        <f>COUNTIF(AH14:AH61,"v")</f>
        <v>0</v>
      </c>
      <c r="AI63" s="210"/>
      <c r="AJ63" s="208"/>
      <c r="AK63" s="208"/>
      <c r="AL63" s="208"/>
      <c r="AM63" s="209">
        <f>COUNTIF(AM14:AM61,"v")</f>
        <v>1</v>
      </c>
      <c r="AN63" s="210"/>
      <c r="AO63" s="64"/>
      <c r="AP63" s="18"/>
      <c r="AQ63" s="64"/>
    </row>
    <row r="64" spans="1:43" s="74" customFormat="1" ht="18" customHeight="1" x14ac:dyDescent="0.25">
      <c r="A64" s="75"/>
      <c r="B64" s="76"/>
      <c r="D64" s="201"/>
      <c r="E64" s="203" t="s">
        <v>29</v>
      </c>
      <c r="F64" s="208"/>
      <c r="G64" s="208"/>
      <c r="H64" s="208"/>
      <c r="I64" s="209">
        <f>COUNTIF(I14:I61,"é")</f>
        <v>7</v>
      </c>
      <c r="J64" s="210"/>
      <c r="K64" s="208"/>
      <c r="L64" s="208"/>
      <c r="M64" s="208"/>
      <c r="N64" s="209">
        <f>COUNTIF(N14:N61,"é")</f>
        <v>7</v>
      </c>
      <c r="O64" s="210"/>
      <c r="P64" s="208"/>
      <c r="Q64" s="208"/>
      <c r="R64" s="208"/>
      <c r="S64" s="209">
        <f>COUNTIF(S14:S61,"é")</f>
        <v>6</v>
      </c>
      <c r="T64" s="210"/>
      <c r="U64" s="208"/>
      <c r="V64" s="208"/>
      <c r="W64" s="208"/>
      <c r="X64" s="209">
        <f>COUNTIF(X14:X61,"é")</f>
        <v>6</v>
      </c>
      <c r="Y64" s="210"/>
      <c r="Z64" s="208"/>
      <c r="AA64" s="208"/>
      <c r="AB64" s="208"/>
      <c r="AC64" s="209">
        <f>COUNTIF(AC14:AC61,"é")</f>
        <v>3</v>
      </c>
      <c r="AD64" s="210"/>
      <c r="AE64" s="208"/>
      <c r="AF64" s="208"/>
      <c r="AG64" s="208"/>
      <c r="AH64" s="209">
        <f>COUNTIF(AH14:AH61,"é")</f>
        <v>2</v>
      </c>
      <c r="AI64" s="210"/>
      <c r="AJ64" s="208"/>
      <c r="AK64" s="208"/>
      <c r="AL64" s="208"/>
      <c r="AM64" s="209">
        <f>COUNTIF(AM14:AM61,"é")</f>
        <v>1</v>
      </c>
      <c r="AN64" s="210"/>
      <c r="AO64" s="64"/>
      <c r="AP64" s="18"/>
      <c r="AQ64" s="64"/>
    </row>
    <row r="65" spans="1:41" x14ac:dyDescent="0.25">
      <c r="E65" s="77" t="s">
        <v>182</v>
      </c>
      <c r="F65" s="211"/>
      <c r="G65" s="211">
        <f>SUM(F62:H62)</f>
        <v>27</v>
      </c>
      <c r="H65" s="212"/>
      <c r="I65" s="212"/>
      <c r="J65" s="213"/>
      <c r="K65" s="211"/>
      <c r="L65" s="211">
        <f>SUM(K62:M62)</f>
        <v>29</v>
      </c>
      <c r="M65" s="212"/>
      <c r="N65" s="212"/>
      <c r="O65" s="213"/>
      <c r="P65" s="211"/>
      <c r="Q65" s="211">
        <f>SUM(P62:R62)</f>
        <v>27</v>
      </c>
      <c r="R65" s="212"/>
      <c r="S65" s="212"/>
      <c r="T65" s="213"/>
      <c r="U65" s="211"/>
      <c r="V65" s="211">
        <f>SUM(U62:W62)</f>
        <v>20</v>
      </c>
      <c r="W65" s="212"/>
      <c r="X65" s="212"/>
      <c r="Y65" s="213"/>
      <c r="Z65" s="211"/>
      <c r="AA65" s="211">
        <f>SUM(Z62:AB62)</f>
        <v>10</v>
      </c>
      <c r="AB65" s="212"/>
      <c r="AC65" s="212"/>
      <c r="AD65" s="213"/>
      <c r="AE65" s="211"/>
      <c r="AF65" s="211">
        <f>SUM(AE62:AG62)</f>
        <v>6</v>
      </c>
      <c r="AG65" s="212"/>
      <c r="AH65" s="212"/>
      <c r="AI65" s="213"/>
      <c r="AJ65" s="211"/>
      <c r="AK65" s="211">
        <f>SUM(AJ62:AL62)</f>
        <v>5</v>
      </c>
      <c r="AL65" s="212"/>
      <c r="AM65" s="212"/>
      <c r="AN65" s="213"/>
      <c r="AO65" s="115">
        <f>SUM(G65:AK65)</f>
        <v>124</v>
      </c>
    </row>
    <row r="66" spans="1:41" x14ac:dyDescent="0.25">
      <c r="C66" s="27"/>
      <c r="E66" s="77" t="s">
        <v>183</v>
      </c>
      <c r="F66" s="213"/>
      <c r="G66" s="214">
        <f>G62+H62</f>
        <v>15</v>
      </c>
      <c r="H66" s="213"/>
      <c r="I66" s="213"/>
      <c r="J66" s="213"/>
      <c r="K66" s="213"/>
      <c r="L66" s="214">
        <f>L62+M62</f>
        <v>20</v>
      </c>
      <c r="M66" s="213"/>
      <c r="N66" s="213"/>
      <c r="O66" s="213"/>
      <c r="P66" s="213"/>
      <c r="Q66" s="214">
        <f>Q62+R62</f>
        <v>13</v>
      </c>
      <c r="R66" s="213"/>
      <c r="S66" s="213"/>
      <c r="T66" s="213"/>
      <c r="U66" s="213"/>
      <c r="V66" s="214">
        <f>V62+W62</f>
        <v>11</v>
      </c>
      <c r="W66" s="213"/>
      <c r="X66" s="213"/>
      <c r="Y66" s="213"/>
      <c r="Z66" s="213"/>
      <c r="AA66" s="214">
        <f>AA62+AB62</f>
        <v>6</v>
      </c>
      <c r="AB66" s="213"/>
      <c r="AC66" s="213"/>
      <c r="AD66" s="213"/>
      <c r="AE66" s="213"/>
      <c r="AF66" s="214">
        <f>AF62+AG62</f>
        <v>5</v>
      </c>
      <c r="AG66" s="213"/>
      <c r="AH66" s="213"/>
      <c r="AI66" s="213"/>
      <c r="AJ66" s="213"/>
      <c r="AK66" s="214">
        <f>AK62+AL62</f>
        <v>3</v>
      </c>
      <c r="AL66" s="213"/>
      <c r="AM66" s="213"/>
      <c r="AN66" s="213"/>
    </row>
    <row r="67" spans="1:41" ht="15.75" x14ac:dyDescent="0.25">
      <c r="E67" s="77" t="s">
        <v>184</v>
      </c>
      <c r="F67" s="215"/>
      <c r="G67" s="216">
        <f>F62</f>
        <v>12</v>
      </c>
      <c r="H67" s="215"/>
      <c r="I67" s="215"/>
      <c r="J67" s="215"/>
      <c r="K67" s="215"/>
      <c r="L67" s="216">
        <f>K62</f>
        <v>9</v>
      </c>
      <c r="M67" s="215"/>
      <c r="N67" s="215"/>
      <c r="O67" s="215"/>
      <c r="P67" s="215"/>
      <c r="Q67" s="216">
        <f>P62</f>
        <v>14</v>
      </c>
      <c r="R67" s="215"/>
      <c r="S67" s="215"/>
      <c r="T67" s="215"/>
      <c r="U67" s="215"/>
      <c r="V67" s="216">
        <f>U62</f>
        <v>9</v>
      </c>
      <c r="W67" s="215"/>
      <c r="X67" s="215"/>
      <c r="Y67" s="215"/>
      <c r="Z67" s="215"/>
      <c r="AA67" s="216">
        <f>Z62</f>
        <v>4</v>
      </c>
      <c r="AB67" s="215"/>
      <c r="AC67" s="215"/>
      <c r="AD67" s="215"/>
      <c r="AE67" s="215"/>
      <c r="AF67" s="216">
        <f>AE62</f>
        <v>1</v>
      </c>
      <c r="AG67" s="215"/>
      <c r="AH67" s="215"/>
      <c r="AI67" s="215"/>
      <c r="AJ67" s="215"/>
      <c r="AK67" s="216">
        <f>AJ62</f>
        <v>2</v>
      </c>
      <c r="AL67" s="215"/>
      <c r="AM67" s="215"/>
      <c r="AN67" s="215"/>
    </row>
    <row r="68" spans="1:41" x14ac:dyDescent="0.25">
      <c r="E68" s="77"/>
    </row>
    <row r="69" spans="1:41" x14ac:dyDescent="0.25">
      <c r="E69" s="77"/>
    </row>
    <row r="70" spans="1:41" ht="15.75" thickBot="1" x14ac:dyDescent="0.3"/>
    <row r="71" spans="1:41" ht="31.5" customHeight="1" thickTop="1" x14ac:dyDescent="0.25">
      <c r="A71" s="638" t="s">
        <v>222</v>
      </c>
      <c r="B71" s="639"/>
      <c r="C71" s="640"/>
      <c r="D71" s="644" t="s">
        <v>170</v>
      </c>
      <c r="E71" s="646" t="s">
        <v>145</v>
      </c>
      <c r="F71" s="641" t="s">
        <v>171</v>
      </c>
      <c r="G71" s="642"/>
      <c r="H71" s="642"/>
      <c r="I71" s="642"/>
      <c r="J71" s="642"/>
      <c r="K71" s="642"/>
      <c r="L71" s="642"/>
      <c r="M71" s="642"/>
      <c r="N71" s="642"/>
      <c r="O71" s="643"/>
    </row>
    <row r="72" spans="1:41" ht="15.75" x14ac:dyDescent="0.25">
      <c r="A72" s="125"/>
      <c r="B72" s="126" t="s">
        <v>0</v>
      </c>
      <c r="C72" s="127" t="s">
        <v>1</v>
      </c>
      <c r="D72" s="645"/>
      <c r="E72" s="647"/>
      <c r="F72" s="648" t="s">
        <v>45</v>
      </c>
      <c r="G72" s="649"/>
      <c r="H72" s="649"/>
      <c r="I72" s="649"/>
      <c r="J72" s="650"/>
      <c r="K72" s="649" t="s">
        <v>47</v>
      </c>
      <c r="L72" s="649"/>
      <c r="M72" s="649"/>
      <c r="N72" s="649"/>
      <c r="O72" s="651"/>
    </row>
    <row r="73" spans="1:41" ht="15.75" x14ac:dyDescent="0.25">
      <c r="A73" s="128"/>
      <c r="B73" s="129"/>
      <c r="C73" s="130"/>
      <c r="D73" s="131"/>
      <c r="E73" s="132"/>
      <c r="F73" s="166" t="s">
        <v>13</v>
      </c>
      <c r="G73" s="167" t="s">
        <v>14</v>
      </c>
      <c r="H73" s="167" t="s">
        <v>15</v>
      </c>
      <c r="I73" s="167" t="s">
        <v>16</v>
      </c>
      <c r="J73" s="168" t="s">
        <v>17</v>
      </c>
      <c r="K73" s="169" t="s">
        <v>13</v>
      </c>
      <c r="L73" s="167" t="s">
        <v>14</v>
      </c>
      <c r="M73" s="167" t="s">
        <v>15</v>
      </c>
      <c r="N73" s="167" t="s">
        <v>16</v>
      </c>
      <c r="O73" s="171" t="s">
        <v>17</v>
      </c>
    </row>
    <row r="74" spans="1:41" ht="15.75" x14ac:dyDescent="0.25">
      <c r="A74" s="125"/>
      <c r="B74" s="133"/>
      <c r="C74" s="134" t="s">
        <v>32</v>
      </c>
      <c r="D74" s="135"/>
      <c r="E74" s="136"/>
      <c r="F74" s="135"/>
      <c r="G74" s="137"/>
      <c r="H74" s="137"/>
      <c r="I74" s="137"/>
      <c r="J74" s="136">
        <v>20</v>
      </c>
      <c r="K74" s="139"/>
      <c r="L74" s="140"/>
      <c r="M74" s="140"/>
      <c r="N74" s="140"/>
      <c r="O74" s="138">
        <v>20</v>
      </c>
    </row>
    <row r="75" spans="1:41" ht="15.75" x14ac:dyDescent="0.25">
      <c r="A75" s="125"/>
      <c r="B75" s="133"/>
      <c r="C75" s="134" t="s">
        <v>147</v>
      </c>
      <c r="D75" s="135"/>
      <c r="E75" s="136"/>
      <c r="F75" s="135"/>
      <c r="G75" s="137"/>
      <c r="H75" s="137"/>
      <c r="I75" s="137"/>
      <c r="J75" s="136">
        <v>3</v>
      </c>
      <c r="K75" s="139"/>
      <c r="L75" s="140"/>
      <c r="M75" s="140"/>
      <c r="N75" s="140"/>
      <c r="O75" s="138">
        <v>3</v>
      </c>
      <c r="AO75" s="217" t="s">
        <v>387</v>
      </c>
    </row>
    <row r="76" spans="1:41" ht="15.75" x14ac:dyDescent="0.25">
      <c r="A76" s="125"/>
      <c r="B76" s="133"/>
      <c r="C76" s="134" t="s">
        <v>148</v>
      </c>
      <c r="D76" s="135"/>
      <c r="E76" s="136"/>
      <c r="F76" s="135"/>
      <c r="G76" s="137"/>
      <c r="H76" s="137"/>
      <c r="I76" s="137"/>
      <c r="J76" s="136">
        <v>3</v>
      </c>
      <c r="K76" s="139"/>
      <c r="L76" s="140"/>
      <c r="M76" s="140"/>
      <c r="N76" s="140"/>
      <c r="O76" s="138">
        <v>3</v>
      </c>
      <c r="AO76" s="217" t="s">
        <v>186</v>
      </c>
    </row>
    <row r="77" spans="1:41" ht="15.75" x14ac:dyDescent="0.25">
      <c r="A77" s="125"/>
      <c r="B77" s="133"/>
      <c r="C77" s="134" t="s">
        <v>149</v>
      </c>
      <c r="D77" s="135"/>
      <c r="E77" s="136"/>
      <c r="F77" s="135"/>
      <c r="G77" s="137"/>
      <c r="H77" s="137"/>
      <c r="I77" s="137"/>
      <c r="J77" s="136">
        <v>2</v>
      </c>
      <c r="K77" s="139"/>
      <c r="L77" s="140"/>
      <c r="M77" s="140"/>
      <c r="N77" s="140"/>
      <c r="O77" s="138">
        <v>2</v>
      </c>
    </row>
    <row r="78" spans="1:41" ht="16.5" thickBot="1" x14ac:dyDescent="0.3">
      <c r="A78" s="141"/>
      <c r="B78" s="142"/>
      <c r="C78" s="143" t="s">
        <v>172</v>
      </c>
      <c r="D78" s="144"/>
      <c r="E78" s="145"/>
      <c r="F78" s="144"/>
      <c r="G78" s="146"/>
      <c r="H78" s="146"/>
      <c r="I78" s="146"/>
      <c r="J78" s="170">
        <v>2</v>
      </c>
      <c r="K78" s="148"/>
      <c r="L78" s="149"/>
      <c r="M78" s="149"/>
      <c r="N78" s="149"/>
      <c r="O78" s="147">
        <v>2</v>
      </c>
    </row>
    <row r="79" spans="1:41" ht="16.5" thickBot="1" x14ac:dyDescent="0.3">
      <c r="A79" s="150"/>
      <c r="B79" s="151"/>
      <c r="C79" s="152" t="s">
        <v>173</v>
      </c>
      <c r="D79" s="153"/>
      <c r="E79" s="154"/>
      <c r="F79" s="153"/>
      <c r="G79" s="155"/>
      <c r="H79" s="155"/>
      <c r="I79" s="155"/>
      <c r="J79" s="154">
        <v>30</v>
      </c>
      <c r="K79" s="157"/>
      <c r="L79" s="158"/>
      <c r="M79" s="158"/>
      <c r="N79" s="158"/>
      <c r="O79" s="156">
        <v>30</v>
      </c>
    </row>
    <row r="80" spans="1:41" ht="16.5" thickTop="1" x14ac:dyDescent="0.25">
      <c r="A80" s="159"/>
      <c r="B80" s="160"/>
      <c r="C80" s="161"/>
      <c r="D80" s="161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</row>
    <row r="81" spans="1:3" ht="16.5" customHeight="1" x14ac:dyDescent="0.25">
      <c r="A81" s="637" t="s">
        <v>223</v>
      </c>
      <c r="B81" s="637"/>
      <c r="C81" s="637"/>
    </row>
    <row r="82" spans="1:3" x14ac:dyDescent="0.25">
      <c r="A82" s="163"/>
      <c r="B82" s="164"/>
      <c r="C82" s="165"/>
    </row>
  </sheetData>
  <mergeCells count="35">
    <mergeCell ref="E10:E11"/>
    <mergeCell ref="A34:C34"/>
    <mergeCell ref="U11:Y11"/>
    <mergeCell ref="Z11:AD11"/>
    <mergeCell ref="AE11:AI11"/>
    <mergeCell ref="A13:C13"/>
    <mergeCell ref="A24:C24"/>
    <mergeCell ref="D10:D11"/>
    <mergeCell ref="F10:AN10"/>
    <mergeCell ref="A12:C12"/>
    <mergeCell ref="K11:O11"/>
    <mergeCell ref="P11:T11"/>
    <mergeCell ref="A81:C81"/>
    <mergeCell ref="A71:C71"/>
    <mergeCell ref="F71:O71"/>
    <mergeCell ref="D71:D72"/>
    <mergeCell ref="E71:E72"/>
    <mergeCell ref="F72:J72"/>
    <mergeCell ref="K72:O72"/>
    <mergeCell ref="AO10:AO11"/>
    <mergeCell ref="AJ11:AN11"/>
    <mergeCell ref="F11:J11"/>
    <mergeCell ref="G1:U1"/>
    <mergeCell ref="F2:U2"/>
    <mergeCell ref="F3:U3"/>
    <mergeCell ref="A6:AO6"/>
    <mergeCell ref="A9:AO9"/>
    <mergeCell ref="AH3:AP3"/>
    <mergeCell ref="AH4:AP4"/>
    <mergeCell ref="G4:U4"/>
    <mergeCell ref="G5:U5"/>
    <mergeCell ref="AP10:AP11"/>
    <mergeCell ref="A10:A11"/>
    <mergeCell ref="B10:B11"/>
    <mergeCell ref="C10:C11"/>
  </mergeCells>
  <pageMargins left="0.70866141732283472" right="0.70866141732283472" top="0.28000000000000003" bottom="0.26" header="0.17" footer="0.16"/>
  <pageSetup paperSize="9" scale="4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49"/>
  <sheetViews>
    <sheetView showGridLines="0" tabSelected="1" zoomScale="60" zoomScaleNormal="60" zoomScalePageLayoutView="80" workbookViewId="0">
      <selection activeCell="AK32" sqref="AK32"/>
    </sheetView>
  </sheetViews>
  <sheetFormatPr defaultColWidth="9.140625" defaultRowHeight="15" x14ac:dyDescent="0.25"/>
  <cols>
    <col min="1" max="1" width="6.42578125" style="23" customWidth="1"/>
    <col min="2" max="2" width="18.140625" style="24" customWidth="1"/>
    <col min="3" max="3" width="52.42578125" style="17" customWidth="1"/>
    <col min="4" max="5" width="7.85546875" style="18" customWidth="1"/>
    <col min="6" max="40" width="4.28515625" style="18" customWidth="1"/>
    <col min="41" max="41" width="19.140625" style="18" customWidth="1"/>
    <col min="42" max="42" width="30.140625" style="18" bestFit="1" customWidth="1"/>
    <col min="43" max="43" width="9.140625" style="26"/>
    <col min="44" max="16384" width="9.140625" style="19"/>
  </cols>
  <sheetData>
    <row r="1" spans="1:43" ht="18" x14ac:dyDescent="0.25">
      <c r="H1" s="664" t="s">
        <v>111</v>
      </c>
      <c r="I1" s="664"/>
      <c r="J1" s="664"/>
      <c r="K1" s="664"/>
      <c r="L1" s="664"/>
      <c r="M1" s="664"/>
      <c r="N1" s="664"/>
      <c r="O1" s="664"/>
      <c r="P1" s="664"/>
      <c r="Q1" s="664"/>
      <c r="R1" s="664"/>
      <c r="S1" s="664"/>
      <c r="T1" s="664"/>
      <c r="Z1" s="19"/>
      <c r="AA1" s="19"/>
      <c r="AB1" s="19"/>
      <c r="AC1" s="19"/>
      <c r="AD1" s="19"/>
      <c r="AE1" s="19"/>
      <c r="AF1" s="19"/>
      <c r="AG1" s="19"/>
      <c r="AH1" s="301" t="s">
        <v>215</v>
      </c>
      <c r="AI1" s="301"/>
      <c r="AJ1" s="301"/>
      <c r="AK1" s="301"/>
      <c r="AL1" s="301"/>
      <c r="AM1" s="300"/>
      <c r="AN1" s="300"/>
      <c r="AO1" s="300"/>
      <c r="AP1" s="300"/>
    </row>
    <row r="2" spans="1:43" s="33" customFormat="1" ht="18" x14ac:dyDescent="0.25">
      <c r="A2" s="38" t="s">
        <v>109</v>
      </c>
      <c r="B2" s="39"/>
      <c r="C2" s="40"/>
      <c r="F2" s="665" t="s">
        <v>122</v>
      </c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AA2" s="35"/>
      <c r="AB2" s="35"/>
      <c r="AC2" s="35"/>
      <c r="AD2" s="35"/>
      <c r="AE2" s="35"/>
      <c r="AG2" s="35"/>
      <c r="AH2" s="626" t="s">
        <v>210</v>
      </c>
      <c r="AI2" s="627"/>
      <c r="AJ2" s="627"/>
      <c r="AK2" s="627"/>
      <c r="AL2" s="627"/>
      <c r="AM2" s="627"/>
      <c r="AN2" s="627"/>
      <c r="AO2" s="627"/>
      <c r="AP2" s="628"/>
    </row>
    <row r="3" spans="1:43" s="33" customFormat="1" ht="18" x14ac:dyDescent="0.25">
      <c r="A3" s="38" t="s">
        <v>121</v>
      </c>
      <c r="B3" s="39"/>
      <c r="C3" s="40"/>
      <c r="F3" s="665" t="s">
        <v>110</v>
      </c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5"/>
      <c r="T3" s="665"/>
      <c r="U3" s="665"/>
      <c r="AA3" s="31"/>
      <c r="AB3" s="31"/>
      <c r="AC3" s="31"/>
      <c r="AD3" s="31"/>
      <c r="AE3" s="31"/>
      <c r="AG3" s="31"/>
      <c r="AH3" s="626" t="s">
        <v>133</v>
      </c>
      <c r="AI3" s="627"/>
      <c r="AJ3" s="627"/>
      <c r="AK3" s="627"/>
      <c r="AL3" s="627"/>
      <c r="AM3" s="627"/>
      <c r="AN3" s="627"/>
      <c r="AO3" s="627"/>
      <c r="AP3" s="628"/>
    </row>
    <row r="4" spans="1:43" s="41" customFormat="1" ht="18" x14ac:dyDescent="0.25">
      <c r="A4" s="665" t="s">
        <v>125</v>
      </c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5"/>
      <c r="P4" s="665"/>
      <c r="Q4" s="665"/>
      <c r="R4" s="665"/>
      <c r="S4" s="665"/>
      <c r="T4" s="665"/>
      <c r="U4" s="665"/>
      <c r="V4" s="665"/>
      <c r="W4" s="665"/>
      <c r="X4" s="665"/>
      <c r="Y4" s="665"/>
      <c r="Z4" s="665"/>
      <c r="AA4" s="665"/>
      <c r="AB4" s="665"/>
      <c r="AC4" s="665"/>
      <c r="AD4" s="665"/>
      <c r="AE4" s="665"/>
      <c r="AF4" s="665"/>
      <c r="AG4" s="665"/>
      <c r="AH4" s="665"/>
      <c r="AI4" s="665"/>
      <c r="AJ4" s="665"/>
      <c r="AK4" s="665"/>
      <c r="AL4" s="665"/>
      <c r="AM4" s="665"/>
      <c r="AN4" s="665"/>
      <c r="AO4" s="665"/>
    </row>
    <row r="5" spans="1:43" s="41" customFormat="1" ht="18.75" x14ac:dyDescent="0.25">
      <c r="A5" s="313"/>
      <c r="B5" s="313"/>
      <c r="C5" s="313"/>
      <c r="D5" s="313"/>
      <c r="E5" s="313"/>
      <c r="F5" s="313"/>
      <c r="G5" s="313"/>
      <c r="H5" s="666" t="s">
        <v>219</v>
      </c>
      <c r="I5" s="666"/>
      <c r="J5" s="666"/>
      <c r="K5" s="666"/>
      <c r="L5" s="666"/>
      <c r="M5" s="666"/>
      <c r="N5" s="666"/>
      <c r="O5" s="666"/>
      <c r="P5" s="666"/>
      <c r="Q5" s="666"/>
      <c r="R5" s="666"/>
      <c r="S5" s="666"/>
      <c r="T5" s="666"/>
      <c r="U5" s="666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</row>
    <row r="6" spans="1:43" s="41" customFormat="1" ht="12.75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</row>
    <row r="7" spans="1:43" s="41" customFormat="1" ht="12.75" customHeight="1" x14ac:dyDescent="0.2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</row>
    <row r="8" spans="1:43" s="32" customFormat="1" ht="16.5" thickBot="1" x14ac:dyDescent="0.3">
      <c r="A8" s="625" t="s">
        <v>134</v>
      </c>
      <c r="B8" s="625"/>
      <c r="C8" s="625"/>
      <c r="D8" s="625"/>
      <c r="E8" s="625"/>
      <c r="F8" s="625"/>
      <c r="G8" s="625"/>
      <c r="H8" s="625"/>
      <c r="I8" s="625"/>
      <c r="J8" s="625"/>
      <c r="K8" s="625"/>
      <c r="L8" s="625"/>
      <c r="M8" s="625"/>
      <c r="N8" s="625"/>
      <c r="O8" s="625"/>
      <c r="P8" s="625"/>
      <c r="Q8" s="625"/>
      <c r="R8" s="625"/>
      <c r="S8" s="625"/>
      <c r="T8" s="625"/>
      <c r="U8" s="625"/>
      <c r="V8" s="625"/>
      <c r="W8" s="625"/>
      <c r="X8" s="625"/>
      <c r="Y8" s="625"/>
      <c r="Z8" s="625"/>
      <c r="AA8" s="625"/>
      <c r="AB8" s="625"/>
      <c r="AC8" s="625"/>
      <c r="AD8" s="625"/>
      <c r="AE8" s="625"/>
      <c r="AF8" s="625"/>
      <c r="AG8" s="625"/>
      <c r="AH8" s="625"/>
      <c r="AI8" s="625"/>
      <c r="AJ8" s="625"/>
      <c r="AK8" s="625"/>
      <c r="AL8" s="625"/>
      <c r="AM8" s="625"/>
      <c r="AN8" s="625"/>
      <c r="AO8" s="625"/>
    </row>
    <row r="9" spans="1:43" s="280" customFormat="1" ht="15.75" customHeight="1" x14ac:dyDescent="0.25">
      <c r="A9" s="631"/>
      <c r="B9" s="633" t="s">
        <v>0</v>
      </c>
      <c r="C9" s="635" t="s">
        <v>1</v>
      </c>
      <c r="D9" s="189" t="s">
        <v>2</v>
      </c>
      <c r="E9" s="678" t="s">
        <v>145</v>
      </c>
      <c r="F9" s="659" t="s">
        <v>3</v>
      </c>
      <c r="G9" s="660"/>
      <c r="H9" s="660"/>
      <c r="I9" s="660"/>
      <c r="J9" s="660"/>
      <c r="K9" s="660"/>
      <c r="L9" s="660"/>
      <c r="M9" s="660"/>
      <c r="N9" s="660"/>
      <c r="O9" s="660"/>
      <c r="P9" s="660"/>
      <c r="Q9" s="660"/>
      <c r="R9" s="660"/>
      <c r="S9" s="660"/>
      <c r="T9" s="660"/>
      <c r="U9" s="660"/>
      <c r="V9" s="660"/>
      <c r="W9" s="660"/>
      <c r="X9" s="660"/>
      <c r="Y9" s="660"/>
      <c r="Z9" s="660"/>
      <c r="AA9" s="660"/>
      <c r="AB9" s="660"/>
      <c r="AC9" s="660"/>
      <c r="AD9" s="660"/>
      <c r="AE9" s="660"/>
      <c r="AF9" s="660"/>
      <c r="AG9" s="660"/>
      <c r="AH9" s="660"/>
      <c r="AI9" s="660"/>
      <c r="AJ9" s="198"/>
      <c r="AK9" s="198"/>
      <c r="AL9" s="198"/>
      <c r="AM9" s="199"/>
      <c r="AN9" s="200"/>
      <c r="AO9" s="616" t="s">
        <v>4</v>
      </c>
      <c r="AP9" s="616" t="s">
        <v>146</v>
      </c>
    </row>
    <row r="10" spans="1:43" s="280" customFormat="1" ht="16.5" thickBot="1" x14ac:dyDescent="0.3">
      <c r="A10" s="632"/>
      <c r="B10" s="634"/>
      <c r="C10" s="636"/>
      <c r="D10" s="190" t="s">
        <v>5</v>
      </c>
      <c r="E10" s="679"/>
      <c r="F10" s="618" t="s">
        <v>6</v>
      </c>
      <c r="G10" s="619"/>
      <c r="H10" s="619"/>
      <c r="I10" s="619"/>
      <c r="J10" s="620"/>
      <c r="K10" s="618" t="s">
        <v>7</v>
      </c>
      <c r="L10" s="619"/>
      <c r="M10" s="619"/>
      <c r="N10" s="619"/>
      <c r="O10" s="620"/>
      <c r="P10" s="618" t="s">
        <v>8</v>
      </c>
      <c r="Q10" s="619"/>
      <c r="R10" s="619"/>
      <c r="S10" s="619"/>
      <c r="T10" s="620"/>
      <c r="U10" s="618" t="s">
        <v>9</v>
      </c>
      <c r="V10" s="619"/>
      <c r="W10" s="619"/>
      <c r="X10" s="619"/>
      <c r="Y10" s="620"/>
      <c r="Z10" s="618" t="s">
        <v>10</v>
      </c>
      <c r="AA10" s="619"/>
      <c r="AB10" s="619"/>
      <c r="AC10" s="619"/>
      <c r="AD10" s="620"/>
      <c r="AE10" s="618" t="s">
        <v>11</v>
      </c>
      <c r="AF10" s="619"/>
      <c r="AG10" s="619"/>
      <c r="AH10" s="619"/>
      <c r="AI10" s="620"/>
      <c r="AJ10" s="618" t="s">
        <v>12</v>
      </c>
      <c r="AK10" s="619"/>
      <c r="AL10" s="619"/>
      <c r="AM10" s="619"/>
      <c r="AN10" s="620"/>
      <c r="AO10" s="617"/>
      <c r="AP10" s="617"/>
    </row>
    <row r="11" spans="1:43" s="280" customFormat="1" ht="15.75" x14ac:dyDescent="0.25">
      <c r="A11" s="191"/>
      <c r="B11" s="192"/>
      <c r="C11" s="193"/>
      <c r="D11" s="191"/>
      <c r="E11" s="194"/>
      <c r="F11" s="195" t="s">
        <v>13</v>
      </c>
      <c r="G11" s="196" t="s">
        <v>14</v>
      </c>
      <c r="H11" s="196" t="s">
        <v>15</v>
      </c>
      <c r="I11" s="196" t="s">
        <v>16</v>
      </c>
      <c r="J11" s="197" t="s">
        <v>17</v>
      </c>
      <c r="K11" s="195" t="s">
        <v>13</v>
      </c>
      <c r="L11" s="196" t="s">
        <v>14</v>
      </c>
      <c r="M11" s="196" t="s">
        <v>15</v>
      </c>
      <c r="N11" s="196" t="s">
        <v>16</v>
      </c>
      <c r="O11" s="197" t="s">
        <v>17</v>
      </c>
      <c r="P11" s="195" t="s">
        <v>13</v>
      </c>
      <c r="Q11" s="196" t="s">
        <v>14</v>
      </c>
      <c r="R11" s="196" t="s">
        <v>15</v>
      </c>
      <c r="S11" s="196" t="s">
        <v>16</v>
      </c>
      <c r="T11" s="197" t="s">
        <v>17</v>
      </c>
      <c r="U11" s="195" t="s">
        <v>13</v>
      </c>
      <c r="V11" s="196" t="s">
        <v>14</v>
      </c>
      <c r="W11" s="196" t="s">
        <v>15</v>
      </c>
      <c r="X11" s="196" t="s">
        <v>16</v>
      </c>
      <c r="Y11" s="197" t="s">
        <v>17</v>
      </c>
      <c r="Z11" s="195" t="s">
        <v>13</v>
      </c>
      <c r="AA11" s="196" t="s">
        <v>14</v>
      </c>
      <c r="AB11" s="196" t="s">
        <v>15</v>
      </c>
      <c r="AC11" s="196" t="s">
        <v>16</v>
      </c>
      <c r="AD11" s="197" t="s">
        <v>17</v>
      </c>
      <c r="AE11" s="195" t="s">
        <v>13</v>
      </c>
      <c r="AF11" s="196" t="s">
        <v>14</v>
      </c>
      <c r="AG11" s="196" t="s">
        <v>15</v>
      </c>
      <c r="AH11" s="196" t="s">
        <v>16</v>
      </c>
      <c r="AI11" s="197" t="s">
        <v>17</v>
      </c>
      <c r="AJ11" s="281" t="s">
        <v>13</v>
      </c>
      <c r="AK11" s="282" t="s">
        <v>14</v>
      </c>
      <c r="AL11" s="282" t="s">
        <v>15</v>
      </c>
      <c r="AM11" s="282" t="s">
        <v>16</v>
      </c>
      <c r="AN11" s="283" t="s">
        <v>17</v>
      </c>
      <c r="AO11" s="284" t="s">
        <v>0</v>
      </c>
      <c r="AP11" s="284"/>
    </row>
    <row r="12" spans="1:43" ht="15.75" x14ac:dyDescent="0.25">
      <c r="A12" s="673" t="s">
        <v>207</v>
      </c>
      <c r="B12" s="674"/>
      <c r="C12" s="675"/>
      <c r="D12" s="13">
        <f>SUM(D13:D22)</f>
        <v>35</v>
      </c>
      <c r="E12" s="15">
        <f>SUM(E13:E22)</f>
        <v>39</v>
      </c>
      <c r="F12" s="13">
        <f>SUM(F13:F22)</f>
        <v>0</v>
      </c>
      <c r="G12" s="14">
        <f>SUM(G13:G22)</f>
        <v>0</v>
      </c>
      <c r="H12" s="14">
        <f>SUM(H13:H22)</f>
        <v>0</v>
      </c>
      <c r="I12" s="5"/>
      <c r="J12" s="15">
        <f>SUM(J13:J22)</f>
        <v>0</v>
      </c>
      <c r="K12" s="13">
        <f>SUM(K13:K22)</f>
        <v>0</v>
      </c>
      <c r="L12" s="14">
        <f>SUM(L13:L22)</f>
        <v>0</v>
      </c>
      <c r="M12" s="14">
        <f>SUM(M13:M22)</f>
        <v>0</v>
      </c>
      <c r="N12" s="5"/>
      <c r="O12" s="15">
        <f>SUM(O13:O22)</f>
        <v>0</v>
      </c>
      <c r="P12" s="13">
        <f>SUM(P13:P22)</f>
        <v>0</v>
      </c>
      <c r="Q12" s="14">
        <f>SUM(Q13:Q22)</f>
        <v>0</v>
      </c>
      <c r="R12" s="14">
        <f>SUM(R13:R22)</f>
        <v>0</v>
      </c>
      <c r="S12" s="5"/>
      <c r="T12" s="15">
        <f>SUM(T13:T22)</f>
        <v>0</v>
      </c>
      <c r="U12" s="13">
        <f>SUM(U13:U22)</f>
        <v>0</v>
      </c>
      <c r="V12" s="14">
        <f>SUM(V13:V22)</f>
        <v>0</v>
      </c>
      <c r="W12" s="14">
        <f>SUM(W13:W22)</f>
        <v>2</v>
      </c>
      <c r="X12" s="5"/>
      <c r="Y12" s="15">
        <f>SUM(Y13:Y22)</f>
        <v>2</v>
      </c>
      <c r="Z12" s="13">
        <f>SUM(Z13:Z22)</f>
        <v>3</v>
      </c>
      <c r="AA12" s="14">
        <f>SUM(AA13:AA22)</f>
        <v>0</v>
      </c>
      <c r="AB12" s="14">
        <f>SUM(AB13:AB22)</f>
        <v>9</v>
      </c>
      <c r="AC12" s="5"/>
      <c r="AD12" s="15">
        <f>SUM(AD13:AD22)</f>
        <v>13</v>
      </c>
      <c r="AE12" s="13">
        <f>SUM(AE13:AE22)</f>
        <v>6</v>
      </c>
      <c r="AF12" s="14">
        <f>SUM(AF13:AF22)</f>
        <v>0</v>
      </c>
      <c r="AG12" s="14">
        <f>SUM(AG13:AG22)</f>
        <v>11</v>
      </c>
      <c r="AH12" s="5"/>
      <c r="AI12" s="15">
        <f>SUM(AI13:AI22)</f>
        <v>18</v>
      </c>
      <c r="AJ12" s="13">
        <f>SUM(AJ13:AJ22)</f>
        <v>0</v>
      </c>
      <c r="AK12" s="14">
        <f>SUM(AK13:AK22)</f>
        <v>0</v>
      </c>
      <c r="AL12" s="14">
        <f>SUM(AL13:AL22)</f>
        <v>4</v>
      </c>
      <c r="AM12" s="5"/>
      <c r="AN12" s="15">
        <f>SUM(AN13:AN22)</f>
        <v>6</v>
      </c>
      <c r="AO12" s="25"/>
      <c r="AP12" s="25"/>
    </row>
    <row r="13" spans="1:43" ht="15.75" x14ac:dyDescent="0.25">
      <c r="A13" s="218" t="s">
        <v>58</v>
      </c>
      <c r="B13" s="45" t="s">
        <v>263</v>
      </c>
      <c r="C13" s="28" t="s">
        <v>137</v>
      </c>
      <c r="D13" s="116">
        <f t="shared" ref="D13:D22" si="0">SUM(F13,G13,H13,K13,L13,M13,P13,Q13,R13,U13,V13,W13,Z13,AA13,AB13,AE13,AF13,AG13,AJ13,AK13,AL13)</f>
        <v>4</v>
      </c>
      <c r="E13" s="173">
        <f t="shared" ref="E13:E14" si="1">SUM(J13,O13,T13,Y13,AD13,AI13,AN13)</f>
        <v>5</v>
      </c>
      <c r="F13" s="8"/>
      <c r="G13" s="9"/>
      <c r="H13" s="9"/>
      <c r="I13" s="9"/>
      <c r="J13" s="182"/>
      <c r="K13" s="8"/>
      <c r="L13" s="9"/>
      <c r="M13" s="9"/>
      <c r="N13" s="9"/>
      <c r="O13" s="182"/>
      <c r="P13" s="8"/>
      <c r="Q13" s="9"/>
      <c r="R13" s="9"/>
      <c r="S13" s="9"/>
      <c r="T13" s="182"/>
      <c r="U13" s="8"/>
      <c r="V13" s="9"/>
      <c r="W13" s="9"/>
      <c r="X13" s="9"/>
      <c r="Y13" s="182"/>
      <c r="Z13" s="8">
        <v>0</v>
      </c>
      <c r="AA13" s="9">
        <v>0</v>
      </c>
      <c r="AB13" s="9">
        <v>4</v>
      </c>
      <c r="AC13" s="9" t="s">
        <v>23</v>
      </c>
      <c r="AD13" s="182">
        <v>5</v>
      </c>
      <c r="AE13" s="8"/>
      <c r="AF13" s="9"/>
      <c r="AG13" s="9"/>
      <c r="AH13" s="9"/>
      <c r="AI13" s="182"/>
      <c r="AJ13" s="8"/>
      <c r="AK13" s="9"/>
      <c r="AL13" s="9"/>
      <c r="AM13" s="9"/>
      <c r="AN13" s="182"/>
      <c r="AO13" s="44" t="s">
        <v>253</v>
      </c>
      <c r="AP13" s="49" t="s">
        <v>164</v>
      </c>
    </row>
    <row r="14" spans="1:43" ht="15.75" x14ac:dyDescent="0.25">
      <c r="A14" s="218" t="s">
        <v>91</v>
      </c>
      <c r="B14" s="45" t="s">
        <v>264</v>
      </c>
      <c r="C14" s="28" t="s">
        <v>138</v>
      </c>
      <c r="D14" s="116">
        <f t="shared" si="0"/>
        <v>5</v>
      </c>
      <c r="E14" s="173">
        <f t="shared" si="1"/>
        <v>6</v>
      </c>
      <c r="F14" s="8"/>
      <c r="G14" s="9"/>
      <c r="H14" s="9"/>
      <c r="I14" s="9"/>
      <c r="J14" s="182"/>
      <c r="K14" s="8"/>
      <c r="L14" s="9"/>
      <c r="M14" s="9"/>
      <c r="N14" s="9"/>
      <c r="O14" s="182"/>
      <c r="P14" s="8"/>
      <c r="Q14" s="9"/>
      <c r="R14" s="9"/>
      <c r="S14" s="9"/>
      <c r="T14" s="182"/>
      <c r="U14" s="8"/>
      <c r="V14" s="9"/>
      <c r="W14" s="9"/>
      <c r="X14" s="9"/>
      <c r="Y14" s="182"/>
      <c r="Z14" s="8"/>
      <c r="AA14" s="9"/>
      <c r="AB14" s="9"/>
      <c r="AC14" s="9"/>
      <c r="AD14" s="182"/>
      <c r="AE14" s="8">
        <v>1</v>
      </c>
      <c r="AF14" s="9">
        <v>0</v>
      </c>
      <c r="AG14" s="9">
        <v>4</v>
      </c>
      <c r="AH14" s="9" t="s">
        <v>19</v>
      </c>
      <c r="AI14" s="182">
        <v>6</v>
      </c>
      <c r="AJ14" s="8"/>
      <c r="AK14" s="9"/>
      <c r="AL14" s="9"/>
      <c r="AM14" s="9"/>
      <c r="AN14" s="182"/>
      <c r="AO14" s="45" t="s">
        <v>263</v>
      </c>
      <c r="AP14" s="49" t="s">
        <v>164</v>
      </c>
    </row>
    <row r="15" spans="1:43" s="21" customFormat="1" ht="18" customHeight="1" collapsed="1" x14ac:dyDescent="0.25">
      <c r="A15" s="218" t="s">
        <v>99</v>
      </c>
      <c r="B15" s="22" t="s">
        <v>265</v>
      </c>
      <c r="C15" s="29" t="s">
        <v>143</v>
      </c>
      <c r="D15" s="116">
        <f t="shared" si="0"/>
        <v>4</v>
      </c>
      <c r="E15" s="173">
        <f t="shared" ref="E15:E22" si="2">SUM(J15,O15,T15,Y15,AD15,AI15,AN15)</f>
        <v>4</v>
      </c>
      <c r="F15" s="174"/>
      <c r="G15" s="175"/>
      <c r="H15" s="175"/>
      <c r="I15" s="175"/>
      <c r="J15" s="183"/>
      <c r="K15" s="174"/>
      <c r="L15" s="175"/>
      <c r="M15" s="175"/>
      <c r="N15" s="175"/>
      <c r="O15" s="183"/>
      <c r="P15" s="174"/>
      <c r="Q15" s="175"/>
      <c r="R15" s="175"/>
      <c r="S15" s="175"/>
      <c r="T15" s="183"/>
      <c r="U15" s="174"/>
      <c r="V15" s="175"/>
      <c r="W15" s="175"/>
      <c r="X15" s="175"/>
      <c r="Y15" s="183"/>
      <c r="Z15" s="174">
        <v>2</v>
      </c>
      <c r="AA15" s="175">
        <v>0</v>
      </c>
      <c r="AB15" s="175">
        <v>2</v>
      </c>
      <c r="AC15" s="175" t="s">
        <v>23</v>
      </c>
      <c r="AD15" s="183">
        <v>4</v>
      </c>
      <c r="AE15" s="174"/>
      <c r="AF15" s="175"/>
      <c r="AG15" s="175"/>
      <c r="AH15" s="175"/>
      <c r="AI15" s="183"/>
      <c r="AJ15" s="174"/>
      <c r="AK15" s="175"/>
      <c r="AL15" s="175"/>
      <c r="AM15" s="175"/>
      <c r="AN15" s="183"/>
      <c r="AO15" s="44" t="s">
        <v>258</v>
      </c>
      <c r="AP15" s="48" t="s">
        <v>163</v>
      </c>
      <c r="AQ15" s="2"/>
    </row>
    <row r="16" spans="1:43" s="21" customFormat="1" ht="18" customHeight="1" x14ac:dyDescent="0.25">
      <c r="A16" s="218" t="s">
        <v>18</v>
      </c>
      <c r="B16" s="22" t="s">
        <v>266</v>
      </c>
      <c r="C16" s="29" t="s">
        <v>144</v>
      </c>
      <c r="D16" s="116">
        <f t="shared" si="0"/>
        <v>4</v>
      </c>
      <c r="E16" s="173">
        <f t="shared" si="2"/>
        <v>4</v>
      </c>
      <c r="F16" s="174"/>
      <c r="G16" s="175"/>
      <c r="H16" s="175"/>
      <c r="I16" s="175"/>
      <c r="J16" s="183"/>
      <c r="K16" s="174"/>
      <c r="L16" s="175"/>
      <c r="M16" s="175"/>
      <c r="N16" s="175"/>
      <c r="O16" s="183"/>
      <c r="P16" s="174"/>
      <c r="Q16" s="175"/>
      <c r="R16" s="175"/>
      <c r="S16" s="175"/>
      <c r="T16" s="183"/>
      <c r="U16" s="174"/>
      <c r="V16" s="175"/>
      <c r="W16" s="175"/>
      <c r="X16" s="175"/>
      <c r="Y16" s="183"/>
      <c r="Z16" s="174"/>
      <c r="AA16" s="175"/>
      <c r="AB16" s="175"/>
      <c r="AC16" s="175"/>
      <c r="AD16" s="183"/>
      <c r="AE16" s="174">
        <v>2</v>
      </c>
      <c r="AF16" s="175">
        <v>0</v>
      </c>
      <c r="AG16" s="175">
        <v>2</v>
      </c>
      <c r="AH16" s="175" t="s">
        <v>19</v>
      </c>
      <c r="AI16" s="183">
        <v>4</v>
      </c>
      <c r="AJ16" s="174"/>
      <c r="AK16" s="175"/>
      <c r="AL16" s="175"/>
      <c r="AM16" s="175"/>
      <c r="AN16" s="183"/>
      <c r="AO16" s="22" t="s">
        <v>265</v>
      </c>
      <c r="AP16" s="50" t="s">
        <v>163</v>
      </c>
      <c r="AQ16" s="2"/>
    </row>
    <row r="17" spans="1:144" s="21" customFormat="1" ht="18" customHeight="1" collapsed="1" x14ac:dyDescent="0.25">
      <c r="A17" s="218" t="s">
        <v>20</v>
      </c>
      <c r="B17" s="22" t="s">
        <v>267</v>
      </c>
      <c r="C17" s="29" t="s">
        <v>127</v>
      </c>
      <c r="D17" s="116">
        <f t="shared" si="0"/>
        <v>2</v>
      </c>
      <c r="E17" s="173">
        <f t="shared" si="2"/>
        <v>2</v>
      </c>
      <c r="F17" s="174"/>
      <c r="G17" s="175"/>
      <c r="H17" s="175"/>
      <c r="I17" s="175"/>
      <c r="J17" s="183"/>
      <c r="K17" s="174"/>
      <c r="L17" s="175"/>
      <c r="M17" s="175"/>
      <c r="N17" s="175"/>
      <c r="O17" s="183"/>
      <c r="P17" s="174"/>
      <c r="Q17" s="175"/>
      <c r="R17" s="175"/>
      <c r="S17" s="175"/>
      <c r="T17" s="183"/>
      <c r="U17" s="174">
        <v>0</v>
      </c>
      <c r="V17" s="175">
        <v>0</v>
      </c>
      <c r="W17" s="175">
        <v>2</v>
      </c>
      <c r="X17" s="175" t="s">
        <v>23</v>
      </c>
      <c r="Y17" s="183">
        <v>2</v>
      </c>
      <c r="Z17" s="174"/>
      <c r="AA17" s="175"/>
      <c r="AB17" s="175"/>
      <c r="AC17" s="175"/>
      <c r="AD17" s="183"/>
      <c r="AE17" s="174"/>
      <c r="AF17" s="175"/>
      <c r="AG17" s="175"/>
      <c r="AH17" s="175"/>
      <c r="AI17" s="183"/>
      <c r="AJ17" s="174"/>
      <c r="AK17" s="175"/>
      <c r="AL17" s="175"/>
      <c r="AM17" s="175"/>
      <c r="AN17" s="183"/>
      <c r="AO17" s="44" t="s">
        <v>248</v>
      </c>
      <c r="AP17" s="48" t="s">
        <v>162</v>
      </c>
      <c r="AQ17" s="2"/>
    </row>
    <row r="18" spans="1:144" s="21" customFormat="1" ht="18" customHeight="1" x14ac:dyDescent="0.25">
      <c r="A18" s="218" t="s">
        <v>21</v>
      </c>
      <c r="B18" s="22" t="s">
        <v>268</v>
      </c>
      <c r="C18" s="29" t="s">
        <v>128</v>
      </c>
      <c r="D18" s="116">
        <f t="shared" si="0"/>
        <v>4</v>
      </c>
      <c r="E18" s="173">
        <f t="shared" si="2"/>
        <v>4</v>
      </c>
      <c r="F18" s="174"/>
      <c r="G18" s="175"/>
      <c r="H18" s="175"/>
      <c r="I18" s="175"/>
      <c r="J18" s="183"/>
      <c r="K18" s="174"/>
      <c r="L18" s="175"/>
      <c r="M18" s="175"/>
      <c r="N18" s="175"/>
      <c r="O18" s="183"/>
      <c r="P18" s="174"/>
      <c r="Q18" s="175"/>
      <c r="R18" s="175"/>
      <c r="S18" s="175"/>
      <c r="T18" s="183"/>
      <c r="U18" s="174"/>
      <c r="V18" s="175"/>
      <c r="W18" s="175"/>
      <c r="X18" s="175"/>
      <c r="Y18" s="183"/>
      <c r="Z18" s="174">
        <v>1</v>
      </c>
      <c r="AA18" s="175">
        <v>0</v>
      </c>
      <c r="AB18" s="175">
        <v>3</v>
      </c>
      <c r="AC18" s="175" t="s">
        <v>19</v>
      </c>
      <c r="AD18" s="183">
        <v>4</v>
      </c>
      <c r="AE18" s="174"/>
      <c r="AF18" s="175"/>
      <c r="AG18" s="175"/>
      <c r="AH18" s="175"/>
      <c r="AI18" s="183"/>
      <c r="AJ18" s="174"/>
      <c r="AK18" s="175"/>
      <c r="AL18" s="175"/>
      <c r="AM18" s="175"/>
      <c r="AN18" s="183"/>
      <c r="AO18" s="22" t="s">
        <v>267</v>
      </c>
      <c r="AP18" s="50" t="s">
        <v>162</v>
      </c>
      <c r="AQ18" s="2"/>
    </row>
    <row r="19" spans="1:144" s="21" customFormat="1" ht="18" customHeight="1" x14ac:dyDescent="0.25">
      <c r="A19" s="218" t="s">
        <v>24</v>
      </c>
      <c r="B19" s="22" t="s">
        <v>269</v>
      </c>
      <c r="C19" s="29" t="s">
        <v>129</v>
      </c>
      <c r="D19" s="116">
        <f t="shared" si="0"/>
        <v>4</v>
      </c>
      <c r="E19" s="173">
        <f t="shared" si="2"/>
        <v>4</v>
      </c>
      <c r="F19" s="174"/>
      <c r="G19" s="175"/>
      <c r="H19" s="175"/>
      <c r="I19" s="175"/>
      <c r="J19" s="183"/>
      <c r="K19" s="174"/>
      <c r="L19" s="175"/>
      <c r="M19" s="175"/>
      <c r="N19" s="175"/>
      <c r="O19" s="183"/>
      <c r="P19" s="174"/>
      <c r="Q19" s="175"/>
      <c r="R19" s="175"/>
      <c r="S19" s="175"/>
      <c r="T19" s="183"/>
      <c r="U19" s="174"/>
      <c r="V19" s="175"/>
      <c r="W19" s="175"/>
      <c r="X19" s="175"/>
      <c r="Y19" s="183"/>
      <c r="Z19" s="174"/>
      <c r="AA19" s="175"/>
      <c r="AB19" s="175"/>
      <c r="AC19" s="175"/>
      <c r="AD19" s="183"/>
      <c r="AE19" s="174">
        <v>1</v>
      </c>
      <c r="AF19" s="175">
        <v>0</v>
      </c>
      <c r="AG19" s="175">
        <v>3</v>
      </c>
      <c r="AH19" s="175" t="s">
        <v>23</v>
      </c>
      <c r="AI19" s="183">
        <v>4</v>
      </c>
      <c r="AJ19" s="174"/>
      <c r="AK19" s="175"/>
      <c r="AL19" s="175"/>
      <c r="AM19" s="175"/>
      <c r="AN19" s="183"/>
      <c r="AO19" s="22" t="s">
        <v>268</v>
      </c>
      <c r="AP19" s="50" t="s">
        <v>162</v>
      </c>
      <c r="AQ19" s="2"/>
    </row>
    <row r="20" spans="1:144" s="21" customFormat="1" ht="18" customHeight="1" x14ac:dyDescent="0.25">
      <c r="A20" s="218" t="s">
        <v>25</v>
      </c>
      <c r="B20" s="22" t="s">
        <v>270</v>
      </c>
      <c r="C20" s="29" t="s">
        <v>101</v>
      </c>
      <c r="D20" s="116">
        <f t="shared" si="0"/>
        <v>4</v>
      </c>
      <c r="E20" s="173">
        <f t="shared" si="2"/>
        <v>4</v>
      </c>
      <c r="F20" s="174"/>
      <c r="G20" s="175"/>
      <c r="H20" s="175"/>
      <c r="I20" s="175"/>
      <c r="J20" s="183"/>
      <c r="K20" s="174"/>
      <c r="L20" s="175"/>
      <c r="M20" s="175"/>
      <c r="N20" s="175"/>
      <c r="O20" s="183"/>
      <c r="P20" s="174"/>
      <c r="Q20" s="175"/>
      <c r="R20" s="175"/>
      <c r="S20" s="175"/>
      <c r="T20" s="183"/>
      <c r="U20" s="174"/>
      <c r="V20" s="175"/>
      <c r="W20" s="175"/>
      <c r="X20" s="175"/>
      <c r="Y20" s="183"/>
      <c r="Z20" s="174"/>
      <c r="AA20" s="175"/>
      <c r="AB20" s="175"/>
      <c r="AC20" s="175"/>
      <c r="AD20" s="183"/>
      <c r="AE20" s="174">
        <v>2</v>
      </c>
      <c r="AF20" s="175">
        <v>0</v>
      </c>
      <c r="AG20" s="175">
        <v>2</v>
      </c>
      <c r="AH20" s="175" t="s">
        <v>23</v>
      </c>
      <c r="AI20" s="183">
        <v>4</v>
      </c>
      <c r="AJ20" s="174"/>
      <c r="AK20" s="175"/>
      <c r="AL20" s="175"/>
      <c r="AM20" s="175"/>
      <c r="AN20" s="183"/>
      <c r="AO20" s="22" t="s">
        <v>267</v>
      </c>
      <c r="AP20" s="50" t="s">
        <v>163</v>
      </c>
      <c r="AQ20" s="2"/>
    </row>
    <row r="21" spans="1:144" s="21" customFormat="1" ht="18" customHeight="1" x14ac:dyDescent="0.25">
      <c r="A21" s="218" t="s">
        <v>35</v>
      </c>
      <c r="B21" s="22" t="s">
        <v>271</v>
      </c>
      <c r="C21" s="29" t="s">
        <v>117</v>
      </c>
      <c r="D21" s="116">
        <f t="shared" si="0"/>
        <v>2</v>
      </c>
      <c r="E21" s="173">
        <f t="shared" si="2"/>
        <v>2</v>
      </c>
      <c r="F21" s="174"/>
      <c r="G21" s="175"/>
      <c r="H21" s="175"/>
      <c r="I21" s="175"/>
      <c r="J21" s="183"/>
      <c r="K21" s="174"/>
      <c r="L21" s="175"/>
      <c r="M21" s="175"/>
      <c r="N21" s="175"/>
      <c r="O21" s="183"/>
      <c r="P21" s="174"/>
      <c r="Q21" s="175"/>
      <c r="R21" s="175"/>
      <c r="S21" s="175"/>
      <c r="T21" s="183"/>
      <c r="U21" s="174"/>
      <c r="V21" s="175"/>
      <c r="W21" s="175"/>
      <c r="X21" s="175"/>
      <c r="Y21" s="183"/>
      <c r="Z21" s="174"/>
      <c r="AA21" s="175"/>
      <c r="AB21" s="175"/>
      <c r="AC21" s="175"/>
      <c r="AD21" s="183"/>
      <c r="AE21" s="174"/>
      <c r="AF21" s="175"/>
      <c r="AG21" s="175"/>
      <c r="AH21" s="175"/>
      <c r="AI21" s="183"/>
      <c r="AJ21" s="174">
        <v>0</v>
      </c>
      <c r="AK21" s="175">
        <v>0</v>
      </c>
      <c r="AL21" s="175">
        <v>2</v>
      </c>
      <c r="AM21" s="175" t="s">
        <v>23</v>
      </c>
      <c r="AN21" s="183">
        <v>2</v>
      </c>
      <c r="AO21" s="44" t="s">
        <v>251</v>
      </c>
      <c r="AP21" s="48" t="s">
        <v>166</v>
      </c>
      <c r="AQ21" s="2"/>
    </row>
    <row r="22" spans="1:144" s="21" customFormat="1" ht="18" customHeight="1" x14ac:dyDescent="0.25">
      <c r="A22" s="218" t="s">
        <v>36</v>
      </c>
      <c r="B22" s="47" t="s">
        <v>272</v>
      </c>
      <c r="C22" s="367" t="s">
        <v>118</v>
      </c>
      <c r="D22" s="116">
        <f t="shared" si="0"/>
        <v>2</v>
      </c>
      <c r="E22" s="173">
        <f t="shared" si="2"/>
        <v>4</v>
      </c>
      <c r="F22" s="174"/>
      <c r="G22" s="175"/>
      <c r="H22" s="175"/>
      <c r="I22" s="175"/>
      <c r="J22" s="183"/>
      <c r="K22" s="174"/>
      <c r="L22" s="175"/>
      <c r="M22" s="175"/>
      <c r="N22" s="175"/>
      <c r="O22" s="183"/>
      <c r="P22" s="174"/>
      <c r="Q22" s="175"/>
      <c r="R22" s="175"/>
      <c r="S22" s="175"/>
      <c r="T22" s="183"/>
      <c r="U22" s="174"/>
      <c r="V22" s="175"/>
      <c r="W22" s="175"/>
      <c r="X22" s="175"/>
      <c r="Y22" s="183"/>
      <c r="Z22" s="174"/>
      <c r="AA22" s="175"/>
      <c r="AB22" s="175"/>
      <c r="AC22" s="175"/>
      <c r="AD22" s="183"/>
      <c r="AE22" s="174"/>
      <c r="AF22" s="175"/>
      <c r="AG22" s="175"/>
      <c r="AH22" s="175"/>
      <c r="AI22" s="183"/>
      <c r="AJ22" s="174">
        <v>0</v>
      </c>
      <c r="AK22" s="175">
        <v>0</v>
      </c>
      <c r="AL22" s="175">
        <v>2</v>
      </c>
      <c r="AM22" s="175" t="s">
        <v>23</v>
      </c>
      <c r="AN22" s="183">
        <v>4</v>
      </c>
      <c r="AO22" s="6" t="s">
        <v>269</v>
      </c>
      <c r="AP22" s="120" t="s">
        <v>167</v>
      </c>
      <c r="AQ22" s="2"/>
    </row>
    <row r="23" spans="1:144" s="21" customFormat="1" ht="18" customHeight="1" x14ac:dyDescent="0.25">
      <c r="A23" s="673" t="s">
        <v>135</v>
      </c>
      <c r="B23" s="674"/>
      <c r="C23" s="675"/>
      <c r="D23" s="5">
        <v>10</v>
      </c>
      <c r="E23" s="80">
        <v>10</v>
      </c>
      <c r="F23" s="3"/>
      <c r="G23" s="5"/>
      <c r="H23" s="5"/>
      <c r="I23" s="5"/>
      <c r="J23" s="4"/>
      <c r="K23" s="3"/>
      <c r="L23" s="5"/>
      <c r="M23" s="5"/>
      <c r="N23" s="5"/>
      <c r="O23" s="4"/>
      <c r="P23" s="3"/>
      <c r="Q23" s="5"/>
      <c r="R23" s="5"/>
      <c r="S23" s="5"/>
      <c r="T23" s="4"/>
      <c r="U23" s="3">
        <v>0</v>
      </c>
      <c r="V23" s="5">
        <v>2</v>
      </c>
      <c r="W23" s="5">
        <v>0</v>
      </c>
      <c r="X23" s="5"/>
      <c r="Y23" s="4">
        <v>2</v>
      </c>
      <c r="Z23" s="102">
        <f>SUM(Z24:Z29)</f>
        <v>0</v>
      </c>
      <c r="AA23" s="103">
        <f>SUM(AA24:AA29)</f>
        <v>4</v>
      </c>
      <c r="AB23" s="103">
        <f>SUM(AB24:AB29)</f>
        <v>0</v>
      </c>
      <c r="AC23" s="103"/>
      <c r="AD23" s="104">
        <f>SUM(AD24:AD29)</f>
        <v>4</v>
      </c>
      <c r="AE23" s="102">
        <f>SUM(AE24:AE29)</f>
        <v>0</v>
      </c>
      <c r="AF23" s="103">
        <f>SUM(AF24:AF29)</f>
        <v>4</v>
      </c>
      <c r="AG23" s="103">
        <f>SUM(AG24:AG29)</f>
        <v>0</v>
      </c>
      <c r="AH23" s="103"/>
      <c r="AI23" s="104">
        <f>SUM(AI24:AI29)</f>
        <v>4</v>
      </c>
      <c r="AJ23" s="102"/>
      <c r="AK23" s="103"/>
      <c r="AL23" s="103"/>
      <c r="AM23" s="103"/>
      <c r="AN23" s="104"/>
      <c r="AO23" s="3"/>
      <c r="AP23" s="3"/>
      <c r="AQ23" s="2"/>
    </row>
    <row r="24" spans="1:144" s="21" customFormat="1" ht="18" customHeight="1" x14ac:dyDescent="0.25">
      <c r="A24" s="218" t="s">
        <v>37</v>
      </c>
      <c r="B24" s="22"/>
      <c r="C24" s="29" t="s">
        <v>147</v>
      </c>
      <c r="D24" s="116">
        <v>2</v>
      </c>
      <c r="E24" s="117">
        <v>2</v>
      </c>
      <c r="F24" s="10"/>
      <c r="G24" s="11"/>
      <c r="H24" s="11"/>
      <c r="I24" s="11"/>
      <c r="J24" s="12"/>
      <c r="K24" s="10"/>
      <c r="L24" s="11"/>
      <c r="M24" s="11"/>
      <c r="N24" s="11"/>
      <c r="O24" s="12"/>
      <c r="P24" s="108"/>
      <c r="Q24" s="109"/>
      <c r="R24" s="109"/>
      <c r="S24" s="109"/>
      <c r="T24" s="110"/>
      <c r="U24" s="231">
        <v>0</v>
      </c>
      <c r="V24" s="232">
        <v>2</v>
      </c>
      <c r="W24" s="232">
        <v>0</v>
      </c>
      <c r="X24" s="232" t="s">
        <v>23</v>
      </c>
      <c r="Y24" s="233">
        <v>2</v>
      </c>
      <c r="Z24" s="231"/>
      <c r="AA24" s="232"/>
      <c r="AB24" s="232"/>
      <c r="AC24" s="232"/>
      <c r="AD24" s="233"/>
      <c r="AE24" s="231"/>
      <c r="AF24" s="232"/>
      <c r="AG24" s="232"/>
      <c r="AH24" s="232"/>
      <c r="AI24" s="233"/>
      <c r="AJ24" s="231"/>
      <c r="AK24" s="232"/>
      <c r="AL24" s="232"/>
      <c r="AM24" s="232"/>
      <c r="AN24" s="233"/>
      <c r="AO24" s="50"/>
      <c r="AP24" s="50"/>
      <c r="AQ24" s="2"/>
    </row>
    <row r="25" spans="1:144" s="21" customFormat="1" ht="18" customHeight="1" x14ac:dyDescent="0.25">
      <c r="A25" s="218" t="s">
        <v>193</v>
      </c>
      <c r="B25" s="22"/>
      <c r="C25" s="29" t="s">
        <v>148</v>
      </c>
      <c r="D25" s="116">
        <v>2</v>
      </c>
      <c r="E25" s="117">
        <v>2</v>
      </c>
      <c r="F25" s="10"/>
      <c r="G25" s="11"/>
      <c r="H25" s="11"/>
      <c r="I25" s="11"/>
      <c r="J25" s="12"/>
      <c r="K25" s="10"/>
      <c r="L25" s="11"/>
      <c r="M25" s="11"/>
      <c r="N25" s="11"/>
      <c r="O25" s="12"/>
      <c r="P25" s="10"/>
      <c r="Q25" s="11"/>
      <c r="R25" s="11"/>
      <c r="S25" s="11"/>
      <c r="T25" s="12"/>
      <c r="U25" s="108"/>
      <c r="V25" s="109"/>
      <c r="W25" s="109"/>
      <c r="X25" s="109"/>
      <c r="Y25" s="110"/>
      <c r="Z25" s="231">
        <v>0</v>
      </c>
      <c r="AA25" s="232">
        <v>2</v>
      </c>
      <c r="AB25" s="232">
        <v>0</v>
      </c>
      <c r="AC25" s="232" t="s">
        <v>23</v>
      </c>
      <c r="AD25" s="233">
        <v>2</v>
      </c>
      <c r="AE25" s="231"/>
      <c r="AF25" s="232"/>
      <c r="AG25" s="232"/>
      <c r="AH25" s="232"/>
      <c r="AI25" s="233"/>
      <c r="AJ25" s="231"/>
      <c r="AK25" s="232"/>
      <c r="AL25" s="232"/>
      <c r="AM25" s="232"/>
      <c r="AN25" s="233"/>
      <c r="AO25" s="50"/>
      <c r="AP25" s="50"/>
      <c r="AQ25" s="2"/>
    </row>
    <row r="26" spans="1:144" s="21" customFormat="1" ht="18" customHeight="1" x14ac:dyDescent="0.25">
      <c r="A26" s="218" t="s">
        <v>194</v>
      </c>
      <c r="B26" s="22"/>
      <c r="C26" s="29" t="s">
        <v>149</v>
      </c>
      <c r="D26" s="116">
        <v>2</v>
      </c>
      <c r="E26" s="117">
        <v>2</v>
      </c>
      <c r="F26" s="10"/>
      <c r="G26" s="11"/>
      <c r="H26" s="11"/>
      <c r="I26" s="11"/>
      <c r="J26" s="12"/>
      <c r="K26" s="10"/>
      <c r="L26" s="11"/>
      <c r="M26" s="11"/>
      <c r="N26" s="11"/>
      <c r="O26" s="12"/>
      <c r="P26" s="10"/>
      <c r="Q26" s="11"/>
      <c r="R26" s="11"/>
      <c r="S26" s="11"/>
      <c r="T26" s="12"/>
      <c r="U26" s="10"/>
      <c r="V26" s="11"/>
      <c r="W26" s="11"/>
      <c r="X26" s="11"/>
      <c r="Y26" s="12"/>
      <c r="Z26" s="231">
        <v>0</v>
      </c>
      <c r="AA26" s="232">
        <v>2</v>
      </c>
      <c r="AB26" s="232">
        <v>0</v>
      </c>
      <c r="AC26" s="232" t="s">
        <v>23</v>
      </c>
      <c r="AD26" s="233">
        <v>2</v>
      </c>
      <c r="AE26" s="231"/>
      <c r="AF26" s="232"/>
      <c r="AG26" s="232"/>
      <c r="AH26" s="232"/>
      <c r="AI26" s="233"/>
      <c r="AJ26" s="231"/>
      <c r="AK26" s="232"/>
      <c r="AL26" s="232"/>
      <c r="AM26" s="232"/>
      <c r="AN26" s="233"/>
      <c r="AO26" s="48"/>
      <c r="AP26" s="48"/>
      <c r="AQ26" s="2"/>
    </row>
    <row r="27" spans="1:144" s="21" customFormat="1" ht="18" customHeight="1" x14ac:dyDescent="0.25">
      <c r="A27" s="218" t="s">
        <v>195</v>
      </c>
      <c r="B27" s="22"/>
      <c r="C27" s="29" t="s">
        <v>172</v>
      </c>
      <c r="D27" s="116">
        <v>2</v>
      </c>
      <c r="E27" s="117">
        <v>2</v>
      </c>
      <c r="F27" s="10"/>
      <c r="G27" s="11"/>
      <c r="H27" s="11"/>
      <c r="I27" s="11"/>
      <c r="J27" s="12"/>
      <c r="K27" s="10"/>
      <c r="L27" s="11"/>
      <c r="M27" s="11"/>
      <c r="N27" s="11"/>
      <c r="O27" s="12"/>
      <c r="P27" s="10"/>
      <c r="Q27" s="11"/>
      <c r="R27" s="11"/>
      <c r="S27" s="11"/>
      <c r="T27" s="12"/>
      <c r="U27" s="10"/>
      <c r="V27" s="11"/>
      <c r="W27" s="11"/>
      <c r="X27" s="11"/>
      <c r="Y27" s="12"/>
      <c r="Z27" s="231"/>
      <c r="AA27" s="232"/>
      <c r="AB27" s="232"/>
      <c r="AC27" s="232"/>
      <c r="AD27" s="233"/>
      <c r="AE27" s="231">
        <v>0</v>
      </c>
      <c r="AF27" s="232">
        <v>2</v>
      </c>
      <c r="AG27" s="232">
        <v>0</v>
      </c>
      <c r="AH27" s="232" t="s">
        <v>23</v>
      </c>
      <c r="AI27" s="233">
        <v>2</v>
      </c>
      <c r="AJ27" s="231"/>
      <c r="AK27" s="232"/>
      <c r="AL27" s="232"/>
      <c r="AM27" s="232"/>
      <c r="AN27" s="233"/>
      <c r="AO27" s="48"/>
      <c r="AP27" s="48"/>
      <c r="AQ27" s="2"/>
    </row>
    <row r="28" spans="1:144" s="21" customFormat="1" ht="18" customHeight="1" thickBot="1" x14ac:dyDescent="0.3">
      <c r="A28" s="218" t="s">
        <v>196</v>
      </c>
      <c r="B28" s="22"/>
      <c r="C28" s="29" t="s">
        <v>197</v>
      </c>
      <c r="D28" s="118">
        <v>2</v>
      </c>
      <c r="E28" s="119">
        <v>2</v>
      </c>
      <c r="F28" s="10"/>
      <c r="G28" s="11"/>
      <c r="H28" s="11"/>
      <c r="I28" s="11"/>
      <c r="J28" s="12"/>
      <c r="K28" s="10"/>
      <c r="L28" s="11"/>
      <c r="M28" s="11"/>
      <c r="N28" s="11"/>
      <c r="O28" s="12"/>
      <c r="P28" s="10"/>
      <c r="Q28" s="11"/>
      <c r="R28" s="11"/>
      <c r="S28" s="11"/>
      <c r="T28" s="12"/>
      <c r="U28" s="10"/>
      <c r="V28" s="11"/>
      <c r="W28" s="11"/>
      <c r="X28" s="11"/>
      <c r="Y28" s="12"/>
      <c r="Z28" s="231"/>
      <c r="AA28" s="232"/>
      <c r="AB28" s="232"/>
      <c r="AC28" s="232"/>
      <c r="AD28" s="233"/>
      <c r="AE28" s="231">
        <v>0</v>
      </c>
      <c r="AF28" s="232">
        <v>2</v>
      </c>
      <c r="AG28" s="232">
        <v>0</v>
      </c>
      <c r="AH28" s="232" t="s">
        <v>23</v>
      </c>
      <c r="AI28" s="233">
        <v>2</v>
      </c>
      <c r="AJ28" s="231"/>
      <c r="AK28" s="232"/>
      <c r="AL28" s="232"/>
      <c r="AM28" s="232"/>
      <c r="AN28" s="233"/>
      <c r="AO28" s="48"/>
      <c r="AP28" s="48"/>
      <c r="AQ28" s="2"/>
    </row>
    <row r="29" spans="1:144" s="16" customFormat="1" ht="23.25" customHeight="1" thickBot="1" x14ac:dyDescent="0.25">
      <c r="A29" s="219"/>
      <c r="B29" s="220"/>
      <c r="C29" s="221" t="s">
        <v>26</v>
      </c>
      <c r="D29" s="222">
        <v>13</v>
      </c>
      <c r="E29" s="223">
        <f>SUM(J29,O29,T29:U29,Y29,AD29,AI29:AJ29,AN29)</f>
        <v>15</v>
      </c>
      <c r="F29" s="219"/>
      <c r="G29" s="224"/>
      <c r="H29" s="225"/>
      <c r="I29" s="224"/>
      <c r="J29" s="226"/>
      <c r="K29" s="219"/>
      <c r="L29" s="224"/>
      <c r="M29" s="225"/>
      <c r="N29" s="224"/>
      <c r="O29" s="226"/>
      <c r="P29" s="219"/>
      <c r="Q29" s="227"/>
      <c r="R29" s="224"/>
      <c r="S29" s="224"/>
      <c r="T29" s="226"/>
      <c r="U29" s="228"/>
      <c r="V29" s="224"/>
      <c r="W29" s="225"/>
      <c r="X29" s="224"/>
      <c r="Y29" s="226"/>
      <c r="Z29" s="228"/>
      <c r="AA29" s="224"/>
      <c r="AB29" s="225"/>
      <c r="AC29" s="224"/>
      <c r="AD29" s="226"/>
      <c r="AE29" s="228"/>
      <c r="AF29" s="224"/>
      <c r="AG29" s="225"/>
      <c r="AH29" s="224"/>
      <c r="AI29" s="226"/>
      <c r="AJ29" s="219"/>
      <c r="AK29" s="224"/>
      <c r="AL29" s="225">
        <v>13</v>
      </c>
      <c r="AM29" s="224" t="s">
        <v>198</v>
      </c>
      <c r="AN29" s="226">
        <v>15</v>
      </c>
      <c r="AO29" s="48"/>
      <c r="AP29" s="48"/>
      <c r="AQ29" s="1"/>
    </row>
    <row r="30" spans="1:144" s="41" customFormat="1" ht="20.25" customHeight="1" thickTop="1" thickBot="1" x14ac:dyDescent="0.3">
      <c r="A30" s="90"/>
      <c r="B30" s="91"/>
      <c r="C30" s="92" t="s">
        <v>136</v>
      </c>
      <c r="D30" s="93">
        <f>G31+L31+Q31+V31+AA31+AF31+AK31</f>
        <v>182</v>
      </c>
      <c r="E30" s="94">
        <f>'ITF ALAP'!E62+E12+E23+E29</f>
        <v>210</v>
      </c>
      <c r="F30" s="95"/>
      <c r="G30" s="369">
        <f>G31</f>
        <v>27</v>
      </c>
      <c r="H30" s="96"/>
      <c r="I30" s="97"/>
      <c r="J30" s="94">
        <f>'ITF ALAP'!J62+J12+J23+J29</f>
        <v>30</v>
      </c>
      <c r="K30" s="95"/>
      <c r="L30" s="369">
        <f>L31</f>
        <v>29</v>
      </c>
      <c r="M30" s="96"/>
      <c r="N30" s="97"/>
      <c r="O30" s="94">
        <f>'ITF ALAP'!O62+O12+O23+O29</f>
        <v>32</v>
      </c>
      <c r="P30" s="98"/>
      <c r="Q30" s="370">
        <f>Q31</f>
        <v>27</v>
      </c>
      <c r="R30" s="99"/>
      <c r="S30" s="100"/>
      <c r="T30" s="94">
        <f>'ITF ALAP'!T62+T12+T23+T29</f>
        <v>33</v>
      </c>
      <c r="U30" s="98"/>
      <c r="V30" s="370">
        <f>V31</f>
        <v>24</v>
      </c>
      <c r="W30" s="99"/>
      <c r="X30" s="100"/>
      <c r="Y30" s="94">
        <f>'ITF ALAP'!Y62+Y12+Y23+Y29</f>
        <v>28</v>
      </c>
      <c r="Z30" s="95"/>
      <c r="AA30" s="369">
        <f>AA31</f>
        <v>22</v>
      </c>
      <c r="AB30" s="96"/>
      <c r="AC30" s="97"/>
      <c r="AD30" s="94">
        <f>'ITF ALAP'!AD62+AD12+AD23+AD29</f>
        <v>29</v>
      </c>
      <c r="AE30" s="98"/>
      <c r="AF30" s="370">
        <f>AF31</f>
        <v>26</v>
      </c>
      <c r="AG30" s="99"/>
      <c r="AH30" s="100"/>
      <c r="AI30" s="94">
        <f>'ITF ALAP'!AI62+AI12+AI23+AI29</f>
        <v>30</v>
      </c>
      <c r="AJ30" s="98"/>
      <c r="AK30" s="370">
        <f>AK31</f>
        <v>27</v>
      </c>
      <c r="AL30" s="99"/>
      <c r="AM30" s="100"/>
      <c r="AN30" s="94">
        <f>'ITF ALAP'!AN62+AN12+AN23+AN29</f>
        <v>28</v>
      </c>
      <c r="AO30" s="230">
        <f>J30+O30+T30+Y30+AD30+AI30+AN30</f>
        <v>210</v>
      </c>
      <c r="AP30" s="229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</row>
    <row r="31" spans="1:144" s="82" customFormat="1" ht="15.75" x14ac:dyDescent="0.25">
      <c r="A31" s="680" t="s">
        <v>201</v>
      </c>
      <c r="B31" s="307"/>
      <c r="C31" s="308" t="s">
        <v>27</v>
      </c>
      <c r="D31" s="244"/>
      <c r="E31" s="245"/>
      <c r="F31" s="234"/>
      <c r="G31" s="235">
        <f>SUM('ITF ALAP'!F14:I23,'ITF ALAP'!F25:I33,'ITF ALAP'!F36:I49,'ITF ALAP'!F56:I61,'ITF SPEC 1'!F13:H28)</f>
        <v>27</v>
      </c>
      <c r="H31" s="236"/>
      <c r="I31" s="237"/>
      <c r="J31" s="238"/>
      <c r="K31" s="234"/>
      <c r="L31" s="235">
        <f>SUM('ITF ALAP'!K14:N23,'ITF ALAP'!K25:N33,'ITF ALAP'!K36:N49,'ITF ALAP'!K56:N61,'ITF SPEC 1'!K13:M28)</f>
        <v>29</v>
      </c>
      <c r="M31" s="236"/>
      <c r="N31" s="237"/>
      <c r="O31" s="238"/>
      <c r="P31" s="234"/>
      <c r="Q31" s="235">
        <f>SUM('ITF ALAP'!P25:S33,'ITF ALAP'!P36:S49,'ITF ALAP'!P51:S54,'ITF ALAP'!P56:S61,'ITF ALAP'!P14:S23)</f>
        <v>27</v>
      </c>
      <c r="R31" s="236"/>
      <c r="S31" s="237"/>
      <c r="T31" s="238"/>
      <c r="U31" s="234"/>
      <c r="V31" s="235">
        <f>SUM('ITF ALAP'!U14:X23,'ITF ALAP'!U25:X33,'ITF ALAP'!U36:X49,'ITF ALAP'!U51:X54,'ITF ALAP'!U56:X61,'ITF SPEC 1'!U13:X22,'ITF SPEC 1'!U24:X28)</f>
        <v>24</v>
      </c>
      <c r="W31" s="236"/>
      <c r="X31" s="237"/>
      <c r="Y31" s="238"/>
      <c r="Z31" s="234"/>
      <c r="AA31" s="235">
        <f>'ITF ALAP'!AA65+Z12+AA12+AB12</f>
        <v>22</v>
      </c>
      <c r="AB31" s="236"/>
      <c r="AC31" s="237"/>
      <c r="AD31" s="238"/>
      <c r="AE31" s="234"/>
      <c r="AF31" s="235">
        <f>SUM('ITF ALAP'!Z14:AC23,'ITF ALAP'!Z25:AC33,'ITF ALAP'!Z36:AC49,'ITF ALAP'!Z51:AC54,'ITF ALAP'!Z56:AC61,'ITF SPEC 1'!Z13:AC22,'ITF SPEC 1'!Z24:AC28)</f>
        <v>26</v>
      </c>
      <c r="AG31" s="236"/>
      <c r="AH31" s="237"/>
      <c r="AI31" s="238"/>
      <c r="AJ31" s="234"/>
      <c r="AK31" s="235">
        <f>SUM('ITF ALAP'!$AE$14:$AH$23,'ITF ALAP'!$AE$25:$AH$33,'ITF ALAP'!$AE$36:$AH$49,'ITF ALAP'!$AE$51:$AH$54,'ITF ALAP'!$AE$56:$AH$61,'ITF SPEC 1'!$AE$13:$AH$22,'ITF SPEC 1'!$AE$24:$AH$28)</f>
        <v>27</v>
      </c>
      <c r="AL31" s="236"/>
      <c r="AM31" s="237"/>
      <c r="AN31" s="238"/>
      <c r="AO31" s="390">
        <f>SUM(G31:AN31)</f>
        <v>182</v>
      </c>
      <c r="AP31" s="63"/>
      <c r="AQ31" s="81"/>
    </row>
    <row r="32" spans="1:144" s="82" customFormat="1" ht="15.75" x14ac:dyDescent="0.25">
      <c r="A32" s="681"/>
      <c r="B32" s="258"/>
      <c r="C32" s="309" t="s">
        <v>199</v>
      </c>
      <c r="D32" s="246">
        <f>G32+L32+Q32+V32+AA32+AF32+AK32</f>
        <v>112</v>
      </c>
      <c r="E32" s="247"/>
      <c r="F32" s="239"/>
      <c r="G32" s="243">
        <f>'ITF ALAP'!G66+G12+H12</f>
        <v>15</v>
      </c>
      <c r="H32" s="240"/>
      <c r="I32" s="241"/>
      <c r="J32" s="242"/>
      <c r="K32" s="239"/>
      <c r="L32" s="243">
        <f>'ITF ALAP'!L66+L12+M12</f>
        <v>20</v>
      </c>
      <c r="M32" s="240"/>
      <c r="N32" s="241"/>
      <c r="O32" s="242"/>
      <c r="P32" s="239"/>
      <c r="Q32" s="243">
        <f>'ITF ALAP'!Q66+Q12+R12</f>
        <v>13</v>
      </c>
      <c r="R32" s="240"/>
      <c r="S32" s="241"/>
      <c r="T32" s="242"/>
      <c r="U32" s="239"/>
      <c r="V32" s="243">
        <f>'ITF ALAP'!V66+V12+W12</f>
        <v>13</v>
      </c>
      <c r="W32" s="240"/>
      <c r="X32" s="241"/>
      <c r="Y32" s="242"/>
      <c r="Z32" s="239"/>
      <c r="AA32" s="243">
        <f>'ITF ALAP'!AA66+AA12+AB12</f>
        <v>15</v>
      </c>
      <c r="AB32" s="240"/>
      <c r="AC32" s="241"/>
      <c r="AD32" s="242"/>
      <c r="AE32" s="239"/>
      <c r="AF32" s="243">
        <f>'ITF ALAP'!AF66+AF12+AG12</f>
        <v>16</v>
      </c>
      <c r="AG32" s="240"/>
      <c r="AH32" s="241"/>
      <c r="AI32" s="242"/>
      <c r="AJ32" s="239"/>
      <c r="AK32" s="243">
        <f>'ITF ALAP'!AK66+AK12+AL12+AL29</f>
        <v>20</v>
      </c>
      <c r="AL32" s="240"/>
      <c r="AM32" s="241"/>
      <c r="AN32" s="242"/>
      <c r="AO32" s="63"/>
      <c r="AP32" s="63"/>
      <c r="AQ32" s="81"/>
    </row>
    <row r="33" spans="1:43" s="82" customFormat="1" ht="15.75" x14ac:dyDescent="0.25">
      <c r="A33" s="681"/>
      <c r="B33" s="258"/>
      <c r="C33" s="309" t="s">
        <v>200</v>
      </c>
      <c r="D33" s="246">
        <f>(D32/D30)*100</f>
        <v>61.53846153846154</v>
      </c>
      <c r="E33" s="247"/>
      <c r="F33" s="239"/>
      <c r="G33" s="243"/>
      <c r="H33" s="240"/>
      <c r="I33" s="241"/>
      <c r="J33" s="242"/>
      <c r="K33" s="239"/>
      <c r="L33" s="243"/>
      <c r="M33" s="240"/>
      <c r="N33" s="241"/>
      <c r="O33" s="242"/>
      <c r="P33" s="239"/>
      <c r="Q33" s="243"/>
      <c r="R33" s="240"/>
      <c r="S33" s="241"/>
      <c r="T33" s="242"/>
      <c r="U33" s="239"/>
      <c r="V33" s="243"/>
      <c r="W33" s="240"/>
      <c r="X33" s="241"/>
      <c r="Y33" s="242"/>
      <c r="Z33" s="239"/>
      <c r="AA33" s="243"/>
      <c r="AB33" s="240"/>
      <c r="AC33" s="241"/>
      <c r="AD33" s="242"/>
      <c r="AE33" s="239"/>
      <c r="AF33" s="243"/>
      <c r="AG33" s="240"/>
      <c r="AH33" s="241"/>
      <c r="AI33" s="242"/>
      <c r="AJ33" s="239"/>
      <c r="AK33" s="243"/>
      <c r="AL33" s="240"/>
      <c r="AM33" s="241"/>
      <c r="AN33" s="242"/>
      <c r="AO33" s="63"/>
      <c r="AP33" s="63"/>
      <c r="AQ33" s="81"/>
    </row>
    <row r="34" spans="1:43" s="82" customFormat="1" ht="15.75" x14ac:dyDescent="0.25">
      <c r="A34" s="681"/>
      <c r="B34" s="258"/>
      <c r="C34" s="310" t="s">
        <v>28</v>
      </c>
      <c r="D34" s="248"/>
      <c r="E34" s="249"/>
      <c r="F34" s="67"/>
      <c r="G34" s="70"/>
      <c r="H34" s="68"/>
      <c r="I34" s="121">
        <f>COUNTIF(I13:I29,"v")+'ITF ALAP'!I63</f>
        <v>1</v>
      </c>
      <c r="J34" s="69"/>
      <c r="K34" s="67"/>
      <c r="L34" s="68"/>
      <c r="M34" s="68"/>
      <c r="N34" s="121">
        <f>COUNTIF(N13:N29,"v")+'ITF ALAP'!N63</f>
        <v>2</v>
      </c>
      <c r="O34" s="69"/>
      <c r="P34" s="67"/>
      <c r="Q34" s="68"/>
      <c r="R34" s="68"/>
      <c r="S34" s="121">
        <f>COUNTIF(S13:S29,"v")+'ITF ALAP'!S63</f>
        <v>4</v>
      </c>
      <c r="T34" s="69"/>
      <c r="U34" s="67"/>
      <c r="V34" s="68"/>
      <c r="W34" s="68"/>
      <c r="X34" s="121">
        <f>COUNTIF(X13:X22,"v")+COUNTIF(X24:X28,"v")+'ITF ALAP'!X63</f>
        <v>2</v>
      </c>
      <c r="Y34" s="122"/>
      <c r="Z34" s="123"/>
      <c r="AA34" s="124"/>
      <c r="AB34" s="124"/>
      <c r="AC34" s="121">
        <f>COUNTIF(AC13:AC22,"v")+COUNTIF(AC24:AC28,"v")+'ITF ALAP'!AC63</f>
        <v>2</v>
      </c>
      <c r="AD34" s="122"/>
      <c r="AE34" s="123"/>
      <c r="AF34" s="124"/>
      <c r="AG34" s="124"/>
      <c r="AH34" s="121">
        <f>COUNTIF(AH13:AH22,"v")+COUNTIF(AH24:AH28,"v")+'ITF ALAP'!AH63</f>
        <v>2</v>
      </c>
      <c r="AI34" s="122"/>
      <c r="AJ34" s="123"/>
      <c r="AK34" s="124"/>
      <c r="AL34" s="124"/>
      <c r="AM34" s="121">
        <f>COUNTIF(AM13:AM22,"v")+COUNTIF(AM24:AM28,"v")+'ITF ALAP'!AM63</f>
        <v>1</v>
      </c>
      <c r="AN34" s="122"/>
      <c r="AO34" s="63"/>
      <c r="AP34" s="63"/>
      <c r="AQ34" s="81"/>
    </row>
    <row r="35" spans="1:43" s="82" customFormat="1" ht="16.5" thickBot="1" x14ac:dyDescent="0.3">
      <c r="A35" s="682"/>
      <c r="B35" s="311"/>
      <c r="C35" s="312" t="s">
        <v>29</v>
      </c>
      <c r="D35" s="248"/>
      <c r="E35" s="249"/>
      <c r="F35" s="250"/>
      <c r="G35" s="251"/>
      <c r="H35" s="251"/>
      <c r="I35" s="253">
        <f>COUNTIF(I13:I29,"é")+'ITF ALAP'!I64</f>
        <v>7</v>
      </c>
      <c r="J35" s="252"/>
      <c r="K35" s="250"/>
      <c r="L35" s="251"/>
      <c r="M35" s="251"/>
      <c r="N35" s="253">
        <f>COUNTIF(N13:N29,"é")+'ITF ALAP'!N64</f>
        <v>7</v>
      </c>
      <c r="O35" s="252"/>
      <c r="P35" s="250"/>
      <c r="Q35" s="251"/>
      <c r="R35" s="251"/>
      <c r="S35" s="253">
        <f>COUNTIF(S13:S29,"é")+'ITF ALAP'!S64</f>
        <v>6</v>
      </c>
      <c r="T35" s="252"/>
      <c r="U35" s="250"/>
      <c r="V35" s="251"/>
      <c r="W35" s="251"/>
      <c r="X35" s="253">
        <f>COUNTIF(X13:X22,"é")+COUNTIF(X24:X28,"é")+'ITF ALAP'!X64</f>
        <v>8</v>
      </c>
      <c r="Y35" s="254"/>
      <c r="Z35" s="255"/>
      <c r="AA35" s="256"/>
      <c r="AB35" s="256"/>
      <c r="AC35" s="253">
        <f>COUNTIF(AC13:AC22,"é")+COUNTIF(AC24:AC28,"é")+'ITF ALAP'!AC64</f>
        <v>7</v>
      </c>
      <c r="AD35" s="254"/>
      <c r="AE35" s="255"/>
      <c r="AF35" s="256"/>
      <c r="AG35" s="256"/>
      <c r="AH35" s="253">
        <f>COUNTIF(AH13:AH22,"é")+COUNTIF(AH24:AH28,"é")+'ITF ALAP'!AH64</f>
        <v>6</v>
      </c>
      <c r="AI35" s="254"/>
      <c r="AJ35" s="255"/>
      <c r="AK35" s="256"/>
      <c r="AL35" s="256"/>
      <c r="AM35" s="253">
        <f>COUNTIF(AM13:AM22,"é")+COUNTIF(AM24:AM28,"é")+'ITF ALAP'!AM64</f>
        <v>3</v>
      </c>
      <c r="AN35" s="254"/>
      <c r="AO35" s="63"/>
      <c r="AP35" s="63"/>
      <c r="AQ35" s="81"/>
    </row>
    <row r="36" spans="1:43" s="82" customFormat="1" ht="18.75" customHeight="1" thickTop="1" x14ac:dyDescent="0.25">
      <c r="A36" s="667" t="s">
        <v>202</v>
      </c>
      <c r="B36" s="257"/>
      <c r="C36" s="261" t="s">
        <v>30</v>
      </c>
      <c r="D36" s="83">
        <v>2</v>
      </c>
      <c r="E36" s="85">
        <v>0</v>
      </c>
      <c r="F36" s="274"/>
      <c r="G36" s="84"/>
      <c r="H36" s="84"/>
      <c r="I36" s="84"/>
      <c r="J36" s="85"/>
      <c r="K36" s="105">
        <v>0</v>
      </c>
      <c r="L36" s="106">
        <v>2</v>
      </c>
      <c r="M36" s="106">
        <v>0</v>
      </c>
      <c r="N36" s="106" t="s">
        <v>205</v>
      </c>
      <c r="O36" s="107">
        <v>0</v>
      </c>
      <c r="P36" s="105"/>
      <c r="Q36" s="106"/>
      <c r="R36" s="106"/>
      <c r="S36" s="106"/>
      <c r="T36" s="107"/>
      <c r="U36" s="105"/>
      <c r="V36" s="84"/>
      <c r="W36" s="84"/>
      <c r="X36" s="84"/>
      <c r="Y36" s="85"/>
      <c r="Z36" s="274"/>
      <c r="AA36" s="84"/>
      <c r="AB36" s="84"/>
      <c r="AC36" s="84"/>
      <c r="AD36" s="85"/>
      <c r="AE36" s="83"/>
      <c r="AF36" s="84"/>
      <c r="AG36" s="84"/>
      <c r="AH36" s="84"/>
      <c r="AI36" s="85"/>
      <c r="AJ36" s="83"/>
      <c r="AK36" s="84"/>
      <c r="AL36" s="84"/>
      <c r="AM36" s="84"/>
      <c r="AN36" s="85"/>
      <c r="AO36" s="63"/>
      <c r="AP36" s="63"/>
      <c r="AQ36" s="81"/>
    </row>
    <row r="37" spans="1:43" s="82" customFormat="1" ht="18.75" customHeight="1" x14ac:dyDescent="0.25">
      <c r="A37" s="668"/>
      <c r="B37" s="258"/>
      <c r="C37" s="262" t="s">
        <v>31</v>
      </c>
      <c r="D37" s="65">
        <v>2</v>
      </c>
      <c r="E37" s="86">
        <v>0</v>
      </c>
      <c r="F37" s="275"/>
      <c r="G37" s="66"/>
      <c r="H37" s="66"/>
      <c r="I37" s="66"/>
      <c r="J37" s="86"/>
      <c r="K37" s="108"/>
      <c r="L37" s="109"/>
      <c r="M37" s="109"/>
      <c r="N37" s="109"/>
      <c r="O37" s="110"/>
      <c r="P37" s="108">
        <v>0</v>
      </c>
      <c r="Q37" s="109">
        <v>2</v>
      </c>
      <c r="R37" s="109">
        <v>0</v>
      </c>
      <c r="S37" s="109" t="s">
        <v>205</v>
      </c>
      <c r="T37" s="110">
        <v>0</v>
      </c>
      <c r="U37" s="108"/>
      <c r="V37" s="66"/>
      <c r="W37" s="66"/>
      <c r="X37" s="66"/>
      <c r="Y37" s="86"/>
      <c r="Z37" s="65"/>
      <c r="AA37" s="66"/>
      <c r="AB37" s="66"/>
      <c r="AC37" s="66"/>
      <c r="AD37" s="86"/>
      <c r="AE37" s="275"/>
      <c r="AF37" s="66"/>
      <c r="AG37" s="66"/>
      <c r="AH37" s="66"/>
      <c r="AI37" s="86"/>
      <c r="AJ37" s="65"/>
      <c r="AK37" s="66"/>
      <c r="AL37" s="66"/>
      <c r="AM37" s="66"/>
      <c r="AN37" s="86"/>
      <c r="AO37" s="63"/>
      <c r="AP37" s="63"/>
      <c r="AQ37" s="81"/>
    </row>
    <row r="38" spans="1:43" s="82" customFormat="1" ht="18.75" customHeight="1" x14ac:dyDescent="0.25">
      <c r="A38" s="668"/>
      <c r="B38" s="259"/>
      <c r="C38" s="264" t="s">
        <v>203</v>
      </c>
      <c r="D38" s="277"/>
      <c r="E38" s="273"/>
      <c r="F38" s="271"/>
      <c r="G38" s="272"/>
      <c r="H38" s="272"/>
      <c r="I38" s="272"/>
      <c r="J38" s="273"/>
      <c r="K38" s="108"/>
      <c r="L38" s="109"/>
      <c r="M38" s="109"/>
      <c r="N38" s="109"/>
      <c r="O38" s="110"/>
      <c r="P38" s="265">
        <v>0</v>
      </c>
      <c r="Q38" s="266">
        <v>2</v>
      </c>
      <c r="R38" s="267">
        <v>0</v>
      </c>
      <c r="S38" s="267" t="s">
        <v>23</v>
      </c>
      <c r="T38" s="268">
        <v>2</v>
      </c>
      <c r="U38" s="111" t="s">
        <v>34</v>
      </c>
      <c r="V38" s="271"/>
      <c r="W38" s="272"/>
      <c r="X38" s="272"/>
      <c r="Y38" s="273"/>
      <c r="Z38" s="277"/>
      <c r="AA38" s="272"/>
      <c r="AB38" s="272"/>
      <c r="AC38" s="272"/>
      <c r="AD38" s="273"/>
      <c r="AE38" s="277"/>
      <c r="AF38" s="272"/>
      <c r="AG38" s="272"/>
      <c r="AH38" s="272"/>
      <c r="AI38" s="273"/>
      <c r="AJ38" s="277"/>
      <c r="AK38" s="272"/>
      <c r="AL38" s="272"/>
      <c r="AM38" s="272"/>
      <c r="AN38" s="273"/>
      <c r="AO38" s="63"/>
      <c r="AP38" s="63"/>
      <c r="AQ38" s="81"/>
    </row>
    <row r="39" spans="1:43" s="82" customFormat="1" ht="18.75" customHeight="1" x14ac:dyDescent="0.25">
      <c r="A39" s="668"/>
      <c r="B39" s="259"/>
      <c r="C39" s="264" t="s">
        <v>204</v>
      </c>
      <c r="D39" s="277"/>
      <c r="E39" s="273"/>
      <c r="F39" s="271"/>
      <c r="G39" s="272"/>
      <c r="H39" s="272"/>
      <c r="I39" s="272"/>
      <c r="J39" s="273"/>
      <c r="K39" s="108"/>
      <c r="L39" s="109"/>
      <c r="M39" s="109"/>
      <c r="N39" s="109"/>
      <c r="O39" s="110"/>
      <c r="P39" s="265">
        <v>0</v>
      </c>
      <c r="Q39" s="266">
        <v>2</v>
      </c>
      <c r="R39" s="267">
        <v>0</v>
      </c>
      <c r="S39" s="267" t="s">
        <v>23</v>
      </c>
      <c r="T39" s="268">
        <v>2</v>
      </c>
      <c r="U39" s="111" t="s">
        <v>34</v>
      </c>
      <c r="V39" s="271"/>
      <c r="W39" s="272"/>
      <c r="X39" s="272"/>
      <c r="Y39" s="273"/>
      <c r="Z39" s="277"/>
      <c r="AA39" s="272"/>
      <c r="AB39" s="272"/>
      <c r="AC39" s="272"/>
      <c r="AD39" s="273"/>
      <c r="AE39" s="277"/>
      <c r="AF39" s="272"/>
      <c r="AG39" s="272"/>
      <c r="AH39" s="272"/>
      <c r="AI39" s="273"/>
      <c r="AJ39" s="277"/>
      <c r="AK39" s="272"/>
      <c r="AL39" s="272"/>
      <c r="AM39" s="272"/>
      <c r="AN39" s="273"/>
      <c r="AO39" s="63"/>
      <c r="AP39" s="63"/>
      <c r="AQ39" s="81"/>
    </row>
    <row r="40" spans="1:43" s="82" customFormat="1" ht="18.75" customHeight="1" thickBot="1" x14ac:dyDescent="0.3">
      <c r="A40" s="669"/>
      <c r="B40" s="260"/>
      <c r="C40" s="263" t="s">
        <v>32</v>
      </c>
      <c r="D40" s="87" t="s">
        <v>33</v>
      </c>
      <c r="E40" s="89">
        <v>0</v>
      </c>
      <c r="F40" s="276"/>
      <c r="G40" s="88"/>
      <c r="H40" s="88"/>
      <c r="I40" s="88"/>
      <c r="J40" s="89"/>
      <c r="K40" s="112"/>
      <c r="L40" s="113"/>
      <c r="M40" s="113"/>
      <c r="N40" s="113"/>
      <c r="O40" s="114"/>
      <c r="P40" s="269"/>
      <c r="Q40" s="270"/>
      <c r="R40" s="113"/>
      <c r="S40" s="113"/>
      <c r="T40" s="114"/>
      <c r="U40" s="112"/>
      <c r="V40" s="88"/>
      <c r="W40" s="88"/>
      <c r="X40" s="88"/>
      <c r="Y40" s="89"/>
      <c r="Z40" s="87"/>
      <c r="AA40" s="88"/>
      <c r="AB40" s="88"/>
      <c r="AC40" s="88"/>
      <c r="AD40" s="89"/>
      <c r="AE40" s="670" t="s">
        <v>33</v>
      </c>
      <c r="AF40" s="671"/>
      <c r="AG40" s="671"/>
      <c r="AH40" s="671"/>
      <c r="AI40" s="672"/>
      <c r="AJ40" s="87"/>
      <c r="AK40" s="88"/>
      <c r="AL40" s="88"/>
      <c r="AM40" s="88"/>
      <c r="AN40" s="89"/>
      <c r="AO40" s="63"/>
      <c r="AP40" s="63"/>
      <c r="AQ40" s="81"/>
    </row>
    <row r="41" spans="1:43" x14ac:dyDescent="0.25">
      <c r="F41" s="676"/>
      <c r="G41" s="677"/>
      <c r="H41" s="677"/>
      <c r="I41" s="677"/>
      <c r="K41" s="676"/>
      <c r="L41" s="677"/>
      <c r="M41" s="677"/>
      <c r="N41" s="677"/>
      <c r="P41" s="676"/>
      <c r="Q41" s="677"/>
      <c r="R41" s="677"/>
      <c r="S41" s="677"/>
      <c r="U41" s="676"/>
      <c r="V41" s="677"/>
      <c r="W41" s="677"/>
      <c r="X41" s="677"/>
      <c r="Z41" s="676"/>
      <c r="AA41" s="677"/>
      <c r="AB41" s="677"/>
      <c r="AC41" s="677"/>
      <c r="AE41" s="676"/>
      <c r="AF41" s="677"/>
      <c r="AG41" s="677"/>
      <c r="AH41" s="677"/>
      <c r="AJ41" s="676"/>
      <c r="AK41" s="677"/>
      <c r="AL41" s="677"/>
      <c r="AM41" s="677"/>
    </row>
    <row r="42" spans="1:43" x14ac:dyDescent="0.25">
      <c r="D42" s="115"/>
    </row>
    <row r="43" spans="1:43" s="58" customFormat="1" ht="15" customHeight="1" x14ac:dyDescent="0.25">
      <c r="A43" s="51"/>
      <c r="B43" s="52" t="s">
        <v>126</v>
      </c>
      <c r="C43" s="53"/>
      <c r="D43" s="54"/>
      <c r="E43" s="54"/>
      <c r="F43" s="54" t="s">
        <v>182</v>
      </c>
      <c r="G43" s="54"/>
      <c r="H43" s="54">
        <v>27</v>
      </c>
      <c r="I43" s="54"/>
      <c r="J43" s="54"/>
      <c r="K43" s="54"/>
      <c r="L43" s="54"/>
      <c r="M43" s="54">
        <v>29</v>
      </c>
      <c r="N43" s="54"/>
      <c r="O43" s="55"/>
      <c r="P43" s="55"/>
      <c r="Q43" s="55"/>
      <c r="R43" s="51">
        <v>27</v>
      </c>
      <c r="S43" s="56"/>
      <c r="T43" s="51"/>
      <c r="U43" s="51"/>
      <c r="V43" s="51"/>
      <c r="W43" s="51">
        <v>20</v>
      </c>
      <c r="X43" s="56"/>
      <c r="Y43" s="51"/>
      <c r="Z43" s="51"/>
      <c r="AA43" s="51"/>
      <c r="AB43" s="51">
        <v>10</v>
      </c>
      <c r="AC43" s="56"/>
      <c r="AD43" s="51"/>
      <c r="AE43" s="51"/>
      <c r="AF43" s="51"/>
      <c r="AG43" s="51">
        <v>6</v>
      </c>
      <c r="AH43" s="56"/>
      <c r="AI43" s="57"/>
      <c r="AL43" s="58">
        <v>5</v>
      </c>
    </row>
    <row r="44" spans="1:43" s="58" customFormat="1" ht="15" customHeight="1" x14ac:dyDescent="0.25">
      <c r="A44" s="51"/>
      <c r="B44" s="52"/>
      <c r="C44" s="53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5"/>
      <c r="P44" s="55"/>
      <c r="Q44" s="55"/>
      <c r="R44" s="51"/>
      <c r="S44" s="56"/>
      <c r="T44" s="51"/>
      <c r="U44" s="51"/>
      <c r="V44" s="51"/>
      <c r="W44" s="51"/>
      <c r="X44" s="56"/>
      <c r="Y44" s="51"/>
      <c r="Z44" s="51"/>
      <c r="AA44" s="51"/>
      <c r="AB44" s="51"/>
      <c r="AC44" s="56"/>
      <c r="AD44" s="51"/>
      <c r="AE44" s="51"/>
      <c r="AF44" s="51"/>
      <c r="AG44" s="51"/>
      <c r="AH44" s="56"/>
      <c r="AI44" s="57"/>
    </row>
    <row r="45" spans="1:43" s="58" customFormat="1" ht="15" customHeight="1" x14ac:dyDescent="0.25">
      <c r="A45" s="51"/>
      <c r="B45" s="59" t="s">
        <v>224</v>
      </c>
      <c r="C45" s="60"/>
      <c r="D45" s="54"/>
      <c r="O45" s="55"/>
      <c r="P45" s="55"/>
      <c r="Q45" s="55"/>
      <c r="R45" s="51"/>
      <c r="S45" s="56"/>
      <c r="T45" s="51"/>
      <c r="U45" s="51"/>
      <c r="V45" s="51"/>
      <c r="W45" s="51"/>
      <c r="X45" s="56"/>
      <c r="Y45" s="51"/>
      <c r="Z45" s="51"/>
      <c r="AA45" s="51"/>
      <c r="AB45" s="51"/>
      <c r="AC45" s="56"/>
      <c r="AD45" s="278"/>
      <c r="AE45" s="279"/>
      <c r="AF45" s="278"/>
      <c r="AG45" s="278"/>
      <c r="AH45" s="278"/>
      <c r="AI45" s="278" t="s">
        <v>185</v>
      </c>
    </row>
    <row r="46" spans="1:43" s="58" customFormat="1" ht="15" customHeight="1" x14ac:dyDescent="0.25">
      <c r="A46" s="51"/>
      <c r="B46" s="52" t="s">
        <v>150</v>
      </c>
      <c r="C46" s="60"/>
      <c r="D46" s="54"/>
      <c r="O46" s="55"/>
      <c r="P46" s="55"/>
      <c r="Q46" s="55"/>
      <c r="R46" s="51"/>
      <c r="S46" s="56"/>
      <c r="T46" s="51"/>
      <c r="U46" s="51"/>
      <c r="V46" s="51"/>
      <c r="W46" s="51"/>
      <c r="X46" s="56"/>
      <c r="Y46" s="51"/>
      <c r="Z46" s="51"/>
      <c r="AA46" s="51"/>
      <c r="AB46" s="51"/>
      <c r="AC46" s="56"/>
      <c r="AD46" s="41"/>
      <c r="AE46" s="279"/>
      <c r="AF46" s="278"/>
      <c r="AG46" s="278" t="s">
        <v>186</v>
      </c>
      <c r="AH46" s="278"/>
      <c r="AI46" s="278"/>
    </row>
    <row r="47" spans="1:43" x14ac:dyDescent="0.25">
      <c r="D47" s="54"/>
    </row>
    <row r="48" spans="1:43" x14ac:dyDescent="0.25">
      <c r="D48" s="54"/>
    </row>
    <row r="49" spans="4:4" x14ac:dyDescent="0.25">
      <c r="D49" s="54"/>
    </row>
  </sheetData>
  <mergeCells count="34">
    <mergeCell ref="AJ41:AM41"/>
    <mergeCell ref="E9:E10"/>
    <mergeCell ref="F3:U3"/>
    <mergeCell ref="F2:U2"/>
    <mergeCell ref="AE41:AH41"/>
    <mergeCell ref="F41:I41"/>
    <mergeCell ref="K41:N41"/>
    <mergeCell ref="P41:S41"/>
    <mergeCell ref="U41:X41"/>
    <mergeCell ref="Z41:AC41"/>
    <mergeCell ref="P10:T10"/>
    <mergeCell ref="U10:Y10"/>
    <mergeCell ref="Z10:AD10"/>
    <mergeCell ref="AE10:AI10"/>
    <mergeCell ref="A8:AO8"/>
    <mergeCell ref="A31:A35"/>
    <mergeCell ref="A36:A40"/>
    <mergeCell ref="AE40:AI40"/>
    <mergeCell ref="AP9:AP10"/>
    <mergeCell ref="A23:C23"/>
    <mergeCell ref="A12:C12"/>
    <mergeCell ref="F9:AI9"/>
    <mergeCell ref="AO9:AO10"/>
    <mergeCell ref="F10:J10"/>
    <mergeCell ref="K10:O10"/>
    <mergeCell ref="AJ10:AN10"/>
    <mergeCell ref="A9:A10"/>
    <mergeCell ref="B9:B10"/>
    <mergeCell ref="C9:C10"/>
    <mergeCell ref="AH2:AP2"/>
    <mergeCell ref="H1:T1"/>
    <mergeCell ref="A4:AO4"/>
    <mergeCell ref="H5:U5"/>
    <mergeCell ref="AH3:AP3"/>
  </mergeCells>
  <conditionalFormatting sqref="AK29:AN29">
    <cfRule type="cellIs" dxfId="2" priority="10" operator="equal">
      <formula>0</formula>
    </cfRule>
  </conditionalFormatting>
  <pageMargins left="0.3" right="0.22" top="0.44" bottom="0.4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N49"/>
  <sheetViews>
    <sheetView showGridLines="0" topLeftCell="A4" zoomScale="60" zoomScaleNormal="60" zoomScalePageLayoutView="80" workbookViewId="0">
      <selection activeCell="AO23" sqref="AO23"/>
    </sheetView>
  </sheetViews>
  <sheetFormatPr defaultColWidth="9.140625" defaultRowHeight="15" x14ac:dyDescent="0.25"/>
  <cols>
    <col min="1" max="1" width="6.42578125" style="23" customWidth="1"/>
    <col min="2" max="2" width="18.140625" style="24" customWidth="1"/>
    <col min="3" max="3" width="52.42578125" style="17" customWidth="1"/>
    <col min="4" max="5" width="7.85546875" style="18" customWidth="1"/>
    <col min="6" max="40" width="4.28515625" style="18" customWidth="1"/>
    <col min="41" max="41" width="20.85546875" style="18" customWidth="1"/>
    <col min="42" max="42" width="30.140625" style="18" bestFit="1" customWidth="1"/>
    <col min="43" max="43" width="9.140625" style="26"/>
    <col min="44" max="16384" width="9.140625" style="19"/>
  </cols>
  <sheetData>
    <row r="1" spans="1:43" ht="18" x14ac:dyDescent="0.25">
      <c r="A1" s="38" t="s">
        <v>109</v>
      </c>
      <c r="B1" s="39"/>
      <c r="C1" s="40"/>
      <c r="G1" s="664" t="s">
        <v>111</v>
      </c>
      <c r="H1" s="664"/>
      <c r="I1" s="664"/>
      <c r="J1" s="664"/>
      <c r="K1" s="664"/>
      <c r="L1" s="664"/>
      <c r="M1" s="664"/>
      <c r="N1" s="664"/>
      <c r="O1" s="664"/>
      <c r="P1" s="664"/>
      <c r="Q1" s="664"/>
      <c r="R1" s="664"/>
      <c r="S1" s="664"/>
      <c r="T1" s="664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</row>
    <row r="2" spans="1:43" s="33" customFormat="1" ht="18" x14ac:dyDescent="0.25">
      <c r="A2" s="38" t="s">
        <v>121</v>
      </c>
      <c r="B2" s="39"/>
      <c r="C2" s="40"/>
      <c r="F2" s="665" t="s">
        <v>122</v>
      </c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AA2" s="35"/>
      <c r="AB2" s="35"/>
      <c r="AC2" s="35"/>
      <c r="AD2" s="35"/>
      <c r="AE2" s="35"/>
      <c r="AG2" s="35"/>
      <c r="AH2" s="35" t="s">
        <v>215</v>
      </c>
      <c r="AI2" s="35"/>
      <c r="AJ2" s="35"/>
      <c r="AK2" s="35"/>
      <c r="AL2" s="35"/>
      <c r="AM2" s="35"/>
      <c r="AN2" s="35"/>
      <c r="AO2" s="35"/>
    </row>
    <row r="3" spans="1:43" s="33" customFormat="1" ht="18" x14ac:dyDescent="0.25">
      <c r="A3" s="38"/>
      <c r="B3" s="39"/>
      <c r="C3" s="40"/>
      <c r="F3" s="665" t="s">
        <v>110</v>
      </c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5"/>
      <c r="T3" s="665"/>
      <c r="U3" s="665"/>
      <c r="AA3" s="31"/>
      <c r="AB3" s="31"/>
      <c r="AC3" s="31"/>
      <c r="AD3" s="31"/>
      <c r="AE3" s="31"/>
      <c r="AG3" s="31"/>
      <c r="AH3" s="683" t="s">
        <v>210</v>
      </c>
      <c r="AI3" s="683"/>
      <c r="AJ3" s="683"/>
      <c r="AK3" s="683"/>
      <c r="AL3" s="683"/>
      <c r="AM3" s="683"/>
      <c r="AN3" s="683"/>
      <c r="AO3" s="683"/>
    </row>
    <row r="4" spans="1:43" s="33" customFormat="1" ht="18" x14ac:dyDescent="0.25">
      <c r="F4" s="665" t="s">
        <v>124</v>
      </c>
      <c r="G4" s="665"/>
      <c r="H4" s="665"/>
      <c r="I4" s="665"/>
      <c r="J4" s="665"/>
      <c r="K4" s="665"/>
      <c r="L4" s="665"/>
      <c r="M4" s="665"/>
      <c r="N4" s="665"/>
      <c r="O4" s="665"/>
      <c r="P4" s="665"/>
      <c r="Q4" s="665"/>
      <c r="R4" s="665"/>
      <c r="S4" s="665"/>
      <c r="T4" s="665"/>
      <c r="U4" s="665"/>
      <c r="AH4" s="683" t="s">
        <v>133</v>
      </c>
      <c r="AI4" s="683"/>
      <c r="AJ4" s="683"/>
      <c r="AK4" s="683"/>
      <c r="AL4" s="683"/>
      <c r="AM4" s="683"/>
      <c r="AN4" s="683"/>
      <c r="AO4" s="683"/>
    </row>
    <row r="5" spans="1:43" s="41" customFormat="1" ht="18.75" x14ac:dyDescent="0.25">
      <c r="A5" s="33"/>
      <c r="B5" s="33"/>
      <c r="C5" s="33"/>
      <c r="D5" s="33"/>
      <c r="E5" s="33"/>
      <c r="F5" s="33"/>
      <c r="G5" s="33"/>
      <c r="H5" s="666" t="s">
        <v>218</v>
      </c>
      <c r="I5" s="666"/>
      <c r="J5" s="666"/>
      <c r="K5" s="666"/>
      <c r="L5" s="666"/>
      <c r="M5" s="666"/>
      <c r="N5" s="666"/>
      <c r="O5" s="666"/>
      <c r="P5" s="666"/>
      <c r="Q5" s="666"/>
      <c r="R5" s="666"/>
      <c r="S5" s="666"/>
      <c r="T5" s="666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</row>
    <row r="6" spans="1:43" s="41" customFormat="1" ht="18" x14ac:dyDescent="0.2">
      <c r="A6" s="313"/>
      <c r="B6" s="313"/>
      <c r="C6" s="313"/>
      <c r="D6" s="313"/>
      <c r="E6" s="313"/>
      <c r="F6" s="313"/>
      <c r="G6" s="313"/>
      <c r="H6" s="313"/>
      <c r="I6" s="665"/>
      <c r="J6" s="665"/>
      <c r="K6" s="665"/>
      <c r="L6" s="665"/>
      <c r="M6" s="665"/>
      <c r="N6" s="665"/>
      <c r="O6" s="665"/>
      <c r="P6" s="665"/>
      <c r="Q6" s="665"/>
      <c r="R6" s="665"/>
      <c r="S6" s="665"/>
      <c r="T6" s="665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N6" s="313"/>
      <c r="AO6" s="313"/>
    </row>
    <row r="7" spans="1:43" s="41" customFormat="1" ht="12.75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</row>
    <row r="8" spans="1:43" s="41" customFormat="1" ht="12.75" customHeight="1" x14ac:dyDescent="0.2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</row>
    <row r="9" spans="1:43" s="32" customFormat="1" ht="16.5" thickBot="1" x14ac:dyDescent="0.3">
      <c r="A9" s="625" t="s">
        <v>134</v>
      </c>
      <c r="B9" s="625"/>
      <c r="C9" s="625"/>
      <c r="D9" s="625"/>
      <c r="E9" s="625"/>
      <c r="F9" s="625"/>
      <c r="G9" s="625"/>
      <c r="H9" s="625"/>
      <c r="I9" s="625"/>
      <c r="J9" s="625"/>
      <c r="K9" s="625"/>
      <c r="L9" s="625"/>
      <c r="M9" s="625"/>
      <c r="N9" s="625"/>
      <c r="O9" s="625"/>
      <c r="P9" s="625"/>
      <c r="Q9" s="625"/>
      <c r="R9" s="625"/>
      <c r="S9" s="625"/>
      <c r="T9" s="625"/>
      <c r="U9" s="625"/>
      <c r="V9" s="625"/>
      <c r="W9" s="625"/>
      <c r="X9" s="625"/>
      <c r="Y9" s="625"/>
      <c r="Z9" s="625"/>
      <c r="AA9" s="625"/>
      <c r="AB9" s="625"/>
      <c r="AC9" s="625"/>
      <c r="AD9" s="625"/>
      <c r="AE9" s="625"/>
      <c r="AF9" s="625"/>
      <c r="AG9" s="625"/>
      <c r="AH9" s="625"/>
      <c r="AI9" s="625"/>
      <c r="AJ9" s="625"/>
      <c r="AK9" s="625"/>
      <c r="AL9" s="625"/>
      <c r="AM9" s="625"/>
      <c r="AN9" s="625"/>
      <c r="AO9" s="625"/>
    </row>
    <row r="10" spans="1:43" s="280" customFormat="1" ht="15.75" customHeight="1" x14ac:dyDescent="0.25">
      <c r="A10" s="631"/>
      <c r="B10" s="633" t="s">
        <v>0</v>
      </c>
      <c r="C10" s="635" t="s">
        <v>1</v>
      </c>
      <c r="D10" s="189" t="s">
        <v>2</v>
      </c>
      <c r="E10" s="678" t="s">
        <v>145</v>
      </c>
      <c r="F10" s="659" t="s">
        <v>3</v>
      </c>
      <c r="G10" s="660"/>
      <c r="H10" s="660"/>
      <c r="I10" s="660"/>
      <c r="J10" s="660"/>
      <c r="K10" s="660"/>
      <c r="L10" s="660"/>
      <c r="M10" s="660"/>
      <c r="N10" s="660"/>
      <c r="O10" s="660"/>
      <c r="P10" s="660"/>
      <c r="Q10" s="660"/>
      <c r="R10" s="660"/>
      <c r="S10" s="660"/>
      <c r="T10" s="660"/>
      <c r="U10" s="660"/>
      <c r="V10" s="660"/>
      <c r="W10" s="660"/>
      <c r="X10" s="660"/>
      <c r="Y10" s="660"/>
      <c r="Z10" s="660"/>
      <c r="AA10" s="660"/>
      <c r="AB10" s="660"/>
      <c r="AC10" s="660"/>
      <c r="AD10" s="660"/>
      <c r="AE10" s="660"/>
      <c r="AF10" s="660"/>
      <c r="AG10" s="660"/>
      <c r="AH10" s="660"/>
      <c r="AI10" s="660"/>
      <c r="AJ10" s="198"/>
      <c r="AK10" s="198"/>
      <c r="AL10" s="198"/>
      <c r="AM10" s="199"/>
      <c r="AN10" s="200"/>
      <c r="AO10" s="616" t="s">
        <v>4</v>
      </c>
      <c r="AP10" s="616" t="s">
        <v>146</v>
      </c>
    </row>
    <row r="11" spans="1:43" s="280" customFormat="1" ht="16.5" thickBot="1" x14ac:dyDescent="0.3">
      <c r="A11" s="632"/>
      <c r="B11" s="634"/>
      <c r="C11" s="636"/>
      <c r="D11" s="190" t="s">
        <v>5</v>
      </c>
      <c r="E11" s="679"/>
      <c r="F11" s="618" t="s">
        <v>6</v>
      </c>
      <c r="G11" s="619"/>
      <c r="H11" s="619"/>
      <c r="I11" s="619"/>
      <c r="J11" s="620"/>
      <c r="K11" s="618" t="s">
        <v>7</v>
      </c>
      <c r="L11" s="619"/>
      <c r="M11" s="619"/>
      <c r="N11" s="619"/>
      <c r="O11" s="620"/>
      <c r="P11" s="618" t="s">
        <v>8</v>
      </c>
      <c r="Q11" s="619"/>
      <c r="R11" s="619"/>
      <c r="S11" s="619"/>
      <c r="T11" s="620"/>
      <c r="U11" s="618" t="s">
        <v>9</v>
      </c>
      <c r="V11" s="619"/>
      <c r="W11" s="619"/>
      <c r="X11" s="619"/>
      <c r="Y11" s="620"/>
      <c r="Z11" s="618" t="s">
        <v>10</v>
      </c>
      <c r="AA11" s="619"/>
      <c r="AB11" s="619"/>
      <c r="AC11" s="619"/>
      <c r="AD11" s="620"/>
      <c r="AE11" s="618" t="s">
        <v>11</v>
      </c>
      <c r="AF11" s="619"/>
      <c r="AG11" s="619"/>
      <c r="AH11" s="619"/>
      <c r="AI11" s="620"/>
      <c r="AJ11" s="618" t="s">
        <v>12</v>
      </c>
      <c r="AK11" s="619"/>
      <c r="AL11" s="619"/>
      <c r="AM11" s="619"/>
      <c r="AN11" s="620"/>
      <c r="AO11" s="617"/>
      <c r="AP11" s="617"/>
    </row>
    <row r="12" spans="1:43" s="280" customFormat="1" ht="15.75" x14ac:dyDescent="0.25">
      <c r="A12" s="191"/>
      <c r="B12" s="192"/>
      <c r="C12" s="193"/>
      <c r="D12" s="191"/>
      <c r="E12" s="194"/>
      <c r="F12" s="195" t="s">
        <v>13</v>
      </c>
      <c r="G12" s="196" t="s">
        <v>14</v>
      </c>
      <c r="H12" s="196" t="s">
        <v>15</v>
      </c>
      <c r="I12" s="196" t="s">
        <v>16</v>
      </c>
      <c r="J12" s="197" t="s">
        <v>17</v>
      </c>
      <c r="K12" s="195" t="s">
        <v>13</v>
      </c>
      <c r="L12" s="196" t="s">
        <v>14</v>
      </c>
      <c r="M12" s="196" t="s">
        <v>15</v>
      </c>
      <c r="N12" s="196" t="s">
        <v>16</v>
      </c>
      <c r="O12" s="197" t="s">
        <v>17</v>
      </c>
      <c r="P12" s="195" t="s">
        <v>13</v>
      </c>
      <c r="Q12" s="196" t="s">
        <v>14</v>
      </c>
      <c r="R12" s="196" t="s">
        <v>15</v>
      </c>
      <c r="S12" s="196" t="s">
        <v>16</v>
      </c>
      <c r="T12" s="197" t="s">
        <v>17</v>
      </c>
      <c r="U12" s="195" t="s">
        <v>13</v>
      </c>
      <c r="V12" s="196" t="s">
        <v>14</v>
      </c>
      <c r="W12" s="196" t="s">
        <v>15</v>
      </c>
      <c r="X12" s="196" t="s">
        <v>16</v>
      </c>
      <c r="Y12" s="197" t="s">
        <v>17</v>
      </c>
      <c r="Z12" s="195" t="s">
        <v>13</v>
      </c>
      <c r="AA12" s="196" t="s">
        <v>14</v>
      </c>
      <c r="AB12" s="196" t="s">
        <v>15</v>
      </c>
      <c r="AC12" s="196" t="s">
        <v>16</v>
      </c>
      <c r="AD12" s="197" t="s">
        <v>17</v>
      </c>
      <c r="AE12" s="195" t="s">
        <v>13</v>
      </c>
      <c r="AF12" s="196" t="s">
        <v>14</v>
      </c>
      <c r="AG12" s="196" t="s">
        <v>15</v>
      </c>
      <c r="AH12" s="196" t="s">
        <v>16</v>
      </c>
      <c r="AI12" s="197" t="s">
        <v>17</v>
      </c>
      <c r="AJ12" s="281" t="s">
        <v>13</v>
      </c>
      <c r="AK12" s="282" t="s">
        <v>14</v>
      </c>
      <c r="AL12" s="282" t="s">
        <v>15</v>
      </c>
      <c r="AM12" s="282" t="s">
        <v>16</v>
      </c>
      <c r="AN12" s="283" t="s">
        <v>17</v>
      </c>
      <c r="AO12" s="284" t="s">
        <v>0</v>
      </c>
      <c r="AP12" s="284"/>
    </row>
    <row r="13" spans="1:43" ht="15.75" x14ac:dyDescent="0.25">
      <c r="A13" s="673" t="s">
        <v>207</v>
      </c>
      <c r="B13" s="674"/>
      <c r="C13" s="675"/>
      <c r="D13" s="13">
        <f>SUM(D14:D23)</f>
        <v>35</v>
      </c>
      <c r="E13" s="15">
        <f>SUM(E14:E23)</f>
        <v>39</v>
      </c>
      <c r="F13" s="13">
        <f>SUM(F14:F23)</f>
        <v>0</v>
      </c>
      <c r="G13" s="14">
        <f>SUM(G14:G23)</f>
        <v>0</v>
      </c>
      <c r="H13" s="14">
        <f>SUM(H14:H23)</f>
        <v>0</v>
      </c>
      <c r="I13" s="5"/>
      <c r="J13" s="15">
        <f>SUM(J14:J23)</f>
        <v>0</v>
      </c>
      <c r="K13" s="13">
        <f>SUM(K14:K23)</f>
        <v>0</v>
      </c>
      <c r="L13" s="14">
        <f>SUM(L14:L23)</f>
        <v>0</v>
      </c>
      <c r="M13" s="14">
        <f>SUM(M14:M23)</f>
        <v>0</v>
      </c>
      <c r="N13" s="5"/>
      <c r="O13" s="15">
        <f>SUM(O14:O23)</f>
        <v>0</v>
      </c>
      <c r="P13" s="13">
        <f>SUM(P14:P23)</f>
        <v>0</v>
      </c>
      <c r="Q13" s="14">
        <f>SUM(Q14:Q23)</f>
        <v>0</v>
      </c>
      <c r="R13" s="14">
        <f>SUM(R14:R23)</f>
        <v>0</v>
      </c>
      <c r="S13" s="5"/>
      <c r="T13" s="15">
        <f>SUM(T14:T23)</f>
        <v>0</v>
      </c>
      <c r="U13" s="13">
        <f>SUM(U14:U23)</f>
        <v>0</v>
      </c>
      <c r="V13" s="14">
        <f>SUM(V14:V23)</f>
        <v>0</v>
      </c>
      <c r="W13" s="14">
        <f>SUM(W14:W23)</f>
        <v>2</v>
      </c>
      <c r="X13" s="5"/>
      <c r="Y13" s="15">
        <f>SUM(Y14:Y23)</f>
        <v>2</v>
      </c>
      <c r="Z13" s="13">
        <f>SUM(Z14:Z23)</f>
        <v>5</v>
      </c>
      <c r="AA13" s="14">
        <f>SUM(AA14:AA23)</f>
        <v>0</v>
      </c>
      <c r="AB13" s="14">
        <f>SUM(AB14:AB23)</f>
        <v>11</v>
      </c>
      <c r="AC13" s="5"/>
      <c r="AD13" s="15">
        <f>SUM(AD14:AD23)</f>
        <v>17</v>
      </c>
      <c r="AE13" s="13">
        <f>SUM(AE14:AE23)</f>
        <v>4</v>
      </c>
      <c r="AF13" s="14">
        <f>SUM(AF14:AF23)</f>
        <v>0</v>
      </c>
      <c r="AG13" s="14">
        <f>SUM(AG14:AG23)</f>
        <v>9</v>
      </c>
      <c r="AH13" s="5"/>
      <c r="AI13" s="15">
        <f>SUM(AI14:AI23)</f>
        <v>14</v>
      </c>
      <c r="AJ13" s="13">
        <f>SUM(AJ14:AJ23)</f>
        <v>0</v>
      </c>
      <c r="AK13" s="14">
        <f>SUM(AK14:AK23)</f>
        <v>0</v>
      </c>
      <c r="AL13" s="14">
        <f>SUM(AL14:AL23)</f>
        <v>4</v>
      </c>
      <c r="AM13" s="5"/>
      <c r="AN13" s="15">
        <f>SUM(AN14:AN23)</f>
        <v>6</v>
      </c>
      <c r="AO13" s="25"/>
      <c r="AP13" s="25"/>
    </row>
    <row r="14" spans="1:43" ht="15.75" x14ac:dyDescent="0.25">
      <c r="A14" s="218" t="s">
        <v>58</v>
      </c>
      <c r="B14" s="45" t="s">
        <v>273</v>
      </c>
      <c r="C14" s="28" t="s">
        <v>139</v>
      </c>
      <c r="D14" s="116">
        <f t="shared" ref="D14:D15" si="0">SUM(F14,G14,H14,K14,L14,M14,P14,Q14,R14,U14,V14,W14,Z14,AA14,AB14,AE14,AF14,AG14,AJ14,AK14,AL14)</f>
        <v>4</v>
      </c>
      <c r="E14" s="173">
        <f t="shared" ref="E14:E15" si="1">SUM(J14,O14,T14,Y14,AD14,AI14,AN14)</f>
        <v>5</v>
      </c>
      <c r="F14" s="8"/>
      <c r="G14" s="9"/>
      <c r="H14" s="9"/>
      <c r="I14" s="9"/>
      <c r="J14" s="172"/>
      <c r="K14" s="8"/>
      <c r="L14" s="9"/>
      <c r="M14" s="9"/>
      <c r="N14" s="9"/>
      <c r="O14" s="172"/>
      <c r="P14" s="8"/>
      <c r="Q14" s="9"/>
      <c r="R14" s="9"/>
      <c r="S14" s="9"/>
      <c r="T14" s="172"/>
      <c r="U14" s="8"/>
      <c r="V14" s="9"/>
      <c r="W14" s="9"/>
      <c r="X14" s="9"/>
      <c r="Y14" s="172"/>
      <c r="Z14" s="8">
        <v>0</v>
      </c>
      <c r="AA14" s="9">
        <v>0</v>
      </c>
      <c r="AB14" s="9">
        <v>4</v>
      </c>
      <c r="AC14" s="9" t="s">
        <v>23</v>
      </c>
      <c r="AD14" s="172">
        <v>5</v>
      </c>
      <c r="AE14" s="8"/>
      <c r="AF14" s="9"/>
      <c r="AG14" s="9"/>
      <c r="AH14" s="9"/>
      <c r="AI14" s="172"/>
      <c r="AJ14" s="8"/>
      <c r="AK14" s="9"/>
      <c r="AL14" s="9"/>
      <c r="AM14" s="9"/>
      <c r="AN14" s="172"/>
      <c r="AO14" s="44" t="s">
        <v>253</v>
      </c>
      <c r="AP14" s="49" t="s">
        <v>164</v>
      </c>
    </row>
    <row r="15" spans="1:43" ht="15.75" x14ac:dyDescent="0.25">
      <c r="A15" s="218" t="s">
        <v>91</v>
      </c>
      <c r="B15" s="45" t="s">
        <v>274</v>
      </c>
      <c r="C15" s="28" t="s">
        <v>140</v>
      </c>
      <c r="D15" s="116">
        <f t="shared" si="0"/>
        <v>5</v>
      </c>
      <c r="E15" s="173">
        <f t="shared" si="1"/>
        <v>6</v>
      </c>
      <c r="F15" s="8"/>
      <c r="G15" s="9"/>
      <c r="H15" s="9"/>
      <c r="I15" s="9"/>
      <c r="J15" s="172"/>
      <c r="K15" s="8"/>
      <c r="L15" s="9"/>
      <c r="M15" s="9"/>
      <c r="N15" s="9"/>
      <c r="O15" s="172"/>
      <c r="P15" s="8"/>
      <c r="Q15" s="9"/>
      <c r="R15" s="9"/>
      <c r="S15" s="9"/>
      <c r="T15" s="172"/>
      <c r="U15" s="8"/>
      <c r="V15" s="9"/>
      <c r="W15" s="9"/>
      <c r="X15" s="9"/>
      <c r="Y15" s="172"/>
      <c r="Z15" s="8"/>
      <c r="AA15" s="9"/>
      <c r="AB15" s="9"/>
      <c r="AC15" s="9"/>
      <c r="AD15" s="172"/>
      <c r="AE15" s="8">
        <v>1</v>
      </c>
      <c r="AF15" s="9">
        <v>0</v>
      </c>
      <c r="AG15" s="9">
        <v>4</v>
      </c>
      <c r="AH15" s="9" t="s">
        <v>19</v>
      </c>
      <c r="AI15" s="172">
        <v>6</v>
      </c>
      <c r="AJ15" s="8"/>
      <c r="AK15" s="9"/>
      <c r="AL15" s="9"/>
      <c r="AM15" s="9"/>
      <c r="AN15" s="172"/>
      <c r="AO15" s="45" t="s">
        <v>273</v>
      </c>
      <c r="AP15" s="49" t="s">
        <v>164</v>
      </c>
    </row>
    <row r="16" spans="1:43" s="21" customFormat="1" ht="18" customHeight="1" x14ac:dyDescent="0.25">
      <c r="A16" s="218" t="s">
        <v>99</v>
      </c>
      <c r="B16" s="22" t="s">
        <v>275</v>
      </c>
      <c r="C16" s="29" t="s">
        <v>115</v>
      </c>
      <c r="D16" s="286">
        <f t="shared" ref="D16:D23" si="2">SUM(F16,G16,H16,K16,L16,M16,P16,Q16,R16,U16,V16,W16,Z16,AA16,AB16,AE16,AF16,AG16,AJ16,AK16,AL16)</f>
        <v>4</v>
      </c>
      <c r="E16" s="287">
        <f>SUM(J16,O16,T16,Y16,AD16,AI16,AN16)</f>
        <v>4</v>
      </c>
      <c r="F16" s="174"/>
      <c r="G16" s="175"/>
      <c r="H16" s="175"/>
      <c r="I16" s="175"/>
      <c r="J16" s="176"/>
      <c r="K16" s="174"/>
      <c r="L16" s="175"/>
      <c r="M16" s="175"/>
      <c r="N16" s="175"/>
      <c r="O16" s="176"/>
      <c r="P16" s="174"/>
      <c r="Q16" s="175"/>
      <c r="R16" s="175"/>
      <c r="S16" s="175"/>
      <c r="T16" s="176"/>
      <c r="U16" s="174"/>
      <c r="V16" s="175"/>
      <c r="W16" s="175"/>
      <c r="X16" s="175"/>
      <c r="Y16" s="176"/>
      <c r="Z16" s="174">
        <v>2</v>
      </c>
      <c r="AA16" s="175">
        <v>0</v>
      </c>
      <c r="AB16" s="175">
        <v>2</v>
      </c>
      <c r="AC16" s="175" t="s">
        <v>23</v>
      </c>
      <c r="AD16" s="176">
        <v>4</v>
      </c>
      <c r="AE16" s="174"/>
      <c r="AF16" s="175"/>
      <c r="AG16" s="175"/>
      <c r="AH16" s="175"/>
      <c r="AI16" s="176"/>
      <c r="AJ16" s="174"/>
      <c r="AK16" s="175"/>
      <c r="AL16" s="175"/>
      <c r="AM16" s="175"/>
      <c r="AN16" s="176"/>
      <c r="AO16" s="44" t="s">
        <v>258</v>
      </c>
      <c r="AP16" s="120" t="s">
        <v>156</v>
      </c>
      <c r="AQ16" s="2"/>
    </row>
    <row r="17" spans="1:144" s="21" customFormat="1" ht="18" customHeight="1" x14ac:dyDescent="0.25">
      <c r="A17" s="218" t="s">
        <v>18</v>
      </c>
      <c r="B17" s="22" t="s">
        <v>276</v>
      </c>
      <c r="C17" s="30" t="s">
        <v>116</v>
      </c>
      <c r="D17" s="286">
        <f t="shared" si="2"/>
        <v>4</v>
      </c>
      <c r="E17" s="287">
        <f t="shared" ref="E17:E23" si="3">SUM(J17,O17,T17,Y17,AD17,AI17,AN17)</f>
        <v>4</v>
      </c>
      <c r="F17" s="174"/>
      <c r="G17" s="175"/>
      <c r="H17" s="175"/>
      <c r="I17" s="175"/>
      <c r="J17" s="176"/>
      <c r="K17" s="174"/>
      <c r="L17" s="175"/>
      <c r="M17" s="175"/>
      <c r="N17" s="175"/>
      <c r="O17" s="176"/>
      <c r="P17" s="174"/>
      <c r="Q17" s="175"/>
      <c r="R17" s="175"/>
      <c r="S17" s="175"/>
      <c r="T17" s="176"/>
      <c r="U17" s="174"/>
      <c r="V17" s="175"/>
      <c r="W17" s="175"/>
      <c r="X17" s="175"/>
      <c r="Y17" s="176"/>
      <c r="Z17" s="174"/>
      <c r="AA17" s="175"/>
      <c r="AB17" s="175"/>
      <c r="AC17" s="175"/>
      <c r="AD17" s="176"/>
      <c r="AE17" s="174">
        <v>2</v>
      </c>
      <c r="AF17" s="175">
        <v>0</v>
      </c>
      <c r="AG17" s="175">
        <v>2</v>
      </c>
      <c r="AH17" s="175" t="s">
        <v>19</v>
      </c>
      <c r="AI17" s="176">
        <v>4</v>
      </c>
      <c r="AJ17" s="174"/>
      <c r="AK17" s="175"/>
      <c r="AL17" s="175"/>
      <c r="AM17" s="175"/>
      <c r="AN17" s="176"/>
      <c r="AO17" s="22" t="s">
        <v>275</v>
      </c>
      <c r="AP17" s="120" t="s">
        <v>156</v>
      </c>
      <c r="AQ17" s="2"/>
    </row>
    <row r="18" spans="1:144" s="21" customFormat="1" ht="18" customHeight="1" x14ac:dyDescent="0.25">
      <c r="A18" s="218" t="s">
        <v>20</v>
      </c>
      <c r="B18" s="22" t="s">
        <v>277</v>
      </c>
      <c r="C18" s="29" t="s">
        <v>127</v>
      </c>
      <c r="D18" s="286">
        <f t="shared" si="2"/>
        <v>2</v>
      </c>
      <c r="E18" s="287">
        <f t="shared" si="3"/>
        <v>2</v>
      </c>
      <c r="F18" s="174"/>
      <c r="G18" s="175"/>
      <c r="H18" s="175"/>
      <c r="I18" s="175"/>
      <c r="J18" s="176"/>
      <c r="K18" s="174"/>
      <c r="L18" s="175"/>
      <c r="M18" s="175"/>
      <c r="N18" s="175"/>
      <c r="O18" s="176"/>
      <c r="P18" s="174"/>
      <c r="Q18" s="175"/>
      <c r="R18" s="175"/>
      <c r="S18" s="175"/>
      <c r="T18" s="176"/>
      <c r="U18" s="174">
        <v>0</v>
      </c>
      <c r="V18" s="175">
        <v>0</v>
      </c>
      <c r="W18" s="175">
        <v>2</v>
      </c>
      <c r="X18" s="175" t="s">
        <v>23</v>
      </c>
      <c r="Y18" s="176">
        <v>2</v>
      </c>
      <c r="Z18" s="174"/>
      <c r="AA18" s="175"/>
      <c r="AB18" s="175"/>
      <c r="AC18" s="175"/>
      <c r="AD18" s="176"/>
      <c r="AE18" s="174"/>
      <c r="AF18" s="175"/>
      <c r="AG18" s="175"/>
      <c r="AH18" s="175"/>
      <c r="AI18" s="176"/>
      <c r="AJ18" s="174"/>
      <c r="AK18" s="175"/>
      <c r="AL18" s="175"/>
      <c r="AM18" s="175"/>
      <c r="AN18" s="176"/>
      <c r="AO18" s="44" t="s">
        <v>248</v>
      </c>
      <c r="AP18" s="48" t="s">
        <v>162</v>
      </c>
      <c r="AQ18" s="2"/>
    </row>
    <row r="19" spans="1:144" s="21" customFormat="1" ht="18" customHeight="1" x14ac:dyDescent="0.25">
      <c r="A19" s="218" t="s">
        <v>21</v>
      </c>
      <c r="B19" s="22" t="s">
        <v>278</v>
      </c>
      <c r="C19" s="29" t="s">
        <v>128</v>
      </c>
      <c r="D19" s="286">
        <f t="shared" si="2"/>
        <v>4</v>
      </c>
      <c r="E19" s="287">
        <f t="shared" si="3"/>
        <v>4</v>
      </c>
      <c r="F19" s="174"/>
      <c r="G19" s="175"/>
      <c r="H19" s="175"/>
      <c r="I19" s="175"/>
      <c r="J19" s="176"/>
      <c r="K19" s="174"/>
      <c r="L19" s="175"/>
      <c r="M19" s="175"/>
      <c r="N19" s="175"/>
      <c r="O19" s="176"/>
      <c r="P19" s="174"/>
      <c r="Q19" s="175"/>
      <c r="R19" s="175"/>
      <c r="S19" s="175"/>
      <c r="T19" s="176"/>
      <c r="U19" s="174"/>
      <c r="V19" s="175"/>
      <c r="W19" s="175"/>
      <c r="X19" s="175"/>
      <c r="Y19" s="176"/>
      <c r="Z19" s="174">
        <v>1</v>
      </c>
      <c r="AA19" s="175">
        <v>0</v>
      </c>
      <c r="AB19" s="175">
        <v>3</v>
      </c>
      <c r="AC19" s="175" t="s">
        <v>19</v>
      </c>
      <c r="AD19" s="176">
        <v>4</v>
      </c>
      <c r="AE19" s="174"/>
      <c r="AF19" s="175"/>
      <c r="AG19" s="175"/>
      <c r="AH19" s="175"/>
      <c r="AI19" s="176"/>
      <c r="AJ19" s="174"/>
      <c r="AK19" s="175"/>
      <c r="AL19" s="175"/>
      <c r="AM19" s="175"/>
      <c r="AN19" s="176"/>
      <c r="AO19" s="22" t="s">
        <v>277</v>
      </c>
      <c r="AP19" s="50" t="s">
        <v>162</v>
      </c>
      <c r="AQ19" s="2"/>
    </row>
    <row r="20" spans="1:144" s="21" customFormat="1" ht="18" customHeight="1" x14ac:dyDescent="0.25">
      <c r="A20" s="218" t="s">
        <v>24</v>
      </c>
      <c r="B20" s="22" t="s">
        <v>279</v>
      </c>
      <c r="C20" s="29" t="s">
        <v>129</v>
      </c>
      <c r="D20" s="286">
        <f t="shared" si="2"/>
        <v>4</v>
      </c>
      <c r="E20" s="287">
        <f t="shared" si="3"/>
        <v>4</v>
      </c>
      <c r="F20" s="174"/>
      <c r="G20" s="175"/>
      <c r="H20" s="175"/>
      <c r="I20" s="175"/>
      <c r="J20" s="176"/>
      <c r="K20" s="174"/>
      <c r="L20" s="175"/>
      <c r="M20" s="175"/>
      <c r="N20" s="175"/>
      <c r="O20" s="176"/>
      <c r="P20" s="174"/>
      <c r="Q20" s="175"/>
      <c r="R20" s="175"/>
      <c r="S20" s="175"/>
      <c r="T20" s="176"/>
      <c r="U20" s="174"/>
      <c r="V20" s="175"/>
      <c r="W20" s="175"/>
      <c r="X20" s="175"/>
      <c r="Y20" s="176"/>
      <c r="Z20" s="174"/>
      <c r="AA20" s="175"/>
      <c r="AB20" s="175"/>
      <c r="AC20" s="175"/>
      <c r="AD20" s="176"/>
      <c r="AE20" s="174">
        <v>1</v>
      </c>
      <c r="AF20" s="175">
        <v>0</v>
      </c>
      <c r="AG20" s="175">
        <v>3</v>
      </c>
      <c r="AH20" s="175" t="s">
        <v>23</v>
      </c>
      <c r="AI20" s="176">
        <v>4</v>
      </c>
      <c r="AJ20" s="174"/>
      <c r="AK20" s="175"/>
      <c r="AL20" s="175"/>
      <c r="AM20" s="175"/>
      <c r="AN20" s="176"/>
      <c r="AO20" s="22" t="s">
        <v>278</v>
      </c>
      <c r="AP20" s="50" t="s">
        <v>162</v>
      </c>
      <c r="AQ20" s="2"/>
    </row>
    <row r="21" spans="1:144" s="21" customFormat="1" ht="18" customHeight="1" x14ac:dyDescent="0.25">
      <c r="A21" s="218" t="s">
        <v>25</v>
      </c>
      <c r="B21" s="22" t="s">
        <v>280</v>
      </c>
      <c r="C21" s="29" t="s">
        <v>105</v>
      </c>
      <c r="D21" s="286">
        <f t="shared" si="2"/>
        <v>4</v>
      </c>
      <c r="E21" s="287">
        <f t="shared" si="3"/>
        <v>4</v>
      </c>
      <c r="F21" s="174"/>
      <c r="G21" s="175"/>
      <c r="H21" s="175"/>
      <c r="I21" s="175"/>
      <c r="J21" s="176"/>
      <c r="K21" s="174"/>
      <c r="L21" s="175"/>
      <c r="M21" s="175"/>
      <c r="N21" s="175"/>
      <c r="O21" s="176"/>
      <c r="P21" s="174"/>
      <c r="Q21" s="175"/>
      <c r="R21" s="175"/>
      <c r="S21" s="175"/>
      <c r="T21" s="176"/>
      <c r="U21" s="174"/>
      <c r="V21" s="175"/>
      <c r="W21" s="175"/>
      <c r="X21" s="175"/>
      <c r="Y21" s="176"/>
      <c r="Z21" s="174">
        <v>2</v>
      </c>
      <c r="AA21" s="175">
        <v>0</v>
      </c>
      <c r="AB21" s="175">
        <v>2</v>
      </c>
      <c r="AC21" s="175" t="s">
        <v>23</v>
      </c>
      <c r="AD21" s="176">
        <v>4</v>
      </c>
      <c r="AE21" s="174"/>
      <c r="AF21" s="175"/>
      <c r="AG21" s="175"/>
      <c r="AH21" s="175"/>
      <c r="AI21" s="176"/>
      <c r="AJ21" s="174"/>
      <c r="AK21" s="175"/>
      <c r="AL21" s="175"/>
      <c r="AM21" s="175"/>
      <c r="AN21" s="176"/>
      <c r="AO21" s="22" t="s">
        <v>277</v>
      </c>
      <c r="AP21" s="50" t="s">
        <v>165</v>
      </c>
      <c r="AQ21" s="2"/>
    </row>
    <row r="22" spans="1:144" s="21" customFormat="1" ht="18" customHeight="1" x14ac:dyDescent="0.25">
      <c r="A22" s="218" t="s">
        <v>35</v>
      </c>
      <c r="B22" s="22" t="s">
        <v>281</v>
      </c>
      <c r="C22" s="30" t="s">
        <v>117</v>
      </c>
      <c r="D22" s="286">
        <f t="shared" si="2"/>
        <v>2</v>
      </c>
      <c r="E22" s="287">
        <f t="shared" si="3"/>
        <v>2</v>
      </c>
      <c r="F22" s="174"/>
      <c r="G22" s="175"/>
      <c r="H22" s="175"/>
      <c r="I22" s="175"/>
      <c r="J22" s="176"/>
      <c r="K22" s="174"/>
      <c r="L22" s="175"/>
      <c r="M22" s="175"/>
      <c r="N22" s="175"/>
      <c r="O22" s="176"/>
      <c r="P22" s="174"/>
      <c r="Q22" s="175"/>
      <c r="R22" s="175"/>
      <c r="S22" s="175"/>
      <c r="T22" s="176"/>
      <c r="U22" s="174"/>
      <c r="V22" s="175"/>
      <c r="W22" s="175"/>
      <c r="X22" s="175"/>
      <c r="Y22" s="176"/>
      <c r="Z22" s="174"/>
      <c r="AA22" s="175"/>
      <c r="AB22" s="175"/>
      <c r="AC22" s="175"/>
      <c r="AD22" s="176"/>
      <c r="AE22" s="174"/>
      <c r="AF22" s="175"/>
      <c r="AG22" s="175"/>
      <c r="AH22" s="175"/>
      <c r="AI22" s="176"/>
      <c r="AJ22" s="174">
        <v>0</v>
      </c>
      <c r="AK22" s="175">
        <v>0</v>
      </c>
      <c r="AL22" s="175">
        <v>2</v>
      </c>
      <c r="AM22" s="175" t="s">
        <v>23</v>
      </c>
      <c r="AN22" s="176">
        <v>2</v>
      </c>
      <c r="AO22" s="44" t="s">
        <v>251</v>
      </c>
      <c r="AP22" s="48" t="s">
        <v>166</v>
      </c>
      <c r="AQ22" s="2"/>
    </row>
    <row r="23" spans="1:144" s="21" customFormat="1" ht="18" customHeight="1" x14ac:dyDescent="0.25">
      <c r="A23" s="218" t="s">
        <v>36</v>
      </c>
      <c r="B23" s="47" t="s">
        <v>282</v>
      </c>
      <c r="C23" s="29" t="s">
        <v>118</v>
      </c>
      <c r="D23" s="288">
        <f t="shared" si="2"/>
        <v>2</v>
      </c>
      <c r="E23" s="289">
        <f t="shared" si="3"/>
        <v>4</v>
      </c>
      <c r="F23" s="174"/>
      <c r="G23" s="175"/>
      <c r="H23" s="175"/>
      <c r="I23" s="175"/>
      <c r="J23" s="176"/>
      <c r="K23" s="174"/>
      <c r="L23" s="175"/>
      <c r="M23" s="175"/>
      <c r="N23" s="175"/>
      <c r="O23" s="176"/>
      <c r="P23" s="174"/>
      <c r="Q23" s="175"/>
      <c r="R23" s="175"/>
      <c r="S23" s="175"/>
      <c r="T23" s="176"/>
      <c r="U23" s="174"/>
      <c r="V23" s="175"/>
      <c r="W23" s="175"/>
      <c r="X23" s="175"/>
      <c r="Y23" s="176"/>
      <c r="Z23" s="174"/>
      <c r="AA23" s="175"/>
      <c r="AB23" s="175"/>
      <c r="AC23" s="175"/>
      <c r="AD23" s="176"/>
      <c r="AE23" s="174"/>
      <c r="AF23" s="175"/>
      <c r="AG23" s="175"/>
      <c r="AH23" s="175"/>
      <c r="AI23" s="176"/>
      <c r="AJ23" s="174">
        <v>0</v>
      </c>
      <c r="AK23" s="175">
        <v>0</v>
      </c>
      <c r="AL23" s="175">
        <v>2</v>
      </c>
      <c r="AM23" s="175" t="s">
        <v>23</v>
      </c>
      <c r="AN23" s="176">
        <v>4</v>
      </c>
      <c r="AO23" s="393" t="s">
        <v>279</v>
      </c>
      <c r="AP23" s="120" t="s">
        <v>167</v>
      </c>
      <c r="AQ23" s="2"/>
    </row>
    <row r="24" spans="1:144" s="21" customFormat="1" ht="18" customHeight="1" x14ac:dyDescent="0.25">
      <c r="A24" s="673" t="s">
        <v>135</v>
      </c>
      <c r="B24" s="674"/>
      <c r="C24" s="675"/>
      <c r="D24" s="5">
        <v>10</v>
      </c>
      <c r="E24" s="80">
        <v>10</v>
      </c>
      <c r="F24" s="3"/>
      <c r="G24" s="5"/>
      <c r="H24" s="5"/>
      <c r="I24" s="5"/>
      <c r="J24" s="4"/>
      <c r="K24" s="3"/>
      <c r="L24" s="5"/>
      <c r="M24" s="5"/>
      <c r="N24" s="5"/>
      <c r="O24" s="4"/>
      <c r="P24" s="3"/>
      <c r="Q24" s="5"/>
      <c r="R24" s="5"/>
      <c r="S24" s="5"/>
      <c r="T24" s="4"/>
      <c r="U24" s="3">
        <v>0</v>
      </c>
      <c r="V24" s="5">
        <v>2</v>
      </c>
      <c r="W24" s="5">
        <v>0</v>
      </c>
      <c r="X24" s="5"/>
      <c r="Y24" s="4">
        <v>2</v>
      </c>
      <c r="Z24" s="102">
        <f>SUM(Z25:Z30)</f>
        <v>0</v>
      </c>
      <c r="AA24" s="103">
        <f>SUM(AA25:AA30)</f>
        <v>2</v>
      </c>
      <c r="AB24" s="103">
        <f>SUM(AB25:AB30)</f>
        <v>0</v>
      </c>
      <c r="AC24" s="103"/>
      <c r="AD24" s="104">
        <f>SUM(AD25:AD30)</f>
        <v>2</v>
      </c>
      <c r="AE24" s="102">
        <f>SUM(AE25:AE30)</f>
        <v>0</v>
      </c>
      <c r="AF24" s="103">
        <f>SUM(AF25:AF30)</f>
        <v>6</v>
      </c>
      <c r="AG24" s="103">
        <f>SUM(AG25:AG30)</f>
        <v>0</v>
      </c>
      <c r="AH24" s="103"/>
      <c r="AI24" s="104">
        <f>SUM(AI25:AI30)</f>
        <v>6</v>
      </c>
      <c r="AJ24" s="102"/>
      <c r="AK24" s="103"/>
      <c r="AL24" s="103"/>
      <c r="AM24" s="103"/>
      <c r="AN24" s="104"/>
      <c r="AO24" s="3"/>
      <c r="AP24" s="3"/>
      <c r="AQ24" s="2"/>
    </row>
    <row r="25" spans="1:144" s="21" customFormat="1" ht="18" customHeight="1" x14ac:dyDescent="0.25">
      <c r="A25" s="218" t="s">
        <v>37</v>
      </c>
      <c r="B25" s="22"/>
      <c r="C25" s="29" t="s">
        <v>147</v>
      </c>
      <c r="D25" s="116">
        <v>2</v>
      </c>
      <c r="E25" s="117">
        <v>2</v>
      </c>
      <c r="F25" s="10"/>
      <c r="G25" s="11"/>
      <c r="H25" s="11"/>
      <c r="I25" s="11"/>
      <c r="J25" s="12"/>
      <c r="K25" s="10"/>
      <c r="L25" s="11"/>
      <c r="M25" s="11"/>
      <c r="N25" s="11"/>
      <c r="O25" s="12"/>
      <c r="P25" s="108"/>
      <c r="Q25" s="109"/>
      <c r="R25" s="109"/>
      <c r="S25" s="109"/>
      <c r="T25" s="110"/>
      <c r="U25" s="231">
        <v>0</v>
      </c>
      <c r="V25" s="232">
        <v>2</v>
      </c>
      <c r="W25" s="232">
        <v>0</v>
      </c>
      <c r="X25" s="232" t="s">
        <v>23</v>
      </c>
      <c r="Y25" s="233">
        <v>2</v>
      </c>
      <c r="Z25" s="231"/>
      <c r="AA25" s="232"/>
      <c r="AB25" s="232"/>
      <c r="AC25" s="232"/>
      <c r="AD25" s="233"/>
      <c r="AE25" s="231"/>
      <c r="AF25" s="232"/>
      <c r="AG25" s="232"/>
      <c r="AH25" s="232"/>
      <c r="AI25" s="233"/>
      <c r="AJ25" s="231"/>
      <c r="AK25" s="232"/>
      <c r="AL25" s="232"/>
      <c r="AM25" s="232"/>
      <c r="AN25" s="233"/>
      <c r="AO25" s="50"/>
      <c r="AP25" s="50"/>
      <c r="AQ25" s="2"/>
    </row>
    <row r="26" spans="1:144" s="21" customFormat="1" ht="18" customHeight="1" x14ac:dyDescent="0.25">
      <c r="A26" s="218" t="s">
        <v>193</v>
      </c>
      <c r="B26" s="22"/>
      <c r="C26" s="29" t="s">
        <v>148</v>
      </c>
      <c r="D26" s="116">
        <v>2</v>
      </c>
      <c r="E26" s="117">
        <v>2</v>
      </c>
      <c r="F26" s="10"/>
      <c r="G26" s="11"/>
      <c r="H26" s="11"/>
      <c r="I26" s="11"/>
      <c r="J26" s="12"/>
      <c r="K26" s="10"/>
      <c r="L26" s="11"/>
      <c r="M26" s="11"/>
      <c r="N26" s="11"/>
      <c r="O26" s="12"/>
      <c r="P26" s="10"/>
      <c r="Q26" s="11"/>
      <c r="R26" s="11"/>
      <c r="S26" s="11"/>
      <c r="T26" s="12"/>
      <c r="U26" s="108"/>
      <c r="V26" s="109"/>
      <c r="W26" s="109"/>
      <c r="X26" s="109"/>
      <c r="Y26" s="110"/>
      <c r="Z26" s="231">
        <v>0</v>
      </c>
      <c r="AA26" s="232">
        <v>2</v>
      </c>
      <c r="AB26" s="232">
        <v>0</v>
      </c>
      <c r="AC26" s="232" t="s">
        <v>23</v>
      </c>
      <c r="AD26" s="233">
        <v>2</v>
      </c>
      <c r="AE26" s="231"/>
      <c r="AF26" s="232"/>
      <c r="AG26" s="232"/>
      <c r="AH26" s="232"/>
      <c r="AI26" s="233"/>
      <c r="AJ26" s="231"/>
      <c r="AK26" s="232"/>
      <c r="AL26" s="232"/>
      <c r="AM26" s="232"/>
      <c r="AN26" s="233"/>
      <c r="AO26" s="50"/>
      <c r="AP26" s="50"/>
      <c r="AQ26" s="2"/>
    </row>
    <row r="27" spans="1:144" s="21" customFormat="1" ht="18" customHeight="1" x14ac:dyDescent="0.25">
      <c r="A27" s="218" t="s">
        <v>194</v>
      </c>
      <c r="B27" s="22"/>
      <c r="C27" s="29" t="s">
        <v>149</v>
      </c>
      <c r="D27" s="116">
        <v>2</v>
      </c>
      <c r="E27" s="117">
        <v>2</v>
      </c>
      <c r="F27" s="10"/>
      <c r="G27" s="11"/>
      <c r="H27" s="11"/>
      <c r="I27" s="11"/>
      <c r="J27" s="12"/>
      <c r="K27" s="10"/>
      <c r="L27" s="11"/>
      <c r="M27" s="11"/>
      <c r="N27" s="11"/>
      <c r="O27" s="12"/>
      <c r="P27" s="10"/>
      <c r="Q27" s="11"/>
      <c r="R27" s="11"/>
      <c r="S27" s="11"/>
      <c r="T27" s="12"/>
      <c r="U27" s="10"/>
      <c r="V27" s="11"/>
      <c r="W27" s="11"/>
      <c r="X27" s="11"/>
      <c r="Y27" s="12"/>
      <c r="Z27" s="231"/>
      <c r="AA27" s="232"/>
      <c r="AB27" s="232"/>
      <c r="AC27" s="232"/>
      <c r="AD27" s="233"/>
      <c r="AE27" s="231">
        <v>0</v>
      </c>
      <c r="AF27" s="232">
        <v>2</v>
      </c>
      <c r="AG27" s="232">
        <v>0</v>
      </c>
      <c r="AH27" s="232" t="s">
        <v>23</v>
      </c>
      <c r="AI27" s="233">
        <v>2</v>
      </c>
      <c r="AJ27" s="231"/>
      <c r="AK27" s="232"/>
      <c r="AL27" s="232"/>
      <c r="AM27" s="232"/>
      <c r="AN27" s="233"/>
      <c r="AO27" s="48"/>
      <c r="AP27" s="48"/>
      <c r="AQ27" s="2"/>
    </row>
    <row r="28" spans="1:144" s="21" customFormat="1" ht="18" customHeight="1" x14ac:dyDescent="0.25">
      <c r="A28" s="218" t="s">
        <v>195</v>
      </c>
      <c r="B28" s="22"/>
      <c r="C28" s="29" t="s">
        <v>172</v>
      </c>
      <c r="D28" s="116">
        <v>2</v>
      </c>
      <c r="E28" s="117">
        <v>2</v>
      </c>
      <c r="F28" s="10"/>
      <c r="G28" s="11"/>
      <c r="H28" s="11"/>
      <c r="I28" s="11"/>
      <c r="J28" s="12"/>
      <c r="K28" s="10"/>
      <c r="L28" s="11"/>
      <c r="M28" s="11"/>
      <c r="N28" s="11"/>
      <c r="O28" s="12"/>
      <c r="P28" s="10"/>
      <c r="Q28" s="11"/>
      <c r="R28" s="11"/>
      <c r="S28" s="11"/>
      <c r="T28" s="12"/>
      <c r="U28" s="10"/>
      <c r="V28" s="11"/>
      <c r="W28" s="11"/>
      <c r="X28" s="11"/>
      <c r="Y28" s="12"/>
      <c r="Z28" s="231"/>
      <c r="AA28" s="232"/>
      <c r="AB28" s="232"/>
      <c r="AC28" s="232"/>
      <c r="AD28" s="233"/>
      <c r="AE28" s="231">
        <v>0</v>
      </c>
      <c r="AF28" s="232">
        <v>2</v>
      </c>
      <c r="AG28" s="232">
        <v>0</v>
      </c>
      <c r="AH28" s="232" t="s">
        <v>23</v>
      </c>
      <c r="AI28" s="233">
        <v>2</v>
      </c>
      <c r="AJ28" s="231"/>
      <c r="AK28" s="232"/>
      <c r="AL28" s="232"/>
      <c r="AM28" s="232"/>
      <c r="AN28" s="233"/>
      <c r="AO28" s="48"/>
      <c r="AP28" s="48"/>
      <c r="AQ28" s="2"/>
    </row>
    <row r="29" spans="1:144" s="21" customFormat="1" ht="18" customHeight="1" thickBot="1" x14ac:dyDescent="0.3">
      <c r="A29" s="218" t="s">
        <v>196</v>
      </c>
      <c r="B29" s="22"/>
      <c r="C29" s="29" t="s">
        <v>197</v>
      </c>
      <c r="D29" s="118">
        <v>2</v>
      </c>
      <c r="E29" s="119">
        <v>2</v>
      </c>
      <c r="F29" s="10"/>
      <c r="G29" s="11"/>
      <c r="H29" s="11"/>
      <c r="I29" s="11"/>
      <c r="J29" s="12"/>
      <c r="K29" s="10"/>
      <c r="L29" s="11"/>
      <c r="M29" s="11"/>
      <c r="N29" s="11"/>
      <c r="O29" s="12"/>
      <c r="P29" s="10"/>
      <c r="Q29" s="11"/>
      <c r="R29" s="11"/>
      <c r="S29" s="11"/>
      <c r="T29" s="12"/>
      <c r="U29" s="10"/>
      <c r="V29" s="11"/>
      <c r="W29" s="11"/>
      <c r="X29" s="11"/>
      <c r="Y29" s="12"/>
      <c r="Z29" s="231"/>
      <c r="AA29" s="232"/>
      <c r="AB29" s="232"/>
      <c r="AC29" s="232"/>
      <c r="AD29" s="233"/>
      <c r="AE29" s="231">
        <v>0</v>
      </c>
      <c r="AF29" s="232">
        <v>2</v>
      </c>
      <c r="AG29" s="232">
        <v>0</v>
      </c>
      <c r="AH29" s="232" t="s">
        <v>23</v>
      </c>
      <c r="AI29" s="233">
        <v>2</v>
      </c>
      <c r="AJ29" s="231"/>
      <c r="AK29" s="232"/>
      <c r="AL29" s="232"/>
      <c r="AM29" s="232"/>
      <c r="AN29" s="233"/>
      <c r="AO29" s="48"/>
      <c r="AP29" s="48"/>
      <c r="AQ29" s="2"/>
    </row>
    <row r="30" spans="1:144" s="16" customFormat="1" ht="23.25" customHeight="1" thickBot="1" x14ac:dyDescent="0.3">
      <c r="A30" s="219"/>
      <c r="B30" s="220"/>
      <c r="C30" s="221" t="s">
        <v>26</v>
      </c>
      <c r="D30" s="222">
        <v>13</v>
      </c>
      <c r="E30" s="223">
        <f>SUM(J30,O30,T30:U30,Y30,AD30,AI30:AJ30,AN30)</f>
        <v>15</v>
      </c>
      <c r="F30" s="219"/>
      <c r="G30" s="224"/>
      <c r="H30" s="225"/>
      <c r="I30" s="224"/>
      <c r="J30" s="226"/>
      <c r="K30" s="219"/>
      <c r="L30" s="224"/>
      <c r="M30" s="225"/>
      <c r="N30" s="224"/>
      <c r="O30" s="226"/>
      <c r="P30" s="219"/>
      <c r="Q30" s="227"/>
      <c r="R30" s="224"/>
      <c r="S30" s="224"/>
      <c r="T30" s="226"/>
      <c r="U30" s="228"/>
      <c r="V30" s="224"/>
      <c r="W30" s="225"/>
      <c r="X30" s="224"/>
      <c r="Y30" s="226"/>
      <c r="Z30" s="228"/>
      <c r="AA30" s="224"/>
      <c r="AB30" s="225"/>
      <c r="AC30" s="224"/>
      <c r="AD30" s="226"/>
      <c r="AE30" s="228"/>
      <c r="AF30" s="224"/>
      <c r="AG30" s="225"/>
      <c r="AH30" s="224"/>
      <c r="AI30" s="226"/>
      <c r="AJ30" s="219"/>
      <c r="AK30" s="224"/>
      <c r="AL30" s="225">
        <v>13</v>
      </c>
      <c r="AM30" s="224" t="s">
        <v>198</v>
      </c>
      <c r="AN30" s="226">
        <v>15</v>
      </c>
      <c r="AO30" s="48"/>
      <c r="AP30" s="48"/>
      <c r="AQ30" s="1"/>
    </row>
    <row r="31" spans="1:144" s="41" customFormat="1" ht="20.25" customHeight="1" thickTop="1" thickBot="1" x14ac:dyDescent="0.3">
      <c r="A31" s="90"/>
      <c r="B31" s="91"/>
      <c r="C31" s="92" t="s">
        <v>136</v>
      </c>
      <c r="D31" s="93">
        <f>G32+L32+Q32+V32+AA32+AF32+AK32</f>
        <v>172</v>
      </c>
      <c r="E31" s="94">
        <f>'ITF ALAP'!E62+E13+E24+E30</f>
        <v>210</v>
      </c>
      <c r="F31" s="95"/>
      <c r="G31" s="369">
        <f>G32</f>
        <v>27</v>
      </c>
      <c r="H31" s="96"/>
      <c r="I31" s="97"/>
      <c r="J31" s="94">
        <f>'ITF ALAP'!J62+J13+J24+J30</f>
        <v>30</v>
      </c>
      <c r="K31" s="95"/>
      <c r="L31" s="369">
        <f>L32</f>
        <v>29</v>
      </c>
      <c r="M31" s="96"/>
      <c r="N31" s="97"/>
      <c r="O31" s="94">
        <f>'ITF ALAP'!O62+O13+O24+O30</f>
        <v>32</v>
      </c>
      <c r="P31" s="98"/>
      <c r="Q31" s="370">
        <f>Q32</f>
        <v>27</v>
      </c>
      <c r="R31" s="99"/>
      <c r="S31" s="100"/>
      <c r="T31" s="94">
        <f>'ITF ALAP'!T62+T13+T24+T30</f>
        <v>33</v>
      </c>
      <c r="U31" s="98"/>
      <c r="V31" s="370">
        <f>V32</f>
        <v>22</v>
      </c>
      <c r="W31" s="99"/>
      <c r="X31" s="100"/>
      <c r="Y31" s="94">
        <f>'ITF ALAP'!Y62+Y13+Y24+Y30</f>
        <v>28</v>
      </c>
      <c r="Z31" s="95"/>
      <c r="AA31" s="369">
        <f>AA32</f>
        <v>26</v>
      </c>
      <c r="AB31" s="96"/>
      <c r="AC31" s="97"/>
      <c r="AD31" s="94">
        <f>'ITF ALAP'!AD62+AD13+AD24+AD30</f>
        <v>31</v>
      </c>
      <c r="AE31" s="98"/>
      <c r="AF31" s="370">
        <f>AF32</f>
        <v>19</v>
      </c>
      <c r="AG31" s="99"/>
      <c r="AH31" s="100"/>
      <c r="AI31" s="94">
        <f>'ITF ALAP'!AI62+AI13+AI24+AI30</f>
        <v>28</v>
      </c>
      <c r="AJ31" s="98"/>
      <c r="AK31" s="370">
        <f>AK32</f>
        <v>22</v>
      </c>
      <c r="AL31" s="99"/>
      <c r="AM31" s="100"/>
      <c r="AN31" s="94">
        <f>'ITF ALAP'!AN62+AN13+AN24+AN30</f>
        <v>28</v>
      </c>
      <c r="AO31" s="230">
        <f>J31+O31+T31+Y31+AD31+AI31+AN31</f>
        <v>210</v>
      </c>
      <c r="AP31" s="229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</row>
    <row r="32" spans="1:144" s="82" customFormat="1" ht="15.75" x14ac:dyDescent="0.25">
      <c r="A32" s="680" t="s">
        <v>201</v>
      </c>
      <c r="B32" s="307"/>
      <c r="C32" s="308" t="s">
        <v>27</v>
      </c>
      <c r="D32" s="244"/>
      <c r="E32" s="245"/>
      <c r="F32" s="234"/>
      <c r="G32" s="235">
        <f>'ITF ALAP'!G65+F13+G13+H13</f>
        <v>27</v>
      </c>
      <c r="H32" s="236"/>
      <c r="I32" s="237"/>
      <c r="J32" s="238"/>
      <c r="K32" s="234"/>
      <c r="L32" s="235">
        <f>'ITF ALAP'!L65+K13+L13+M13</f>
        <v>29</v>
      </c>
      <c r="M32" s="236"/>
      <c r="N32" s="237"/>
      <c r="O32" s="238"/>
      <c r="P32" s="234"/>
      <c r="Q32" s="235">
        <f>'ITF ALAP'!Q65+P13+Q13+R13</f>
        <v>27</v>
      </c>
      <c r="R32" s="236"/>
      <c r="S32" s="237"/>
      <c r="T32" s="238"/>
      <c r="U32" s="234"/>
      <c r="V32" s="235">
        <f>'ITF ALAP'!V65+U13+V13+W13</f>
        <v>22</v>
      </c>
      <c r="W32" s="236"/>
      <c r="X32" s="237"/>
      <c r="Y32" s="238"/>
      <c r="Z32" s="234"/>
      <c r="AA32" s="235">
        <f>'ITF ALAP'!AA65+Z13+AA13+AB13</f>
        <v>26</v>
      </c>
      <c r="AB32" s="236"/>
      <c r="AC32" s="237"/>
      <c r="AD32" s="238"/>
      <c r="AE32" s="234"/>
      <c r="AF32" s="235">
        <f>'ITF ALAP'!AF65+AE13+AF13+AG13</f>
        <v>19</v>
      </c>
      <c r="AG32" s="236"/>
      <c r="AH32" s="237"/>
      <c r="AI32" s="238"/>
      <c r="AJ32" s="234"/>
      <c r="AK32" s="235">
        <f>'ITF ALAP'!AK65+AJ13+AK13+AL13+AL30</f>
        <v>22</v>
      </c>
      <c r="AL32" s="236"/>
      <c r="AM32" s="237"/>
      <c r="AN32" s="238"/>
      <c r="AO32" s="63"/>
      <c r="AP32" s="63"/>
      <c r="AQ32" s="81"/>
    </row>
    <row r="33" spans="1:43" s="82" customFormat="1" ht="15.75" x14ac:dyDescent="0.25">
      <c r="A33" s="681"/>
      <c r="B33" s="258"/>
      <c r="C33" s="309" t="s">
        <v>199</v>
      </c>
      <c r="D33" s="246">
        <f>G33+L33+Q33+V33+AA33+AF33+AK33</f>
        <v>112</v>
      </c>
      <c r="E33" s="247"/>
      <c r="F33" s="239"/>
      <c r="G33" s="243">
        <f>'ITF ALAP'!G66+G13+H13</f>
        <v>15</v>
      </c>
      <c r="H33" s="240"/>
      <c r="I33" s="241"/>
      <c r="J33" s="242"/>
      <c r="K33" s="239"/>
      <c r="L33" s="243">
        <f>'ITF ALAP'!L66+L13+M13</f>
        <v>20</v>
      </c>
      <c r="M33" s="240"/>
      <c r="N33" s="241"/>
      <c r="O33" s="242"/>
      <c r="P33" s="239"/>
      <c r="Q33" s="243">
        <f>'ITF ALAP'!Q66+Q13+R13</f>
        <v>13</v>
      </c>
      <c r="R33" s="240"/>
      <c r="S33" s="241"/>
      <c r="T33" s="242"/>
      <c r="U33" s="239"/>
      <c r="V33" s="243">
        <f>'ITF ALAP'!V66+V13+W13</f>
        <v>13</v>
      </c>
      <c r="W33" s="240"/>
      <c r="X33" s="241"/>
      <c r="Y33" s="242"/>
      <c r="Z33" s="239"/>
      <c r="AA33" s="243">
        <f>'ITF ALAP'!AA66+AA13+AB13</f>
        <v>17</v>
      </c>
      <c r="AB33" s="240"/>
      <c r="AC33" s="241"/>
      <c r="AD33" s="242"/>
      <c r="AE33" s="239"/>
      <c r="AF33" s="243">
        <f>'ITF ALAP'!AF66+AF13+AG13</f>
        <v>14</v>
      </c>
      <c r="AG33" s="240"/>
      <c r="AH33" s="241"/>
      <c r="AI33" s="242"/>
      <c r="AJ33" s="239"/>
      <c r="AK33" s="243">
        <f>'ITF ALAP'!AK66+AK13+AL13+AL30</f>
        <v>20</v>
      </c>
      <c r="AL33" s="240"/>
      <c r="AM33" s="241"/>
      <c r="AN33" s="242"/>
      <c r="AO33" s="63"/>
      <c r="AP33" s="63"/>
      <c r="AQ33" s="81"/>
    </row>
    <row r="34" spans="1:43" s="82" customFormat="1" ht="15.75" x14ac:dyDescent="0.25">
      <c r="A34" s="681"/>
      <c r="B34" s="258"/>
      <c r="C34" s="309" t="s">
        <v>200</v>
      </c>
      <c r="D34" s="246">
        <f>(D33/D31)*100</f>
        <v>65.116279069767444</v>
      </c>
      <c r="E34" s="247"/>
      <c r="F34" s="239"/>
      <c r="G34" s="243"/>
      <c r="H34" s="240"/>
      <c r="I34" s="241"/>
      <c r="J34" s="242"/>
      <c r="K34" s="239"/>
      <c r="L34" s="243"/>
      <c r="M34" s="240"/>
      <c r="N34" s="241"/>
      <c r="O34" s="242"/>
      <c r="P34" s="239"/>
      <c r="Q34" s="243"/>
      <c r="R34" s="240"/>
      <c r="S34" s="241"/>
      <c r="T34" s="242"/>
      <c r="U34" s="239"/>
      <c r="V34" s="243"/>
      <c r="W34" s="240"/>
      <c r="X34" s="241"/>
      <c r="Y34" s="242"/>
      <c r="Z34" s="239"/>
      <c r="AA34" s="243"/>
      <c r="AB34" s="240"/>
      <c r="AC34" s="241"/>
      <c r="AD34" s="242"/>
      <c r="AE34" s="239"/>
      <c r="AF34" s="243"/>
      <c r="AG34" s="240"/>
      <c r="AH34" s="241"/>
      <c r="AI34" s="242"/>
      <c r="AJ34" s="239"/>
      <c r="AK34" s="243"/>
      <c r="AL34" s="240"/>
      <c r="AM34" s="241"/>
      <c r="AN34" s="242"/>
      <c r="AO34" s="63"/>
      <c r="AP34" s="63"/>
      <c r="AQ34" s="81"/>
    </row>
    <row r="35" spans="1:43" s="82" customFormat="1" ht="15.75" x14ac:dyDescent="0.25">
      <c r="A35" s="681"/>
      <c r="B35" s="258"/>
      <c r="C35" s="310" t="s">
        <v>28</v>
      </c>
      <c r="D35" s="248"/>
      <c r="E35" s="249"/>
      <c r="F35" s="67"/>
      <c r="G35" s="70"/>
      <c r="H35" s="68"/>
      <c r="I35" s="121">
        <f>COUNTIF(I14:I30,"v")+'ITF ALAP'!I63</f>
        <v>1</v>
      </c>
      <c r="J35" s="69"/>
      <c r="K35" s="67"/>
      <c r="L35" s="68"/>
      <c r="M35" s="68"/>
      <c r="N35" s="121">
        <f>COUNTIF(N14:N30,"v")+'ITF ALAP'!N63</f>
        <v>2</v>
      </c>
      <c r="O35" s="69"/>
      <c r="P35" s="67"/>
      <c r="Q35" s="68"/>
      <c r="R35" s="68"/>
      <c r="S35" s="121">
        <f>COUNTIF(S14:S30,"v")+'ITF ALAP'!S63</f>
        <v>4</v>
      </c>
      <c r="T35" s="69"/>
      <c r="U35" s="67"/>
      <c r="V35" s="68"/>
      <c r="W35" s="68"/>
      <c r="X35" s="121">
        <f>COUNTIF(X14:X23,"v")+'ITF ALAP'!X63+COUNTIF(X25:X29,"v")</f>
        <v>2</v>
      </c>
      <c r="Y35" s="122"/>
      <c r="Z35" s="123"/>
      <c r="AA35" s="124"/>
      <c r="AB35" s="124"/>
      <c r="AC35" s="121">
        <f>COUNTIF(AC14:AC23,"v")+'ITF ALAP'!AC63+COUNTIF(AC25:AC29,"v")</f>
        <v>2</v>
      </c>
      <c r="AD35" s="122"/>
      <c r="AE35" s="123"/>
      <c r="AF35" s="124"/>
      <c r="AG35" s="124"/>
      <c r="AH35" s="121">
        <f>COUNTIF(AH14:AH23,"v")+'ITF ALAP'!AH63+COUNTIF(AH25:AH29,"v")</f>
        <v>2</v>
      </c>
      <c r="AI35" s="122"/>
      <c r="AJ35" s="123"/>
      <c r="AK35" s="124"/>
      <c r="AL35" s="124"/>
      <c r="AM35" s="121">
        <f>COUNTIF(AM14:AM30,"v")+'ITF ALAP'!AM63</f>
        <v>1</v>
      </c>
      <c r="AN35" s="122"/>
      <c r="AO35" s="63"/>
      <c r="AP35" s="63"/>
      <c r="AQ35" s="81"/>
    </row>
    <row r="36" spans="1:43" s="82" customFormat="1" ht="16.5" thickBot="1" x14ac:dyDescent="0.3">
      <c r="A36" s="682"/>
      <c r="B36" s="311"/>
      <c r="C36" s="312" t="s">
        <v>29</v>
      </c>
      <c r="D36" s="248"/>
      <c r="E36" s="249"/>
      <c r="F36" s="250"/>
      <c r="G36" s="251"/>
      <c r="H36" s="251"/>
      <c r="I36" s="253">
        <f>COUNTIF(I14:I30,"é")+'ITF ALAP'!I64</f>
        <v>7</v>
      </c>
      <c r="J36" s="252"/>
      <c r="K36" s="250"/>
      <c r="L36" s="251"/>
      <c r="M36" s="251"/>
      <c r="N36" s="253">
        <f>COUNTIF(N14:N30,"é")+'ITF ALAP'!N64</f>
        <v>7</v>
      </c>
      <c r="O36" s="252"/>
      <c r="P36" s="250"/>
      <c r="Q36" s="251"/>
      <c r="R36" s="251"/>
      <c r="S36" s="253">
        <f>COUNTIF(S14:S30,"é")+'ITF ALAP'!S64</f>
        <v>6</v>
      </c>
      <c r="T36" s="252"/>
      <c r="U36" s="250"/>
      <c r="V36" s="251"/>
      <c r="W36" s="251"/>
      <c r="X36" s="253">
        <f>COUNTIF(X14:X23,"é")+COUNTIF(X25:X29,"é")+'ITF ALAP'!X64</f>
        <v>8</v>
      </c>
      <c r="Y36" s="254"/>
      <c r="Z36" s="255"/>
      <c r="AA36" s="256"/>
      <c r="AB36" s="256"/>
      <c r="AC36" s="253">
        <f>COUNTIF(AC14:AC23,"é")+COUNTIF(AC25:AC29,"é")+'ITF ALAP'!AC64</f>
        <v>7</v>
      </c>
      <c r="AD36" s="254"/>
      <c r="AE36" s="255"/>
      <c r="AF36" s="256"/>
      <c r="AG36" s="256"/>
      <c r="AH36" s="253">
        <f>COUNTIF(AH14:AH23,"é")+COUNTIF(AH25:AH29,"é")+'ITF ALAP'!AH64</f>
        <v>6</v>
      </c>
      <c r="AI36" s="254"/>
      <c r="AJ36" s="255"/>
      <c r="AK36" s="256"/>
      <c r="AL36" s="256"/>
      <c r="AM36" s="253">
        <f>COUNTIF(AM14:AM30,"é")+'ITF ALAP'!AM64</f>
        <v>3</v>
      </c>
      <c r="AN36" s="254"/>
      <c r="AO36" s="63"/>
      <c r="AP36" s="63"/>
      <c r="AQ36" s="81"/>
    </row>
    <row r="37" spans="1:43" s="82" customFormat="1" ht="18.75" customHeight="1" thickTop="1" x14ac:dyDescent="0.25">
      <c r="A37" s="667" t="s">
        <v>202</v>
      </c>
      <c r="B37" s="257"/>
      <c r="C37" s="261" t="s">
        <v>30</v>
      </c>
      <c r="D37" s="83">
        <v>2</v>
      </c>
      <c r="E37" s="85">
        <v>0</v>
      </c>
      <c r="F37" s="274"/>
      <c r="G37" s="84"/>
      <c r="H37" s="84"/>
      <c r="I37" s="84"/>
      <c r="J37" s="85"/>
      <c r="K37" s="105">
        <v>0</v>
      </c>
      <c r="L37" s="106">
        <v>2</v>
      </c>
      <c r="M37" s="106">
        <v>0</v>
      </c>
      <c r="N37" s="106" t="s">
        <v>205</v>
      </c>
      <c r="O37" s="107">
        <v>0</v>
      </c>
      <c r="P37" s="105"/>
      <c r="Q37" s="106"/>
      <c r="R37" s="106"/>
      <c r="S37" s="106"/>
      <c r="T37" s="107"/>
      <c r="U37" s="105"/>
      <c r="V37" s="84"/>
      <c r="W37" s="84"/>
      <c r="X37" s="84"/>
      <c r="Y37" s="85"/>
      <c r="Z37" s="274"/>
      <c r="AA37" s="84"/>
      <c r="AB37" s="84"/>
      <c r="AC37" s="84"/>
      <c r="AD37" s="85"/>
      <c r="AE37" s="83"/>
      <c r="AF37" s="84"/>
      <c r="AG37" s="84"/>
      <c r="AH37" s="84"/>
      <c r="AI37" s="85"/>
      <c r="AJ37" s="83"/>
      <c r="AK37" s="84"/>
      <c r="AL37" s="84"/>
      <c r="AM37" s="84"/>
      <c r="AN37" s="85"/>
      <c r="AO37" s="63"/>
      <c r="AP37" s="63"/>
      <c r="AQ37" s="81"/>
    </row>
    <row r="38" spans="1:43" s="82" customFormat="1" ht="18.75" customHeight="1" x14ac:dyDescent="0.25">
      <c r="A38" s="668"/>
      <c r="B38" s="258"/>
      <c r="C38" s="262" t="s">
        <v>31</v>
      </c>
      <c r="D38" s="65">
        <v>2</v>
      </c>
      <c r="E38" s="86">
        <v>0</v>
      </c>
      <c r="F38" s="275"/>
      <c r="G38" s="66"/>
      <c r="H38" s="66"/>
      <c r="I38" s="66"/>
      <c r="J38" s="86"/>
      <c r="K38" s="108"/>
      <c r="L38" s="109"/>
      <c r="M38" s="109"/>
      <c r="N38" s="109"/>
      <c r="O38" s="110"/>
      <c r="P38" s="108">
        <v>0</v>
      </c>
      <c r="Q38" s="109">
        <v>2</v>
      </c>
      <c r="R38" s="109">
        <v>0</v>
      </c>
      <c r="S38" s="109" t="s">
        <v>205</v>
      </c>
      <c r="T38" s="110">
        <v>0</v>
      </c>
      <c r="U38" s="108"/>
      <c r="V38" s="66"/>
      <c r="W38" s="66"/>
      <c r="X38" s="66"/>
      <c r="Y38" s="86"/>
      <c r="Z38" s="65"/>
      <c r="AA38" s="66"/>
      <c r="AB38" s="66"/>
      <c r="AC38" s="66"/>
      <c r="AD38" s="86"/>
      <c r="AE38" s="275"/>
      <c r="AF38" s="66"/>
      <c r="AG38" s="66"/>
      <c r="AH38" s="66"/>
      <c r="AI38" s="86"/>
      <c r="AJ38" s="65"/>
      <c r="AK38" s="66"/>
      <c r="AL38" s="66"/>
      <c r="AM38" s="66"/>
      <c r="AN38" s="86"/>
      <c r="AO38" s="63"/>
      <c r="AP38" s="63"/>
      <c r="AQ38" s="81"/>
    </row>
    <row r="39" spans="1:43" s="82" customFormat="1" ht="18.75" customHeight="1" x14ac:dyDescent="0.25">
      <c r="A39" s="668"/>
      <c r="B39" s="259"/>
      <c r="C39" s="264" t="s">
        <v>203</v>
      </c>
      <c r="D39" s="277"/>
      <c r="E39" s="273"/>
      <c r="F39" s="271"/>
      <c r="G39" s="272"/>
      <c r="H39" s="272"/>
      <c r="I39" s="272"/>
      <c r="J39" s="273"/>
      <c r="K39" s="108"/>
      <c r="L39" s="109"/>
      <c r="M39" s="109"/>
      <c r="N39" s="109"/>
      <c r="O39" s="110"/>
      <c r="P39" s="265">
        <v>0</v>
      </c>
      <c r="Q39" s="266">
        <v>2</v>
      </c>
      <c r="R39" s="267">
        <v>0</v>
      </c>
      <c r="S39" s="267" t="s">
        <v>23</v>
      </c>
      <c r="T39" s="268">
        <v>2</v>
      </c>
      <c r="U39" s="111" t="s">
        <v>34</v>
      </c>
      <c r="V39" s="271"/>
      <c r="W39" s="272"/>
      <c r="X39" s="272"/>
      <c r="Y39" s="273"/>
      <c r="Z39" s="277"/>
      <c r="AA39" s="272"/>
      <c r="AB39" s="272"/>
      <c r="AC39" s="272"/>
      <c r="AD39" s="273"/>
      <c r="AE39" s="277"/>
      <c r="AF39" s="272"/>
      <c r="AG39" s="272"/>
      <c r="AH39" s="272"/>
      <c r="AI39" s="273"/>
      <c r="AJ39" s="277"/>
      <c r="AK39" s="272"/>
      <c r="AL39" s="272"/>
      <c r="AM39" s="272"/>
      <c r="AN39" s="273"/>
      <c r="AO39" s="63"/>
      <c r="AP39" s="63"/>
      <c r="AQ39" s="81"/>
    </row>
    <row r="40" spans="1:43" s="82" customFormat="1" ht="18.75" customHeight="1" x14ac:dyDescent="0.25">
      <c r="A40" s="668"/>
      <c r="B40" s="259"/>
      <c r="C40" s="264" t="s">
        <v>204</v>
      </c>
      <c r="D40" s="277"/>
      <c r="E40" s="273"/>
      <c r="F40" s="271"/>
      <c r="G40" s="272"/>
      <c r="H40" s="272"/>
      <c r="I40" s="272"/>
      <c r="J40" s="273"/>
      <c r="K40" s="108"/>
      <c r="L40" s="109"/>
      <c r="M40" s="109"/>
      <c r="N40" s="109"/>
      <c r="O40" s="110"/>
      <c r="P40" s="265">
        <v>0</v>
      </c>
      <c r="Q40" s="266">
        <v>2</v>
      </c>
      <c r="R40" s="267">
        <v>0</v>
      </c>
      <c r="S40" s="267" t="s">
        <v>23</v>
      </c>
      <c r="T40" s="268">
        <v>2</v>
      </c>
      <c r="U40" s="111" t="s">
        <v>34</v>
      </c>
      <c r="V40" s="271"/>
      <c r="W40" s="272"/>
      <c r="X40" s="272"/>
      <c r="Y40" s="273"/>
      <c r="Z40" s="277"/>
      <c r="AA40" s="272"/>
      <c r="AB40" s="272"/>
      <c r="AC40" s="272"/>
      <c r="AD40" s="273"/>
      <c r="AE40" s="277"/>
      <c r="AF40" s="272"/>
      <c r="AG40" s="272"/>
      <c r="AH40" s="272"/>
      <c r="AI40" s="273"/>
      <c r="AJ40" s="277"/>
      <c r="AK40" s="272"/>
      <c r="AL40" s="272"/>
      <c r="AM40" s="272"/>
      <c r="AN40" s="273"/>
      <c r="AO40" s="63"/>
      <c r="AP40" s="63"/>
      <c r="AQ40" s="81"/>
    </row>
    <row r="41" spans="1:43" s="82" customFormat="1" ht="18.75" customHeight="1" thickBot="1" x14ac:dyDescent="0.3">
      <c r="A41" s="669"/>
      <c r="B41" s="260"/>
      <c r="C41" s="263" t="s">
        <v>32</v>
      </c>
      <c r="D41" s="87" t="s">
        <v>33</v>
      </c>
      <c r="E41" s="89">
        <v>0</v>
      </c>
      <c r="F41" s="276"/>
      <c r="G41" s="88"/>
      <c r="H41" s="88"/>
      <c r="I41" s="88"/>
      <c r="J41" s="89"/>
      <c r="K41" s="112"/>
      <c r="L41" s="113"/>
      <c r="M41" s="113"/>
      <c r="N41" s="113"/>
      <c r="O41" s="114"/>
      <c r="P41" s="269"/>
      <c r="Q41" s="270"/>
      <c r="R41" s="113"/>
      <c r="S41" s="113"/>
      <c r="T41" s="114"/>
      <c r="U41" s="112"/>
      <c r="V41" s="88"/>
      <c r="W41" s="88"/>
      <c r="X41" s="88"/>
      <c r="Y41" s="89"/>
      <c r="Z41" s="87"/>
      <c r="AA41" s="88"/>
      <c r="AB41" s="88"/>
      <c r="AC41" s="88"/>
      <c r="AD41" s="89"/>
      <c r="AE41" s="670" t="s">
        <v>33</v>
      </c>
      <c r="AF41" s="671"/>
      <c r="AG41" s="671"/>
      <c r="AH41" s="671"/>
      <c r="AI41" s="672"/>
      <c r="AJ41" s="87"/>
      <c r="AK41" s="88"/>
      <c r="AL41" s="88"/>
      <c r="AM41" s="88"/>
      <c r="AN41" s="89"/>
      <c r="AO41" s="63"/>
      <c r="AP41" s="63"/>
      <c r="AQ41" s="81"/>
    </row>
    <row r="42" spans="1:43" x14ac:dyDescent="0.25">
      <c r="F42" s="676"/>
      <c r="G42" s="677"/>
      <c r="H42" s="677"/>
      <c r="I42" s="677"/>
      <c r="K42" s="676"/>
      <c r="L42" s="677"/>
      <c r="M42" s="677"/>
      <c r="N42" s="677"/>
      <c r="P42" s="676"/>
      <c r="Q42" s="677"/>
      <c r="R42" s="677"/>
      <c r="S42" s="677"/>
      <c r="U42" s="676"/>
      <c r="V42" s="677"/>
      <c r="W42" s="677"/>
      <c r="X42" s="677"/>
      <c r="Z42" s="676"/>
      <c r="AA42" s="677"/>
      <c r="AB42" s="677"/>
      <c r="AC42" s="677"/>
      <c r="AE42" s="676"/>
      <c r="AF42" s="677"/>
      <c r="AG42" s="677"/>
      <c r="AH42" s="677"/>
      <c r="AJ42" s="676"/>
      <c r="AK42" s="677"/>
      <c r="AL42" s="677"/>
      <c r="AM42" s="677"/>
    </row>
    <row r="43" spans="1:43" x14ac:dyDescent="0.25">
      <c r="D43" s="115"/>
    </row>
    <row r="44" spans="1:43" s="58" customFormat="1" ht="15" customHeight="1" x14ac:dyDescent="0.25">
      <c r="A44" s="51"/>
      <c r="B44" s="52" t="s">
        <v>126</v>
      </c>
      <c r="C44" s="53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5"/>
      <c r="P44" s="55"/>
      <c r="Q44" s="55"/>
      <c r="R44" s="51"/>
      <c r="S44" s="56"/>
      <c r="T44" s="51"/>
      <c r="U44" s="51"/>
      <c r="V44" s="51"/>
      <c r="W44" s="51"/>
      <c r="X44" s="56"/>
      <c r="Y44" s="51"/>
      <c r="Z44" s="51"/>
      <c r="AA44" s="51"/>
      <c r="AB44" s="51"/>
      <c r="AC44" s="56"/>
      <c r="AD44" s="51"/>
      <c r="AE44" s="51"/>
      <c r="AF44" s="51"/>
      <c r="AG44" s="51"/>
      <c r="AH44" s="56"/>
      <c r="AI44" s="57"/>
    </row>
    <row r="45" spans="1:43" s="58" customFormat="1" ht="15" customHeight="1" x14ac:dyDescent="0.25">
      <c r="A45" s="51"/>
      <c r="B45" s="52"/>
      <c r="C45" s="53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5"/>
      <c r="P45" s="55"/>
      <c r="Q45" s="55"/>
      <c r="R45" s="51"/>
      <c r="S45" s="56"/>
      <c r="T45" s="51"/>
      <c r="U45" s="51"/>
      <c r="V45" s="51"/>
      <c r="W45" s="51"/>
      <c r="X45" s="56"/>
      <c r="Y45" s="51"/>
      <c r="Z45" s="51"/>
      <c r="AA45" s="51"/>
      <c r="AB45" s="51"/>
      <c r="AC45" s="56"/>
      <c r="AD45" s="51"/>
      <c r="AE45" s="51"/>
      <c r="AF45" s="51"/>
      <c r="AG45" s="51"/>
      <c r="AH45" s="56"/>
      <c r="AI45" s="57"/>
    </row>
    <row r="46" spans="1:43" s="58" customFormat="1" ht="15" customHeight="1" x14ac:dyDescent="0.25">
      <c r="A46" s="51"/>
      <c r="B46" s="59" t="s">
        <v>224</v>
      </c>
      <c r="C46" s="60"/>
      <c r="D46" s="54"/>
      <c r="O46" s="55"/>
      <c r="P46" s="55"/>
      <c r="Q46" s="55"/>
      <c r="R46" s="51"/>
      <c r="S46" s="56"/>
      <c r="T46" s="51"/>
      <c r="U46" s="51"/>
      <c r="V46" s="51"/>
      <c r="W46" s="51"/>
      <c r="X46" s="56"/>
      <c r="Y46" s="51"/>
      <c r="Z46" s="51"/>
      <c r="AA46" s="51"/>
      <c r="AB46" s="51"/>
      <c r="AC46" s="56"/>
      <c r="AD46" s="278"/>
      <c r="AE46" s="279"/>
      <c r="AF46" s="278"/>
      <c r="AG46" s="278"/>
      <c r="AH46" s="278"/>
      <c r="AI46" s="278" t="s">
        <v>185</v>
      </c>
    </row>
    <row r="47" spans="1:43" s="58" customFormat="1" ht="15" customHeight="1" x14ac:dyDescent="0.25">
      <c r="A47" s="51"/>
      <c r="B47" s="52" t="s">
        <v>150</v>
      </c>
      <c r="C47" s="60"/>
      <c r="D47" s="54"/>
      <c r="O47" s="55"/>
      <c r="P47" s="55"/>
      <c r="Q47" s="55"/>
      <c r="R47" s="51"/>
      <c r="S47" s="56"/>
      <c r="T47" s="51"/>
      <c r="U47" s="51"/>
      <c r="V47" s="51"/>
      <c r="W47" s="51"/>
      <c r="X47" s="56"/>
      <c r="Y47" s="51"/>
      <c r="Z47" s="51"/>
      <c r="AA47" s="51"/>
      <c r="AB47" s="51"/>
      <c r="AC47" s="56"/>
      <c r="AD47" s="41"/>
      <c r="AE47" s="279"/>
      <c r="AF47" s="278"/>
      <c r="AG47" s="278" t="s">
        <v>186</v>
      </c>
      <c r="AH47" s="278"/>
      <c r="AI47" s="278"/>
    </row>
    <row r="48" spans="1:43" x14ac:dyDescent="0.25">
      <c r="D48" s="54"/>
    </row>
    <row r="49" spans="42:42" x14ac:dyDescent="0.25">
      <c r="AP49" s="58"/>
    </row>
  </sheetData>
  <mergeCells count="35">
    <mergeCell ref="AE42:AH42"/>
    <mergeCell ref="AJ42:AM42"/>
    <mergeCell ref="F42:I42"/>
    <mergeCell ref="K42:N42"/>
    <mergeCell ref="P42:S42"/>
    <mergeCell ref="U42:X42"/>
    <mergeCell ref="Z42:AC42"/>
    <mergeCell ref="AJ11:AN11"/>
    <mergeCell ref="F10:AI10"/>
    <mergeCell ref="A10:A11"/>
    <mergeCell ref="B10:B11"/>
    <mergeCell ref="C10:C11"/>
    <mergeCell ref="E10:E11"/>
    <mergeCell ref="A32:A36"/>
    <mergeCell ref="A37:A41"/>
    <mergeCell ref="AE41:AI41"/>
    <mergeCell ref="AP10:AP11"/>
    <mergeCell ref="F2:U2"/>
    <mergeCell ref="F3:U3"/>
    <mergeCell ref="A9:AO9"/>
    <mergeCell ref="A13:C13"/>
    <mergeCell ref="A24:C24"/>
    <mergeCell ref="AO10:AO11"/>
    <mergeCell ref="F11:J11"/>
    <mergeCell ref="K11:O11"/>
    <mergeCell ref="P11:T11"/>
    <mergeCell ref="U11:Y11"/>
    <mergeCell ref="Z11:AD11"/>
    <mergeCell ref="AE11:AI11"/>
    <mergeCell ref="G1:T1"/>
    <mergeCell ref="I6:T6"/>
    <mergeCell ref="AH3:AO3"/>
    <mergeCell ref="AH4:AO4"/>
    <mergeCell ref="F4:U4"/>
    <mergeCell ref="H5:T5"/>
  </mergeCells>
  <conditionalFormatting sqref="AK30:AN30">
    <cfRule type="cellIs" dxfId="1" priority="1" operator="equal">
      <formula>0</formula>
    </cfRule>
  </conditionalFormatting>
  <pageMargins left="0.26" right="0.19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N49"/>
  <sheetViews>
    <sheetView showGridLines="0" zoomScale="60" zoomScaleNormal="60" zoomScalePageLayoutView="80" workbookViewId="0">
      <selection activeCell="AO23" sqref="AO23"/>
    </sheetView>
  </sheetViews>
  <sheetFormatPr defaultColWidth="9.140625" defaultRowHeight="15" x14ac:dyDescent="0.25"/>
  <cols>
    <col min="1" max="1" width="6.42578125" style="23" customWidth="1"/>
    <col min="2" max="2" width="18.140625" style="24" customWidth="1"/>
    <col min="3" max="3" width="58" style="17" customWidth="1"/>
    <col min="4" max="5" width="7.85546875" style="18" customWidth="1"/>
    <col min="6" max="40" width="4.28515625" style="18" customWidth="1"/>
    <col min="41" max="41" width="16.42578125" style="18" bestFit="1" customWidth="1"/>
    <col min="42" max="42" width="30.5703125" style="18" customWidth="1"/>
    <col min="43" max="43" width="9.140625" style="26"/>
    <col min="44" max="16384" width="9.140625" style="19"/>
  </cols>
  <sheetData>
    <row r="1" spans="1:43" ht="18" x14ac:dyDescent="0.25">
      <c r="G1" s="664" t="s">
        <v>111</v>
      </c>
      <c r="H1" s="664"/>
      <c r="I1" s="664"/>
      <c r="J1" s="664"/>
      <c r="K1" s="664"/>
      <c r="L1" s="664"/>
      <c r="M1" s="664"/>
      <c r="N1" s="664"/>
      <c r="O1" s="664"/>
      <c r="P1" s="664"/>
      <c r="Q1" s="664"/>
      <c r="R1" s="664"/>
      <c r="S1" s="664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</row>
    <row r="2" spans="1:43" s="33" customFormat="1" ht="18" x14ac:dyDescent="0.25">
      <c r="A2" s="38" t="s">
        <v>109</v>
      </c>
      <c r="B2" s="39"/>
      <c r="C2" s="40"/>
      <c r="F2" s="665" t="s">
        <v>122</v>
      </c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AA2" s="35"/>
      <c r="AB2" s="35"/>
      <c r="AC2" s="35"/>
      <c r="AD2" s="35"/>
      <c r="AE2" s="35"/>
      <c r="AG2" s="35"/>
      <c r="AH2" s="35" t="s">
        <v>215</v>
      </c>
      <c r="AI2" s="35"/>
      <c r="AJ2" s="35"/>
      <c r="AK2" s="35"/>
      <c r="AL2" s="35"/>
    </row>
    <row r="3" spans="1:43" s="33" customFormat="1" ht="18" x14ac:dyDescent="0.25">
      <c r="A3" s="38" t="s">
        <v>121</v>
      </c>
      <c r="B3" s="39"/>
      <c r="C3" s="40"/>
      <c r="F3" s="665" t="s">
        <v>110</v>
      </c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5"/>
      <c r="T3" s="665"/>
      <c r="U3" s="665"/>
      <c r="AA3" s="31"/>
      <c r="AB3" s="31"/>
      <c r="AC3" s="31"/>
      <c r="AD3" s="31"/>
      <c r="AE3" s="31"/>
      <c r="AG3" s="31"/>
      <c r="AH3" s="683" t="s">
        <v>210</v>
      </c>
      <c r="AI3" s="683"/>
      <c r="AJ3" s="683"/>
      <c r="AK3" s="683"/>
      <c r="AL3" s="683"/>
      <c r="AM3" s="683"/>
      <c r="AN3" s="683"/>
      <c r="AO3" s="683"/>
      <c r="AP3" s="683"/>
    </row>
    <row r="4" spans="1:43" s="33" customFormat="1" ht="18" x14ac:dyDescent="0.25">
      <c r="G4" s="665"/>
      <c r="H4" s="665"/>
      <c r="I4" s="665"/>
      <c r="J4" s="665"/>
      <c r="K4" s="665"/>
      <c r="L4" s="665"/>
      <c r="M4" s="665"/>
      <c r="N4" s="665"/>
      <c r="O4" s="665"/>
      <c r="P4" s="665"/>
      <c r="Q4" s="665"/>
      <c r="R4" s="665"/>
      <c r="S4" s="665"/>
      <c r="T4" s="665"/>
      <c r="AH4" s="683" t="s">
        <v>133</v>
      </c>
      <c r="AI4" s="683"/>
      <c r="AJ4" s="683"/>
      <c r="AK4" s="683"/>
      <c r="AL4" s="683"/>
      <c r="AM4" s="683"/>
      <c r="AN4" s="683"/>
      <c r="AO4" s="683"/>
      <c r="AP4" s="683"/>
    </row>
    <row r="5" spans="1:43" s="33" customFormat="1" ht="18" x14ac:dyDescent="0.25">
      <c r="A5" s="313"/>
      <c r="B5" s="313"/>
      <c r="C5" s="313"/>
      <c r="D5" s="313"/>
      <c r="E5" s="313"/>
      <c r="F5" s="313"/>
      <c r="G5" s="665" t="s">
        <v>112</v>
      </c>
      <c r="H5" s="665"/>
      <c r="I5" s="665"/>
      <c r="J5" s="665"/>
      <c r="K5" s="665"/>
      <c r="L5" s="665"/>
      <c r="M5" s="665"/>
      <c r="N5" s="665"/>
      <c r="O5" s="665"/>
      <c r="P5" s="665"/>
      <c r="Q5" s="665"/>
      <c r="R5" s="665"/>
      <c r="S5" s="665"/>
      <c r="T5" s="665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</row>
    <row r="6" spans="1:43" s="41" customFormat="1" ht="18.75" x14ac:dyDescent="0.25">
      <c r="A6" s="33"/>
      <c r="B6" s="33"/>
      <c r="C6" s="33"/>
      <c r="D6" s="33"/>
      <c r="E6" s="33"/>
      <c r="F6" s="33"/>
      <c r="G6" s="666" t="s">
        <v>216</v>
      </c>
      <c r="H6" s="666"/>
      <c r="I6" s="666"/>
      <c r="J6" s="666"/>
      <c r="K6" s="666"/>
      <c r="L6" s="666"/>
      <c r="M6" s="666"/>
      <c r="N6" s="666"/>
      <c r="O6" s="666"/>
      <c r="P6" s="666"/>
      <c r="Q6" s="666"/>
      <c r="R6" s="666"/>
      <c r="S6" s="666"/>
      <c r="T6" s="666"/>
      <c r="U6" s="666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</row>
    <row r="7" spans="1:43" s="41" customFormat="1" ht="12.75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</row>
    <row r="8" spans="1:43" s="41" customFormat="1" ht="12.75" customHeight="1" x14ac:dyDescent="0.2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</row>
    <row r="9" spans="1:43" s="32" customFormat="1" ht="16.5" thickBot="1" x14ac:dyDescent="0.3">
      <c r="A9" s="625" t="s">
        <v>134</v>
      </c>
      <c r="B9" s="625"/>
      <c r="C9" s="625"/>
      <c r="D9" s="625"/>
      <c r="E9" s="625"/>
      <c r="F9" s="625"/>
      <c r="G9" s="625"/>
      <c r="H9" s="625"/>
      <c r="I9" s="625"/>
      <c r="J9" s="625"/>
      <c r="K9" s="625"/>
      <c r="L9" s="625"/>
      <c r="M9" s="625"/>
      <c r="N9" s="625"/>
      <c r="O9" s="625"/>
      <c r="P9" s="625"/>
      <c r="Q9" s="625"/>
      <c r="R9" s="625"/>
      <c r="S9" s="625"/>
      <c r="T9" s="625"/>
      <c r="U9" s="625"/>
      <c r="V9" s="625"/>
      <c r="W9" s="625"/>
      <c r="X9" s="625"/>
      <c r="Y9" s="625"/>
      <c r="Z9" s="625"/>
      <c r="AA9" s="625"/>
      <c r="AB9" s="625"/>
      <c r="AC9" s="625"/>
      <c r="AD9" s="625"/>
      <c r="AE9" s="625"/>
      <c r="AF9" s="625"/>
      <c r="AG9" s="625"/>
      <c r="AH9" s="625"/>
      <c r="AI9" s="625"/>
      <c r="AJ9" s="625"/>
      <c r="AK9" s="625"/>
      <c r="AL9" s="625"/>
      <c r="AM9" s="625"/>
      <c r="AN9" s="625"/>
      <c r="AO9" s="625"/>
    </row>
    <row r="10" spans="1:43" s="280" customFormat="1" ht="15.75" customHeight="1" x14ac:dyDescent="0.25">
      <c r="A10" s="631"/>
      <c r="B10" s="633" t="s">
        <v>0</v>
      </c>
      <c r="C10" s="635" t="s">
        <v>1</v>
      </c>
      <c r="D10" s="189" t="s">
        <v>2</v>
      </c>
      <c r="E10" s="678" t="s">
        <v>145</v>
      </c>
      <c r="F10" s="659" t="s">
        <v>3</v>
      </c>
      <c r="G10" s="660"/>
      <c r="H10" s="660"/>
      <c r="I10" s="660"/>
      <c r="J10" s="660"/>
      <c r="K10" s="660"/>
      <c r="L10" s="660"/>
      <c r="M10" s="660"/>
      <c r="N10" s="660"/>
      <c r="O10" s="660"/>
      <c r="P10" s="660"/>
      <c r="Q10" s="660"/>
      <c r="R10" s="660"/>
      <c r="S10" s="660"/>
      <c r="T10" s="660"/>
      <c r="U10" s="660"/>
      <c r="V10" s="660"/>
      <c r="W10" s="660"/>
      <c r="X10" s="660"/>
      <c r="Y10" s="660"/>
      <c r="Z10" s="660"/>
      <c r="AA10" s="660"/>
      <c r="AB10" s="660"/>
      <c r="AC10" s="660"/>
      <c r="AD10" s="660"/>
      <c r="AE10" s="660"/>
      <c r="AF10" s="660"/>
      <c r="AG10" s="660"/>
      <c r="AH10" s="660"/>
      <c r="AI10" s="660"/>
      <c r="AJ10" s="198"/>
      <c r="AK10" s="198"/>
      <c r="AL10" s="198"/>
      <c r="AM10" s="199"/>
      <c r="AN10" s="200"/>
      <c r="AO10" s="616" t="s">
        <v>4</v>
      </c>
      <c r="AP10" s="616" t="s">
        <v>146</v>
      </c>
    </row>
    <row r="11" spans="1:43" s="280" customFormat="1" ht="16.5" thickBot="1" x14ac:dyDescent="0.3">
      <c r="A11" s="632"/>
      <c r="B11" s="634"/>
      <c r="C11" s="636"/>
      <c r="D11" s="190" t="s">
        <v>5</v>
      </c>
      <c r="E11" s="679"/>
      <c r="F11" s="618" t="s">
        <v>6</v>
      </c>
      <c r="G11" s="619"/>
      <c r="H11" s="619"/>
      <c r="I11" s="619"/>
      <c r="J11" s="620"/>
      <c r="K11" s="618" t="s">
        <v>7</v>
      </c>
      <c r="L11" s="619"/>
      <c r="M11" s="619"/>
      <c r="N11" s="619"/>
      <c r="O11" s="620"/>
      <c r="P11" s="618" t="s">
        <v>8</v>
      </c>
      <c r="Q11" s="619"/>
      <c r="R11" s="619"/>
      <c r="S11" s="619"/>
      <c r="T11" s="620"/>
      <c r="U11" s="618" t="s">
        <v>9</v>
      </c>
      <c r="V11" s="619"/>
      <c r="W11" s="619"/>
      <c r="X11" s="619"/>
      <c r="Y11" s="620"/>
      <c r="Z11" s="618" t="s">
        <v>10</v>
      </c>
      <c r="AA11" s="619"/>
      <c r="AB11" s="619"/>
      <c r="AC11" s="619"/>
      <c r="AD11" s="620"/>
      <c r="AE11" s="618" t="s">
        <v>11</v>
      </c>
      <c r="AF11" s="619"/>
      <c r="AG11" s="619"/>
      <c r="AH11" s="619"/>
      <c r="AI11" s="620"/>
      <c r="AJ11" s="618" t="s">
        <v>12</v>
      </c>
      <c r="AK11" s="619"/>
      <c r="AL11" s="619"/>
      <c r="AM11" s="619"/>
      <c r="AN11" s="620"/>
      <c r="AO11" s="617"/>
      <c r="AP11" s="617"/>
    </row>
    <row r="12" spans="1:43" s="280" customFormat="1" ht="15.75" x14ac:dyDescent="0.25">
      <c r="A12" s="191"/>
      <c r="B12" s="192"/>
      <c r="C12" s="193"/>
      <c r="D12" s="191"/>
      <c r="E12" s="194"/>
      <c r="F12" s="195" t="s">
        <v>13</v>
      </c>
      <c r="G12" s="196" t="s">
        <v>14</v>
      </c>
      <c r="H12" s="196" t="s">
        <v>15</v>
      </c>
      <c r="I12" s="196" t="s">
        <v>16</v>
      </c>
      <c r="J12" s="197" t="s">
        <v>17</v>
      </c>
      <c r="K12" s="195" t="s">
        <v>13</v>
      </c>
      <c r="L12" s="196" t="s">
        <v>14</v>
      </c>
      <c r="M12" s="196" t="s">
        <v>15</v>
      </c>
      <c r="N12" s="196" t="s">
        <v>16</v>
      </c>
      <c r="O12" s="197" t="s">
        <v>17</v>
      </c>
      <c r="P12" s="195" t="s">
        <v>13</v>
      </c>
      <c r="Q12" s="196" t="s">
        <v>14</v>
      </c>
      <c r="R12" s="196" t="s">
        <v>15</v>
      </c>
      <c r="S12" s="196" t="s">
        <v>16</v>
      </c>
      <c r="T12" s="197" t="s">
        <v>17</v>
      </c>
      <c r="U12" s="195" t="s">
        <v>13</v>
      </c>
      <c r="V12" s="196" t="s">
        <v>14</v>
      </c>
      <c r="W12" s="196" t="s">
        <v>15</v>
      </c>
      <c r="X12" s="196" t="s">
        <v>16</v>
      </c>
      <c r="Y12" s="197" t="s">
        <v>17</v>
      </c>
      <c r="Z12" s="195" t="s">
        <v>13</v>
      </c>
      <c r="AA12" s="196" t="s">
        <v>14</v>
      </c>
      <c r="AB12" s="196" t="s">
        <v>15</v>
      </c>
      <c r="AC12" s="196" t="s">
        <v>16</v>
      </c>
      <c r="AD12" s="197" t="s">
        <v>17</v>
      </c>
      <c r="AE12" s="195" t="s">
        <v>13</v>
      </c>
      <c r="AF12" s="196" t="s">
        <v>14</v>
      </c>
      <c r="AG12" s="196" t="s">
        <v>15</v>
      </c>
      <c r="AH12" s="196" t="s">
        <v>16</v>
      </c>
      <c r="AI12" s="197" t="s">
        <v>17</v>
      </c>
      <c r="AJ12" s="281" t="s">
        <v>13</v>
      </c>
      <c r="AK12" s="282" t="s">
        <v>14</v>
      </c>
      <c r="AL12" s="282" t="s">
        <v>15</v>
      </c>
      <c r="AM12" s="282" t="s">
        <v>16</v>
      </c>
      <c r="AN12" s="283" t="s">
        <v>17</v>
      </c>
      <c r="AO12" s="284" t="s">
        <v>0</v>
      </c>
      <c r="AP12" s="284"/>
    </row>
    <row r="13" spans="1:43" ht="15.75" x14ac:dyDescent="0.25">
      <c r="A13" s="673" t="s">
        <v>208</v>
      </c>
      <c r="B13" s="674"/>
      <c r="C13" s="675"/>
      <c r="D13" s="13">
        <f>SUM(D14:D23)</f>
        <v>35</v>
      </c>
      <c r="E13" s="15">
        <f>SUM(E14:E23)</f>
        <v>39</v>
      </c>
      <c r="F13" s="13">
        <f>SUM(F14:F23)</f>
        <v>0</v>
      </c>
      <c r="G13" s="14">
        <f>SUM(G14:G23)</f>
        <v>0</v>
      </c>
      <c r="H13" s="14">
        <f>SUM(H14:H23)</f>
        <v>0</v>
      </c>
      <c r="I13" s="5"/>
      <c r="J13" s="15">
        <f>SUM(J14:J23)</f>
        <v>0</v>
      </c>
      <c r="K13" s="13">
        <f>SUM(K14:K23)</f>
        <v>0</v>
      </c>
      <c r="L13" s="14">
        <f>SUM(L14:L23)</f>
        <v>0</v>
      </c>
      <c r="M13" s="14">
        <f>SUM(M14:M23)</f>
        <v>0</v>
      </c>
      <c r="N13" s="5"/>
      <c r="O13" s="15">
        <f>SUM(O14:O23)</f>
        <v>0</v>
      </c>
      <c r="P13" s="13">
        <f>SUM(P14:P23)</f>
        <v>0</v>
      </c>
      <c r="Q13" s="14">
        <f>SUM(Q14:Q23)</f>
        <v>0</v>
      </c>
      <c r="R13" s="14">
        <f>SUM(R14:R23)</f>
        <v>0</v>
      </c>
      <c r="S13" s="5"/>
      <c r="T13" s="15">
        <f>SUM(T14:T23)</f>
        <v>0</v>
      </c>
      <c r="U13" s="13">
        <f>SUM(U14:U23)</f>
        <v>1</v>
      </c>
      <c r="V13" s="14">
        <f>SUM(V14:V23)</f>
        <v>0</v>
      </c>
      <c r="W13" s="14">
        <f>SUM(W14:W23)</f>
        <v>1</v>
      </c>
      <c r="X13" s="5"/>
      <c r="Y13" s="15">
        <f>SUM(Y14:Y23)</f>
        <v>2</v>
      </c>
      <c r="Z13" s="13">
        <f>SUM(Z14:Z23)</f>
        <v>4</v>
      </c>
      <c r="AA13" s="14">
        <f>SUM(AA14:AA23)</f>
        <v>0</v>
      </c>
      <c r="AB13" s="14">
        <f>SUM(AB14:AB23)</f>
        <v>12</v>
      </c>
      <c r="AC13" s="5"/>
      <c r="AD13" s="15">
        <f>SUM(AD14:AD23)</f>
        <v>17</v>
      </c>
      <c r="AE13" s="13">
        <f>SUM(AE14:AE23)</f>
        <v>4</v>
      </c>
      <c r="AF13" s="14">
        <f>SUM(AF14:AF23)</f>
        <v>0</v>
      </c>
      <c r="AG13" s="14">
        <f>SUM(AG14:AG23)</f>
        <v>9</v>
      </c>
      <c r="AH13" s="5"/>
      <c r="AI13" s="15">
        <f>SUM(AI14:AI23)</f>
        <v>14</v>
      </c>
      <c r="AJ13" s="13">
        <f>SUM(AJ14:AJ23)</f>
        <v>0</v>
      </c>
      <c r="AK13" s="14">
        <f>SUM(AK14:AK23)</f>
        <v>0</v>
      </c>
      <c r="AL13" s="14">
        <f>SUM(AL14:AL23)</f>
        <v>4</v>
      </c>
      <c r="AM13" s="5"/>
      <c r="AN13" s="15">
        <f>SUM(AN14:AN23)</f>
        <v>6</v>
      </c>
      <c r="AO13" s="25"/>
      <c r="AP13" s="25"/>
    </row>
    <row r="14" spans="1:43" s="280" customFormat="1" ht="15.75" x14ac:dyDescent="0.25">
      <c r="A14" s="218" t="s">
        <v>58</v>
      </c>
      <c r="B14" s="45" t="s">
        <v>283</v>
      </c>
      <c r="C14" s="28" t="s">
        <v>141</v>
      </c>
      <c r="D14" s="184">
        <f t="shared" ref="D14:D15" si="0">SUM(F14,G14,H14,K14,L14,M14,P14,Q14,R14,U14,V14,W14,Z14,AA14,AB14,AE14,AF14,AG14,AJ14,AK14,AL14)</f>
        <v>4</v>
      </c>
      <c r="E14" s="285">
        <f t="shared" ref="E14:E15" si="1">SUM(J14,O14,T14,Y14,AD14,AI14,AN14)</f>
        <v>5</v>
      </c>
      <c r="F14" s="8"/>
      <c r="G14" s="9"/>
      <c r="H14" s="9"/>
      <c r="I14" s="9"/>
      <c r="J14" s="172"/>
      <c r="K14" s="8"/>
      <c r="L14" s="9"/>
      <c r="M14" s="9"/>
      <c r="N14" s="9"/>
      <c r="O14" s="172"/>
      <c r="P14" s="8"/>
      <c r="Q14" s="9"/>
      <c r="R14" s="9"/>
      <c r="S14" s="9"/>
      <c r="T14" s="172"/>
      <c r="U14" s="8"/>
      <c r="V14" s="9"/>
      <c r="W14" s="9"/>
      <c r="X14" s="9"/>
      <c r="Y14" s="172"/>
      <c r="Z14" s="8">
        <v>0</v>
      </c>
      <c r="AA14" s="9">
        <v>0</v>
      </c>
      <c r="AB14" s="9">
        <v>4</v>
      </c>
      <c r="AC14" s="9" t="s">
        <v>23</v>
      </c>
      <c r="AD14" s="172">
        <v>5</v>
      </c>
      <c r="AE14" s="8"/>
      <c r="AF14" s="9"/>
      <c r="AG14" s="9"/>
      <c r="AH14" s="9"/>
      <c r="AI14" s="172"/>
      <c r="AJ14" s="8"/>
      <c r="AK14" s="9"/>
      <c r="AL14" s="9"/>
      <c r="AM14" s="9"/>
      <c r="AN14" s="172"/>
      <c r="AO14" s="392" t="s">
        <v>253</v>
      </c>
      <c r="AP14" s="49" t="s">
        <v>164</v>
      </c>
      <c r="AQ14" s="385"/>
    </row>
    <row r="15" spans="1:43" s="280" customFormat="1" ht="15.75" x14ac:dyDescent="0.25">
      <c r="A15" s="218" t="s">
        <v>91</v>
      </c>
      <c r="B15" s="45" t="s">
        <v>284</v>
      </c>
      <c r="C15" s="28" t="s">
        <v>142</v>
      </c>
      <c r="D15" s="116">
        <f t="shared" si="0"/>
        <v>5</v>
      </c>
      <c r="E15" s="173">
        <f t="shared" si="1"/>
        <v>6</v>
      </c>
      <c r="F15" s="8"/>
      <c r="G15" s="9"/>
      <c r="H15" s="9"/>
      <c r="I15" s="9"/>
      <c r="J15" s="172"/>
      <c r="K15" s="8"/>
      <c r="L15" s="9"/>
      <c r="M15" s="9"/>
      <c r="N15" s="9"/>
      <c r="O15" s="172"/>
      <c r="P15" s="8"/>
      <c r="Q15" s="9"/>
      <c r="R15" s="9"/>
      <c r="S15" s="9"/>
      <c r="T15" s="172"/>
      <c r="U15" s="8"/>
      <c r="V15" s="9"/>
      <c r="W15" s="9"/>
      <c r="X15" s="9"/>
      <c r="Y15" s="172"/>
      <c r="Z15" s="8"/>
      <c r="AA15" s="9"/>
      <c r="AB15" s="9"/>
      <c r="AC15" s="9"/>
      <c r="AD15" s="172"/>
      <c r="AE15" s="8">
        <v>1</v>
      </c>
      <c r="AF15" s="9">
        <v>0</v>
      </c>
      <c r="AG15" s="9">
        <v>4</v>
      </c>
      <c r="AH15" s="9" t="s">
        <v>19</v>
      </c>
      <c r="AI15" s="172">
        <v>6</v>
      </c>
      <c r="AJ15" s="8"/>
      <c r="AK15" s="9"/>
      <c r="AL15" s="9"/>
      <c r="AM15" s="9"/>
      <c r="AN15" s="172"/>
      <c r="AO15" s="45" t="s">
        <v>283</v>
      </c>
      <c r="AP15" s="49" t="s">
        <v>164</v>
      </c>
      <c r="AQ15" s="385"/>
    </row>
    <row r="16" spans="1:43" s="387" customFormat="1" ht="18" customHeight="1" collapsed="1" x14ac:dyDescent="0.25">
      <c r="A16" s="218" t="s">
        <v>99</v>
      </c>
      <c r="B16" s="46" t="s">
        <v>241</v>
      </c>
      <c r="C16" s="29" t="s">
        <v>113</v>
      </c>
      <c r="D16" s="286">
        <f t="shared" ref="D16:D23" si="2">SUM(F16,G16,H16,K16,L16,M16,P16,Q16,R16,U16,V16,W16,Z16,AA16,AB16,AE16,AF16,AG16,AJ16,AK16,AL16)</f>
        <v>4</v>
      </c>
      <c r="E16" s="287">
        <f t="shared" ref="E16:E23" si="3">SUM(J16,O16,T16,Y16,AD16,AI16,AN16)</f>
        <v>4</v>
      </c>
      <c r="F16" s="174"/>
      <c r="G16" s="175"/>
      <c r="H16" s="175"/>
      <c r="I16" s="175"/>
      <c r="J16" s="176"/>
      <c r="K16" s="174"/>
      <c r="L16" s="175"/>
      <c r="M16" s="175"/>
      <c r="N16" s="175"/>
      <c r="O16" s="176"/>
      <c r="P16" s="174"/>
      <c r="Q16" s="175"/>
      <c r="R16" s="175"/>
      <c r="S16" s="175"/>
      <c r="T16" s="176"/>
      <c r="U16" s="174"/>
      <c r="V16" s="175"/>
      <c r="W16" s="175"/>
      <c r="X16" s="175"/>
      <c r="Y16" s="176"/>
      <c r="Z16" s="174">
        <v>2</v>
      </c>
      <c r="AA16" s="175">
        <v>0</v>
      </c>
      <c r="AB16" s="175">
        <v>2</v>
      </c>
      <c r="AC16" s="175" t="s">
        <v>23</v>
      </c>
      <c r="AD16" s="176">
        <v>4</v>
      </c>
      <c r="AE16" s="174"/>
      <c r="AF16" s="175"/>
      <c r="AG16" s="175"/>
      <c r="AH16" s="175"/>
      <c r="AI16" s="176"/>
      <c r="AJ16" s="174"/>
      <c r="AK16" s="175"/>
      <c r="AL16" s="175"/>
      <c r="AM16" s="175"/>
      <c r="AN16" s="176"/>
      <c r="AO16" s="44" t="s">
        <v>258</v>
      </c>
      <c r="AP16" s="48" t="s">
        <v>168</v>
      </c>
      <c r="AQ16" s="386"/>
    </row>
    <row r="17" spans="1:144" s="387" customFormat="1" ht="18" customHeight="1" x14ac:dyDescent="0.25">
      <c r="A17" s="218" t="s">
        <v>18</v>
      </c>
      <c r="B17" s="46" t="s">
        <v>242</v>
      </c>
      <c r="C17" s="30" t="s">
        <v>114</v>
      </c>
      <c r="D17" s="286">
        <f t="shared" si="2"/>
        <v>4</v>
      </c>
      <c r="E17" s="287">
        <f t="shared" si="3"/>
        <v>4</v>
      </c>
      <c r="F17" s="174"/>
      <c r="G17" s="175"/>
      <c r="H17" s="175"/>
      <c r="I17" s="175"/>
      <c r="J17" s="176"/>
      <c r="K17" s="174"/>
      <c r="L17" s="175"/>
      <c r="M17" s="175"/>
      <c r="N17" s="175"/>
      <c r="O17" s="176"/>
      <c r="P17" s="174"/>
      <c r="Q17" s="175"/>
      <c r="R17" s="175"/>
      <c r="S17" s="175"/>
      <c r="T17" s="176"/>
      <c r="U17" s="174"/>
      <c r="V17" s="175"/>
      <c r="W17" s="175"/>
      <c r="X17" s="175"/>
      <c r="Y17" s="176"/>
      <c r="Z17" s="174"/>
      <c r="AA17" s="175"/>
      <c r="AB17" s="175"/>
      <c r="AC17" s="175"/>
      <c r="AD17" s="176"/>
      <c r="AE17" s="174">
        <v>2</v>
      </c>
      <c r="AF17" s="175">
        <v>0</v>
      </c>
      <c r="AG17" s="175">
        <v>2</v>
      </c>
      <c r="AH17" s="175" t="s">
        <v>19</v>
      </c>
      <c r="AI17" s="176">
        <v>4</v>
      </c>
      <c r="AJ17" s="174"/>
      <c r="AK17" s="175"/>
      <c r="AL17" s="175"/>
      <c r="AM17" s="175"/>
      <c r="AN17" s="176"/>
      <c r="AO17" s="46" t="s">
        <v>241</v>
      </c>
      <c r="AP17" s="50" t="s">
        <v>168</v>
      </c>
      <c r="AQ17" s="386"/>
    </row>
    <row r="18" spans="1:144" s="387" customFormat="1" ht="18" customHeight="1" collapsed="1" x14ac:dyDescent="0.25">
      <c r="A18" s="218" t="s">
        <v>20</v>
      </c>
      <c r="B18" s="46" t="s">
        <v>236</v>
      </c>
      <c r="C18" s="61" t="s">
        <v>130</v>
      </c>
      <c r="D18" s="286">
        <f t="shared" si="2"/>
        <v>2</v>
      </c>
      <c r="E18" s="287">
        <f t="shared" si="3"/>
        <v>2</v>
      </c>
      <c r="F18" s="174"/>
      <c r="G18" s="175"/>
      <c r="H18" s="175"/>
      <c r="I18" s="175"/>
      <c r="J18" s="176"/>
      <c r="K18" s="174"/>
      <c r="L18" s="175"/>
      <c r="M18" s="175"/>
      <c r="N18" s="175"/>
      <c r="O18" s="176"/>
      <c r="P18" s="174"/>
      <c r="Q18" s="175"/>
      <c r="R18" s="175"/>
      <c r="S18" s="175"/>
      <c r="T18" s="176"/>
      <c r="U18" s="174">
        <v>1</v>
      </c>
      <c r="V18" s="175">
        <v>0</v>
      </c>
      <c r="W18" s="175">
        <v>1</v>
      </c>
      <c r="X18" s="175" t="s">
        <v>23</v>
      </c>
      <c r="Y18" s="176">
        <v>2</v>
      </c>
      <c r="Z18" s="174"/>
      <c r="AA18" s="175"/>
      <c r="AB18" s="175"/>
      <c r="AC18" s="175"/>
      <c r="AD18" s="176"/>
      <c r="AE18" s="174"/>
      <c r="AF18" s="175"/>
      <c r="AG18" s="175"/>
      <c r="AH18" s="175"/>
      <c r="AI18" s="176"/>
      <c r="AJ18" s="174"/>
      <c r="AK18" s="175"/>
      <c r="AL18" s="175"/>
      <c r="AM18" s="175"/>
      <c r="AN18" s="176"/>
      <c r="AO18" s="6"/>
      <c r="AP18" s="48" t="s">
        <v>169</v>
      </c>
      <c r="AQ18" s="386"/>
    </row>
    <row r="19" spans="1:144" s="387" customFormat="1" ht="21" customHeight="1" x14ac:dyDescent="0.25">
      <c r="A19" s="218" t="s">
        <v>21</v>
      </c>
      <c r="B19" s="46" t="s">
        <v>237</v>
      </c>
      <c r="C19" s="61" t="s">
        <v>131</v>
      </c>
      <c r="D19" s="286">
        <f t="shared" si="2"/>
        <v>4</v>
      </c>
      <c r="E19" s="287">
        <f t="shared" si="3"/>
        <v>4</v>
      </c>
      <c r="F19" s="174"/>
      <c r="G19" s="175"/>
      <c r="H19" s="175"/>
      <c r="I19" s="175"/>
      <c r="J19" s="176"/>
      <c r="K19" s="174"/>
      <c r="L19" s="175"/>
      <c r="M19" s="175"/>
      <c r="N19" s="175"/>
      <c r="O19" s="176"/>
      <c r="P19" s="174"/>
      <c r="Q19" s="175"/>
      <c r="R19" s="175"/>
      <c r="S19" s="175"/>
      <c r="T19" s="176"/>
      <c r="U19" s="174"/>
      <c r="V19" s="175"/>
      <c r="W19" s="175"/>
      <c r="X19" s="175"/>
      <c r="Y19" s="176"/>
      <c r="Z19" s="174">
        <v>1</v>
      </c>
      <c r="AA19" s="175">
        <v>0</v>
      </c>
      <c r="AB19" s="175">
        <v>3</v>
      </c>
      <c r="AC19" s="175" t="s">
        <v>19</v>
      </c>
      <c r="AD19" s="176">
        <v>4</v>
      </c>
      <c r="AE19" s="174"/>
      <c r="AF19" s="175"/>
      <c r="AG19" s="175"/>
      <c r="AH19" s="175"/>
      <c r="AI19" s="176"/>
      <c r="AJ19" s="174"/>
      <c r="AK19" s="175"/>
      <c r="AL19" s="175"/>
      <c r="AM19" s="175"/>
      <c r="AN19" s="176"/>
      <c r="AO19" s="46" t="s">
        <v>236</v>
      </c>
      <c r="AP19" s="48" t="s">
        <v>169</v>
      </c>
      <c r="AQ19" s="386"/>
    </row>
    <row r="20" spans="1:144" s="387" customFormat="1" ht="20.25" customHeight="1" x14ac:dyDescent="0.25">
      <c r="A20" s="218" t="s">
        <v>24</v>
      </c>
      <c r="B20" s="46" t="s">
        <v>238</v>
      </c>
      <c r="C20" s="61" t="s">
        <v>132</v>
      </c>
      <c r="D20" s="286">
        <f t="shared" si="2"/>
        <v>4</v>
      </c>
      <c r="E20" s="287">
        <f t="shared" si="3"/>
        <v>4</v>
      </c>
      <c r="F20" s="174"/>
      <c r="G20" s="175"/>
      <c r="H20" s="175"/>
      <c r="I20" s="175"/>
      <c r="J20" s="176"/>
      <c r="K20" s="174"/>
      <c r="L20" s="175"/>
      <c r="M20" s="175"/>
      <c r="N20" s="175"/>
      <c r="O20" s="176"/>
      <c r="P20" s="174"/>
      <c r="Q20" s="175"/>
      <c r="R20" s="175"/>
      <c r="S20" s="175"/>
      <c r="T20" s="176"/>
      <c r="U20" s="174"/>
      <c r="V20" s="175"/>
      <c r="W20" s="175"/>
      <c r="X20" s="175"/>
      <c r="Y20" s="176"/>
      <c r="Z20" s="174"/>
      <c r="AA20" s="175"/>
      <c r="AB20" s="175"/>
      <c r="AC20" s="175"/>
      <c r="AD20" s="176"/>
      <c r="AE20" s="174">
        <v>1</v>
      </c>
      <c r="AF20" s="175">
        <v>0</v>
      </c>
      <c r="AG20" s="175">
        <v>3</v>
      </c>
      <c r="AH20" s="175" t="s">
        <v>23</v>
      </c>
      <c r="AI20" s="176">
        <v>4</v>
      </c>
      <c r="AJ20" s="174"/>
      <c r="AK20" s="175"/>
      <c r="AL20" s="175"/>
      <c r="AM20" s="175"/>
      <c r="AN20" s="176"/>
      <c r="AO20" s="46" t="s">
        <v>237</v>
      </c>
      <c r="AP20" s="48" t="s">
        <v>169</v>
      </c>
      <c r="AQ20" s="386"/>
    </row>
    <row r="21" spans="1:144" s="387" customFormat="1" ht="31.5" customHeight="1" x14ac:dyDescent="0.25">
      <c r="A21" s="218" t="s">
        <v>25</v>
      </c>
      <c r="B21" s="46" t="s">
        <v>239</v>
      </c>
      <c r="C21" s="29" t="s">
        <v>120</v>
      </c>
      <c r="D21" s="286">
        <f t="shared" si="2"/>
        <v>4</v>
      </c>
      <c r="E21" s="287">
        <f t="shared" si="3"/>
        <v>4</v>
      </c>
      <c r="F21" s="174"/>
      <c r="G21" s="175"/>
      <c r="H21" s="175"/>
      <c r="I21" s="175"/>
      <c r="J21" s="176"/>
      <c r="K21" s="174"/>
      <c r="L21" s="175"/>
      <c r="M21" s="175"/>
      <c r="N21" s="175"/>
      <c r="O21" s="176"/>
      <c r="P21" s="174"/>
      <c r="Q21" s="175"/>
      <c r="R21" s="175"/>
      <c r="S21" s="175"/>
      <c r="T21" s="176"/>
      <c r="U21" s="174"/>
      <c r="V21" s="175"/>
      <c r="W21" s="175"/>
      <c r="X21" s="175"/>
      <c r="Y21" s="176"/>
      <c r="Z21" s="174">
        <v>1</v>
      </c>
      <c r="AA21" s="175">
        <v>0</v>
      </c>
      <c r="AB21" s="175">
        <v>3</v>
      </c>
      <c r="AC21" s="175" t="s">
        <v>23</v>
      </c>
      <c r="AD21" s="176">
        <v>4</v>
      </c>
      <c r="AE21" s="174"/>
      <c r="AF21" s="175"/>
      <c r="AG21" s="175"/>
      <c r="AH21" s="175"/>
      <c r="AI21" s="176"/>
      <c r="AJ21" s="174"/>
      <c r="AK21" s="175"/>
      <c r="AL21" s="175"/>
      <c r="AM21" s="175"/>
      <c r="AN21" s="176"/>
      <c r="AO21" s="46" t="s">
        <v>236</v>
      </c>
      <c r="AP21" s="48" t="s">
        <v>169</v>
      </c>
      <c r="AQ21" s="386"/>
    </row>
    <row r="22" spans="1:144" s="389" customFormat="1" ht="19.5" customHeight="1" x14ac:dyDescent="0.25">
      <c r="A22" s="218" t="s">
        <v>35</v>
      </c>
      <c r="B22" s="22" t="s">
        <v>240</v>
      </c>
      <c r="C22" s="30" t="s">
        <v>119</v>
      </c>
      <c r="D22" s="286">
        <f t="shared" si="2"/>
        <v>2</v>
      </c>
      <c r="E22" s="287">
        <f t="shared" si="3"/>
        <v>2</v>
      </c>
      <c r="F22" s="174"/>
      <c r="G22" s="175"/>
      <c r="H22" s="175"/>
      <c r="I22" s="175"/>
      <c r="J22" s="176"/>
      <c r="K22" s="174"/>
      <c r="L22" s="175"/>
      <c r="M22" s="175"/>
      <c r="N22" s="175"/>
      <c r="O22" s="176"/>
      <c r="P22" s="174"/>
      <c r="Q22" s="175"/>
      <c r="R22" s="175"/>
      <c r="S22" s="175"/>
      <c r="T22" s="176"/>
      <c r="U22" s="174"/>
      <c r="V22" s="175"/>
      <c r="W22" s="175"/>
      <c r="X22" s="175"/>
      <c r="Y22" s="176"/>
      <c r="Z22" s="174"/>
      <c r="AA22" s="175"/>
      <c r="AB22" s="175"/>
      <c r="AC22" s="175"/>
      <c r="AD22" s="176"/>
      <c r="AE22" s="174"/>
      <c r="AF22" s="175"/>
      <c r="AG22" s="175"/>
      <c r="AH22" s="175"/>
      <c r="AI22" s="176"/>
      <c r="AJ22" s="174">
        <v>0</v>
      </c>
      <c r="AK22" s="175">
        <v>0</v>
      </c>
      <c r="AL22" s="175">
        <v>2</v>
      </c>
      <c r="AM22" s="175" t="s">
        <v>23</v>
      </c>
      <c r="AN22" s="176">
        <v>2</v>
      </c>
      <c r="AO22" s="46" t="s">
        <v>239</v>
      </c>
      <c r="AP22" s="50" t="s">
        <v>153</v>
      </c>
      <c r="AQ22" s="388"/>
    </row>
    <row r="23" spans="1:144" s="389" customFormat="1" ht="18" customHeight="1" x14ac:dyDescent="0.25">
      <c r="A23" s="218" t="s">
        <v>36</v>
      </c>
      <c r="B23" s="22" t="s">
        <v>285</v>
      </c>
      <c r="C23" s="29" t="s">
        <v>118</v>
      </c>
      <c r="D23" s="288">
        <f t="shared" si="2"/>
        <v>2</v>
      </c>
      <c r="E23" s="289">
        <f t="shared" si="3"/>
        <v>4</v>
      </c>
      <c r="F23" s="174"/>
      <c r="G23" s="175"/>
      <c r="H23" s="175"/>
      <c r="I23" s="175"/>
      <c r="J23" s="176"/>
      <c r="K23" s="174"/>
      <c r="L23" s="175"/>
      <c r="M23" s="175"/>
      <c r="N23" s="175"/>
      <c r="O23" s="176"/>
      <c r="P23" s="174"/>
      <c r="Q23" s="175"/>
      <c r="R23" s="175"/>
      <c r="S23" s="175"/>
      <c r="T23" s="176"/>
      <c r="U23" s="174"/>
      <c r="V23" s="175"/>
      <c r="W23" s="175"/>
      <c r="X23" s="175"/>
      <c r="Y23" s="176"/>
      <c r="Z23" s="174"/>
      <c r="AA23" s="175"/>
      <c r="AB23" s="175"/>
      <c r="AC23" s="175"/>
      <c r="AD23" s="176"/>
      <c r="AE23" s="174"/>
      <c r="AF23" s="175"/>
      <c r="AG23" s="175"/>
      <c r="AH23" s="175"/>
      <c r="AI23" s="176"/>
      <c r="AJ23" s="174">
        <v>0</v>
      </c>
      <c r="AK23" s="175">
        <v>0</v>
      </c>
      <c r="AL23" s="175">
        <v>2</v>
      </c>
      <c r="AM23" s="175" t="s">
        <v>23</v>
      </c>
      <c r="AN23" s="176">
        <v>4</v>
      </c>
      <c r="AO23" s="6" t="s">
        <v>238</v>
      </c>
      <c r="AP23" s="120" t="s">
        <v>167</v>
      </c>
      <c r="AQ23" s="388"/>
    </row>
    <row r="24" spans="1:144" s="21" customFormat="1" ht="18" customHeight="1" x14ac:dyDescent="0.25">
      <c r="A24" s="673" t="s">
        <v>135</v>
      </c>
      <c r="B24" s="674"/>
      <c r="C24" s="675"/>
      <c r="D24" s="5">
        <v>10</v>
      </c>
      <c r="E24" s="80">
        <v>10</v>
      </c>
      <c r="F24" s="3"/>
      <c r="G24" s="5"/>
      <c r="H24" s="5"/>
      <c r="I24" s="5"/>
      <c r="J24" s="4"/>
      <c r="K24" s="3"/>
      <c r="L24" s="5"/>
      <c r="M24" s="5"/>
      <c r="N24" s="5"/>
      <c r="O24" s="4"/>
      <c r="P24" s="3"/>
      <c r="Q24" s="5"/>
      <c r="R24" s="5"/>
      <c r="S24" s="5"/>
      <c r="T24" s="4"/>
      <c r="U24" s="3">
        <v>0</v>
      </c>
      <c r="V24" s="5">
        <v>2</v>
      </c>
      <c r="W24" s="5">
        <v>0</v>
      </c>
      <c r="X24" s="5"/>
      <c r="Y24" s="4">
        <v>4</v>
      </c>
      <c r="Z24" s="102">
        <f>SUM(Z25:Z30)</f>
        <v>0</v>
      </c>
      <c r="AA24" s="103">
        <f>SUM(AA25:AA30)</f>
        <v>0</v>
      </c>
      <c r="AB24" s="103">
        <f>SUM(AB25:AB30)</f>
        <v>0</v>
      </c>
      <c r="AC24" s="103"/>
      <c r="AD24" s="104">
        <f>SUM(AD25:AD30)</f>
        <v>0</v>
      </c>
      <c r="AE24" s="102">
        <f>SUM(AE25:AE30)</f>
        <v>0</v>
      </c>
      <c r="AF24" s="103">
        <f>SUM(AF25:AF30)</f>
        <v>6</v>
      </c>
      <c r="AG24" s="103">
        <f>SUM(AG25:AG30)</f>
        <v>0</v>
      </c>
      <c r="AH24" s="103"/>
      <c r="AI24" s="104">
        <f>SUM(AI25:AI30)</f>
        <v>6</v>
      </c>
      <c r="AJ24" s="102"/>
      <c r="AK24" s="103"/>
      <c r="AL24" s="103"/>
      <c r="AM24" s="103"/>
      <c r="AN24" s="104"/>
      <c r="AO24" s="3"/>
      <c r="AP24" s="3"/>
      <c r="AQ24" s="2"/>
    </row>
    <row r="25" spans="1:144" s="21" customFormat="1" ht="18" customHeight="1" x14ac:dyDescent="0.25">
      <c r="A25" s="218" t="s">
        <v>37</v>
      </c>
      <c r="B25" s="22"/>
      <c r="C25" s="29" t="s">
        <v>147</v>
      </c>
      <c r="D25" s="116">
        <v>2</v>
      </c>
      <c r="E25" s="117">
        <v>2</v>
      </c>
      <c r="F25" s="10"/>
      <c r="G25" s="11"/>
      <c r="H25" s="11"/>
      <c r="I25" s="11"/>
      <c r="J25" s="12"/>
      <c r="K25" s="10"/>
      <c r="L25" s="11"/>
      <c r="M25" s="11"/>
      <c r="N25" s="11"/>
      <c r="O25" s="12"/>
      <c r="P25" s="108"/>
      <c r="Q25" s="109"/>
      <c r="R25" s="109"/>
      <c r="S25" s="109"/>
      <c r="T25" s="110"/>
      <c r="U25" s="231">
        <v>0</v>
      </c>
      <c r="V25" s="232">
        <v>2</v>
      </c>
      <c r="W25" s="232">
        <v>0</v>
      </c>
      <c r="X25" s="232" t="s">
        <v>23</v>
      </c>
      <c r="Y25" s="233">
        <v>2</v>
      </c>
      <c r="Z25" s="231"/>
      <c r="AA25" s="232"/>
      <c r="AB25" s="232"/>
      <c r="AC25" s="232"/>
      <c r="AD25" s="233"/>
      <c r="AE25" s="231"/>
      <c r="AF25" s="232"/>
      <c r="AG25" s="232"/>
      <c r="AH25" s="232"/>
      <c r="AI25" s="233"/>
      <c r="AJ25" s="231"/>
      <c r="AK25" s="232"/>
      <c r="AL25" s="232"/>
      <c r="AM25" s="232"/>
      <c r="AN25" s="233"/>
      <c r="AO25" s="50"/>
      <c r="AP25" s="50"/>
      <c r="AQ25" s="2"/>
    </row>
    <row r="26" spans="1:144" s="21" customFormat="1" ht="18" customHeight="1" x14ac:dyDescent="0.25">
      <c r="A26" s="218" t="s">
        <v>193</v>
      </c>
      <c r="B26" s="22"/>
      <c r="C26" s="29" t="s">
        <v>148</v>
      </c>
      <c r="D26" s="116">
        <v>2</v>
      </c>
      <c r="E26" s="117">
        <v>2</v>
      </c>
      <c r="F26" s="10"/>
      <c r="G26" s="11"/>
      <c r="H26" s="11"/>
      <c r="I26" s="11"/>
      <c r="J26" s="12"/>
      <c r="K26" s="10"/>
      <c r="L26" s="11"/>
      <c r="M26" s="11"/>
      <c r="N26" s="11"/>
      <c r="O26" s="12"/>
      <c r="P26" s="10"/>
      <c r="Q26" s="11"/>
      <c r="R26" s="11"/>
      <c r="S26" s="11"/>
      <c r="T26" s="12"/>
      <c r="U26" s="108">
        <v>0</v>
      </c>
      <c r="V26" s="109">
        <v>2</v>
      </c>
      <c r="W26" s="109">
        <v>0</v>
      </c>
      <c r="X26" s="109" t="s">
        <v>23</v>
      </c>
      <c r="Y26" s="110">
        <v>2</v>
      </c>
      <c r="Z26" s="231"/>
      <c r="AA26" s="232"/>
      <c r="AB26" s="232"/>
      <c r="AC26" s="232"/>
      <c r="AD26" s="233"/>
      <c r="AE26" s="231"/>
      <c r="AF26" s="232"/>
      <c r="AG26" s="232"/>
      <c r="AH26" s="232"/>
      <c r="AI26" s="233"/>
      <c r="AJ26" s="231"/>
      <c r="AK26" s="232"/>
      <c r="AL26" s="232"/>
      <c r="AM26" s="232"/>
      <c r="AN26" s="233"/>
      <c r="AO26" s="50"/>
      <c r="AP26" s="50"/>
      <c r="AQ26" s="2"/>
    </row>
    <row r="27" spans="1:144" s="21" customFormat="1" ht="18" customHeight="1" x14ac:dyDescent="0.25">
      <c r="A27" s="218" t="s">
        <v>194</v>
      </c>
      <c r="B27" s="22"/>
      <c r="C27" s="29" t="s">
        <v>149</v>
      </c>
      <c r="D27" s="116">
        <v>2</v>
      </c>
      <c r="E27" s="117">
        <v>2</v>
      </c>
      <c r="F27" s="10"/>
      <c r="G27" s="11"/>
      <c r="H27" s="11"/>
      <c r="I27" s="11"/>
      <c r="J27" s="12"/>
      <c r="K27" s="10"/>
      <c r="L27" s="11"/>
      <c r="M27" s="11"/>
      <c r="N27" s="11"/>
      <c r="O27" s="12"/>
      <c r="P27" s="10"/>
      <c r="Q27" s="11"/>
      <c r="R27" s="11"/>
      <c r="S27" s="11"/>
      <c r="T27" s="12"/>
      <c r="U27" s="10"/>
      <c r="V27" s="11"/>
      <c r="W27" s="11"/>
      <c r="X27" s="11"/>
      <c r="Y27" s="12"/>
      <c r="Z27" s="231"/>
      <c r="AA27" s="232"/>
      <c r="AB27" s="232"/>
      <c r="AC27" s="232"/>
      <c r="AD27" s="233"/>
      <c r="AE27" s="231">
        <v>0</v>
      </c>
      <c r="AF27" s="232">
        <v>2</v>
      </c>
      <c r="AG27" s="232">
        <v>0</v>
      </c>
      <c r="AH27" s="232" t="s">
        <v>23</v>
      </c>
      <c r="AI27" s="233">
        <v>2</v>
      </c>
      <c r="AJ27" s="231"/>
      <c r="AK27" s="232"/>
      <c r="AL27" s="232"/>
      <c r="AM27" s="232"/>
      <c r="AN27" s="233"/>
      <c r="AO27" s="48"/>
      <c r="AP27" s="48"/>
      <c r="AQ27" s="2"/>
    </row>
    <row r="28" spans="1:144" s="21" customFormat="1" ht="18" customHeight="1" x14ac:dyDescent="0.25">
      <c r="A28" s="218" t="s">
        <v>195</v>
      </c>
      <c r="B28" s="22"/>
      <c r="C28" s="29" t="s">
        <v>172</v>
      </c>
      <c r="D28" s="116">
        <v>2</v>
      </c>
      <c r="E28" s="117">
        <v>2</v>
      </c>
      <c r="F28" s="10"/>
      <c r="G28" s="11"/>
      <c r="H28" s="11"/>
      <c r="I28" s="11"/>
      <c r="J28" s="12"/>
      <c r="K28" s="10"/>
      <c r="L28" s="11"/>
      <c r="M28" s="11"/>
      <c r="N28" s="11"/>
      <c r="O28" s="12"/>
      <c r="P28" s="10"/>
      <c r="Q28" s="11"/>
      <c r="R28" s="11"/>
      <c r="S28" s="11"/>
      <c r="T28" s="12"/>
      <c r="U28" s="10"/>
      <c r="V28" s="11"/>
      <c r="W28" s="11"/>
      <c r="X28" s="11"/>
      <c r="Y28" s="12"/>
      <c r="Z28" s="231"/>
      <c r="AA28" s="232"/>
      <c r="AB28" s="232"/>
      <c r="AC28" s="232"/>
      <c r="AD28" s="233"/>
      <c r="AE28" s="231">
        <v>0</v>
      </c>
      <c r="AF28" s="232">
        <v>2</v>
      </c>
      <c r="AG28" s="232">
        <v>0</v>
      </c>
      <c r="AH28" s="232" t="s">
        <v>23</v>
      </c>
      <c r="AI28" s="233">
        <v>2</v>
      </c>
      <c r="AJ28" s="231"/>
      <c r="AK28" s="232"/>
      <c r="AL28" s="232"/>
      <c r="AM28" s="232"/>
      <c r="AN28" s="233"/>
      <c r="AO28" s="48"/>
      <c r="AP28" s="48"/>
      <c r="AQ28" s="2"/>
    </row>
    <row r="29" spans="1:144" s="21" customFormat="1" ht="18" customHeight="1" thickBot="1" x14ac:dyDescent="0.3">
      <c r="A29" s="218" t="s">
        <v>196</v>
      </c>
      <c r="B29" s="22"/>
      <c r="C29" s="29" t="s">
        <v>197</v>
      </c>
      <c r="D29" s="118">
        <v>2</v>
      </c>
      <c r="E29" s="119">
        <v>2</v>
      </c>
      <c r="F29" s="10"/>
      <c r="G29" s="11"/>
      <c r="H29" s="11"/>
      <c r="I29" s="11"/>
      <c r="J29" s="12"/>
      <c r="K29" s="10"/>
      <c r="L29" s="11"/>
      <c r="M29" s="11"/>
      <c r="N29" s="11"/>
      <c r="O29" s="12"/>
      <c r="P29" s="10"/>
      <c r="Q29" s="11"/>
      <c r="R29" s="11"/>
      <c r="S29" s="11"/>
      <c r="T29" s="12"/>
      <c r="U29" s="10"/>
      <c r="V29" s="11"/>
      <c r="W29" s="11"/>
      <c r="X29" s="11"/>
      <c r="Y29" s="12"/>
      <c r="Z29" s="231"/>
      <c r="AA29" s="232"/>
      <c r="AB29" s="232"/>
      <c r="AC29" s="232"/>
      <c r="AD29" s="233"/>
      <c r="AE29" s="231">
        <v>0</v>
      </c>
      <c r="AF29" s="232">
        <v>2</v>
      </c>
      <c r="AG29" s="232">
        <v>0</v>
      </c>
      <c r="AH29" s="232" t="s">
        <v>23</v>
      </c>
      <c r="AI29" s="233">
        <v>2</v>
      </c>
      <c r="AJ29" s="231"/>
      <c r="AK29" s="232"/>
      <c r="AL29" s="232"/>
      <c r="AM29" s="232"/>
      <c r="AN29" s="233"/>
      <c r="AO29" s="48"/>
      <c r="AP29" s="48"/>
      <c r="AQ29" s="2"/>
    </row>
    <row r="30" spans="1:144" s="16" customFormat="1" ht="23.25" customHeight="1" thickBot="1" x14ac:dyDescent="0.3">
      <c r="A30" s="219"/>
      <c r="B30" s="220"/>
      <c r="C30" s="221" t="s">
        <v>26</v>
      </c>
      <c r="D30" s="222"/>
      <c r="E30" s="223">
        <f>SUM(J30,O30,T30:U30,Y30,AD30,AI30:AJ30,AN30)</f>
        <v>15</v>
      </c>
      <c r="F30" s="219"/>
      <c r="G30" s="224"/>
      <c r="H30" s="225"/>
      <c r="I30" s="224"/>
      <c r="J30" s="226"/>
      <c r="K30" s="219"/>
      <c r="L30" s="224"/>
      <c r="M30" s="225"/>
      <c r="N30" s="224"/>
      <c r="O30" s="226"/>
      <c r="P30" s="219"/>
      <c r="Q30" s="227"/>
      <c r="R30" s="224"/>
      <c r="S30" s="224"/>
      <c r="T30" s="226"/>
      <c r="U30" s="228"/>
      <c r="V30" s="224"/>
      <c r="W30" s="225"/>
      <c r="X30" s="224"/>
      <c r="Y30" s="226"/>
      <c r="Z30" s="228"/>
      <c r="AA30" s="224"/>
      <c r="AB30" s="225"/>
      <c r="AC30" s="224"/>
      <c r="AD30" s="226"/>
      <c r="AE30" s="228"/>
      <c r="AF30" s="224"/>
      <c r="AG30" s="225"/>
      <c r="AH30" s="224"/>
      <c r="AI30" s="226"/>
      <c r="AJ30" s="219"/>
      <c r="AK30" s="224"/>
      <c r="AL30" s="225">
        <v>13</v>
      </c>
      <c r="AM30" s="224" t="s">
        <v>198</v>
      </c>
      <c r="AN30" s="226">
        <v>15</v>
      </c>
      <c r="AO30" s="48"/>
      <c r="AP30" s="48"/>
      <c r="AQ30" s="1"/>
    </row>
    <row r="31" spans="1:144" s="41" customFormat="1" ht="20.25" customHeight="1" thickTop="1" thickBot="1" x14ac:dyDescent="0.3">
      <c r="A31" s="90"/>
      <c r="B31" s="91"/>
      <c r="C31" s="92" t="s">
        <v>136</v>
      </c>
      <c r="D31" s="93">
        <f>G32+L32+Q32+V32+AA32+AF32+AK32</f>
        <v>172</v>
      </c>
      <c r="E31" s="94">
        <f>'ITF ALAP'!E62+E13+E24+E30</f>
        <v>210</v>
      </c>
      <c r="F31" s="95"/>
      <c r="G31" s="369">
        <f>G32</f>
        <v>27</v>
      </c>
      <c r="H31" s="96"/>
      <c r="I31" s="97"/>
      <c r="J31" s="94">
        <f>'ITF ALAP'!J62+J13+J24+J30</f>
        <v>30</v>
      </c>
      <c r="K31" s="95"/>
      <c r="L31" s="369">
        <f>L32</f>
        <v>29</v>
      </c>
      <c r="M31" s="96"/>
      <c r="N31" s="97"/>
      <c r="O31" s="94">
        <f>'ITF ALAP'!O62+O13+O24+O30</f>
        <v>32</v>
      </c>
      <c r="P31" s="98"/>
      <c r="Q31" s="370">
        <f>Q32</f>
        <v>27</v>
      </c>
      <c r="R31" s="99"/>
      <c r="S31" s="100"/>
      <c r="T31" s="94">
        <f>'ITF ALAP'!T62+T13+T24+T30</f>
        <v>33</v>
      </c>
      <c r="U31" s="98"/>
      <c r="V31" s="370">
        <f>V32</f>
        <v>22</v>
      </c>
      <c r="W31" s="99"/>
      <c r="X31" s="100"/>
      <c r="Y31" s="366">
        <f>'ITF ALAP'!Y62+Y13+Y24+Y30</f>
        <v>30</v>
      </c>
      <c r="Z31" s="95"/>
      <c r="AA31" s="369">
        <f>AA32</f>
        <v>26</v>
      </c>
      <c r="AB31" s="96"/>
      <c r="AC31" s="97"/>
      <c r="AD31" s="94">
        <f>'ITF ALAP'!AD62+AD13+AD24+AD30</f>
        <v>29</v>
      </c>
      <c r="AE31" s="98"/>
      <c r="AF31" s="370">
        <f>AF32</f>
        <v>19</v>
      </c>
      <c r="AG31" s="99"/>
      <c r="AH31" s="100"/>
      <c r="AI31" s="94">
        <f>'ITF ALAP'!AI62+AI13+AI24+AI30</f>
        <v>28</v>
      </c>
      <c r="AJ31" s="98"/>
      <c r="AK31" s="370">
        <f>AK32</f>
        <v>22</v>
      </c>
      <c r="AL31" s="99"/>
      <c r="AM31" s="100"/>
      <c r="AN31" s="94">
        <f>'ITF ALAP'!AN62+AN13+AN24+AN30</f>
        <v>28</v>
      </c>
      <c r="AO31" s="230">
        <f>J31+O31+T31+Y31+AD31+AI31+AN31</f>
        <v>210</v>
      </c>
      <c r="AP31" s="229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</row>
    <row r="32" spans="1:144" s="82" customFormat="1" ht="15.75" x14ac:dyDescent="0.25">
      <c r="A32" s="680" t="s">
        <v>201</v>
      </c>
      <c r="B32" s="307"/>
      <c r="C32" s="308" t="s">
        <v>27</v>
      </c>
      <c r="D32" s="244"/>
      <c r="E32" s="245"/>
      <c r="F32" s="234"/>
      <c r="G32" s="235">
        <f>'ITF ALAP'!G65+F13+G13+H13</f>
        <v>27</v>
      </c>
      <c r="H32" s="236"/>
      <c r="I32" s="237"/>
      <c r="J32" s="238"/>
      <c r="K32" s="234"/>
      <c r="L32" s="235">
        <f>'ITF ALAP'!L65+K13+L13+M13</f>
        <v>29</v>
      </c>
      <c r="M32" s="236"/>
      <c r="N32" s="237"/>
      <c r="O32" s="238"/>
      <c r="P32" s="234"/>
      <c r="Q32" s="235">
        <f>'ITF ALAP'!Q65+P13+Q13+R13</f>
        <v>27</v>
      </c>
      <c r="R32" s="236"/>
      <c r="S32" s="237"/>
      <c r="T32" s="238"/>
      <c r="U32" s="234"/>
      <c r="V32" s="235">
        <f>'ITF ALAP'!V65+U13+V13+W13</f>
        <v>22</v>
      </c>
      <c r="W32" s="236"/>
      <c r="X32" s="237"/>
      <c r="Y32" s="238"/>
      <c r="Z32" s="234"/>
      <c r="AA32" s="235">
        <f>'ITF ALAP'!AA65+Z13+AA13+AB13</f>
        <v>26</v>
      </c>
      <c r="AB32" s="236"/>
      <c r="AC32" s="237"/>
      <c r="AD32" s="238"/>
      <c r="AE32" s="234"/>
      <c r="AF32" s="235">
        <f>'ITF ALAP'!AF65+AE13+AF13+AG13</f>
        <v>19</v>
      </c>
      <c r="AG32" s="236"/>
      <c r="AH32" s="237"/>
      <c r="AI32" s="238"/>
      <c r="AJ32" s="234"/>
      <c r="AK32" s="235">
        <f>'ITF ALAP'!AK65+AJ13+AK13+AL13+AL30</f>
        <v>22</v>
      </c>
      <c r="AL32" s="236"/>
      <c r="AM32" s="237"/>
      <c r="AN32" s="238"/>
      <c r="AO32" s="63"/>
      <c r="AP32" s="63"/>
      <c r="AQ32" s="81"/>
    </row>
    <row r="33" spans="1:43" s="82" customFormat="1" ht="15.75" x14ac:dyDescent="0.25">
      <c r="A33" s="681"/>
      <c r="B33" s="258"/>
      <c r="C33" s="309" t="s">
        <v>199</v>
      </c>
      <c r="D33" s="246">
        <f>G33+L33+Q33+V33+AA33+AF33+AK33</f>
        <v>112</v>
      </c>
      <c r="E33" s="247"/>
      <c r="F33" s="239"/>
      <c r="G33" s="243">
        <f>'ITF ALAP'!G66+G13+H13</f>
        <v>15</v>
      </c>
      <c r="H33" s="240"/>
      <c r="I33" s="241"/>
      <c r="J33" s="242"/>
      <c r="K33" s="239"/>
      <c r="L33" s="243">
        <f>'ITF ALAP'!L66+L13+M13</f>
        <v>20</v>
      </c>
      <c r="M33" s="240"/>
      <c r="N33" s="241"/>
      <c r="O33" s="242"/>
      <c r="P33" s="239"/>
      <c r="Q33" s="243">
        <f>'ITF ALAP'!Q66+Q13+R13</f>
        <v>13</v>
      </c>
      <c r="R33" s="240"/>
      <c r="S33" s="241"/>
      <c r="T33" s="242"/>
      <c r="U33" s="239"/>
      <c r="V33" s="243">
        <f>'ITF ALAP'!V66+V13+W13</f>
        <v>12</v>
      </c>
      <c r="W33" s="240"/>
      <c r="X33" s="241"/>
      <c r="Y33" s="242"/>
      <c r="Z33" s="239"/>
      <c r="AA33" s="243">
        <f>'ITF ALAP'!AA66+AA13+AB13</f>
        <v>18</v>
      </c>
      <c r="AB33" s="240"/>
      <c r="AC33" s="241"/>
      <c r="AD33" s="242"/>
      <c r="AE33" s="239"/>
      <c r="AF33" s="243">
        <f>'ITF ALAP'!AF66+AF13+AG13</f>
        <v>14</v>
      </c>
      <c r="AG33" s="240"/>
      <c r="AH33" s="241"/>
      <c r="AI33" s="242"/>
      <c r="AJ33" s="239"/>
      <c r="AK33" s="243">
        <f>'ITF ALAP'!AK66+AK13+AL13+AL30</f>
        <v>20</v>
      </c>
      <c r="AL33" s="240"/>
      <c r="AM33" s="241"/>
      <c r="AN33" s="242"/>
      <c r="AO33" s="63"/>
      <c r="AP33" s="63"/>
      <c r="AQ33" s="81"/>
    </row>
    <row r="34" spans="1:43" s="82" customFormat="1" ht="15.75" x14ac:dyDescent="0.25">
      <c r="A34" s="681"/>
      <c r="B34" s="258"/>
      <c r="C34" s="309" t="s">
        <v>200</v>
      </c>
      <c r="D34" s="246">
        <f>(D33/D31)*100</f>
        <v>65.116279069767444</v>
      </c>
      <c r="E34" s="247"/>
      <c r="F34" s="239"/>
      <c r="G34" s="243"/>
      <c r="H34" s="240"/>
      <c r="I34" s="241"/>
      <c r="J34" s="242"/>
      <c r="K34" s="239"/>
      <c r="L34" s="243"/>
      <c r="M34" s="240"/>
      <c r="N34" s="241"/>
      <c r="O34" s="242"/>
      <c r="P34" s="239"/>
      <c r="Q34" s="243"/>
      <c r="R34" s="240"/>
      <c r="S34" s="241"/>
      <c r="T34" s="242"/>
      <c r="U34" s="239"/>
      <c r="V34" s="243"/>
      <c r="W34" s="240"/>
      <c r="X34" s="241"/>
      <c r="Y34" s="242"/>
      <c r="Z34" s="239"/>
      <c r="AA34" s="243"/>
      <c r="AB34" s="240"/>
      <c r="AC34" s="241"/>
      <c r="AD34" s="242"/>
      <c r="AE34" s="239"/>
      <c r="AF34" s="243"/>
      <c r="AG34" s="240"/>
      <c r="AH34" s="241"/>
      <c r="AI34" s="242"/>
      <c r="AJ34" s="239"/>
      <c r="AK34" s="243"/>
      <c r="AL34" s="240"/>
      <c r="AM34" s="241"/>
      <c r="AN34" s="242"/>
      <c r="AO34" s="63"/>
      <c r="AP34" s="63"/>
      <c r="AQ34" s="81"/>
    </row>
    <row r="35" spans="1:43" s="82" customFormat="1" ht="15.75" x14ac:dyDescent="0.25">
      <c r="A35" s="681"/>
      <c r="B35" s="258"/>
      <c r="C35" s="310" t="s">
        <v>28</v>
      </c>
      <c r="D35" s="248"/>
      <c r="E35" s="249"/>
      <c r="F35" s="67"/>
      <c r="G35" s="70"/>
      <c r="H35" s="68"/>
      <c r="I35" s="121">
        <f>COUNTIF(I14:I30,"v")+'ITF ALAP'!I63</f>
        <v>1</v>
      </c>
      <c r="J35" s="69"/>
      <c r="K35" s="67"/>
      <c r="L35" s="68"/>
      <c r="M35" s="68"/>
      <c r="N35" s="121">
        <f>COUNTIF(N14:N30,"v")+'ITF ALAP'!N63</f>
        <v>2</v>
      </c>
      <c r="O35" s="69"/>
      <c r="P35" s="67"/>
      <c r="Q35" s="68"/>
      <c r="R35" s="68"/>
      <c r="S35" s="121">
        <f>COUNTIF(S14:S30,"v")+'ITF ALAP'!S63</f>
        <v>4</v>
      </c>
      <c r="T35" s="69"/>
      <c r="U35" s="67"/>
      <c r="V35" s="68"/>
      <c r="W35" s="68"/>
      <c r="X35" s="121">
        <f>COUNTIF(X14:X30,"v")+'ITF ALAP'!X63</f>
        <v>2</v>
      </c>
      <c r="Y35" s="122"/>
      <c r="Z35" s="123"/>
      <c r="AA35" s="124"/>
      <c r="AB35" s="124"/>
      <c r="AC35" s="121">
        <f>COUNTIF(AC14:AC23,"v")+'ITF ALAP'!AC63+COUNTIF(AC25:AC29,"v")</f>
        <v>2</v>
      </c>
      <c r="AD35" s="122"/>
      <c r="AE35" s="123"/>
      <c r="AF35" s="124"/>
      <c r="AG35" s="124"/>
      <c r="AH35" s="121">
        <f>COUNTIF(AH14:AH23,"v")+'ITF ALAP'!AH63+COUNTIF(AH25:AH29,"v")</f>
        <v>2</v>
      </c>
      <c r="AI35" s="122"/>
      <c r="AJ35" s="123"/>
      <c r="AK35" s="124"/>
      <c r="AL35" s="124"/>
      <c r="AM35" s="121">
        <f>COUNTIF(AM14:AM30,"v")+'ITF ALAP'!AM63</f>
        <v>1</v>
      </c>
      <c r="AN35" s="122"/>
      <c r="AO35" s="63"/>
      <c r="AP35" s="63"/>
      <c r="AQ35" s="81"/>
    </row>
    <row r="36" spans="1:43" s="82" customFormat="1" ht="16.5" thickBot="1" x14ac:dyDescent="0.3">
      <c r="A36" s="682"/>
      <c r="B36" s="311"/>
      <c r="C36" s="312" t="s">
        <v>29</v>
      </c>
      <c r="D36" s="248"/>
      <c r="E36" s="249"/>
      <c r="F36" s="250"/>
      <c r="G36" s="251"/>
      <c r="H36" s="251"/>
      <c r="I36" s="253">
        <f>COUNTIF(I14:I30,"é")+'ITF ALAP'!I64</f>
        <v>7</v>
      </c>
      <c r="J36" s="252"/>
      <c r="K36" s="250"/>
      <c r="L36" s="251"/>
      <c r="M36" s="251"/>
      <c r="N36" s="253">
        <f>COUNTIF(N14:N30,"é")+'ITF ALAP'!N64</f>
        <v>7</v>
      </c>
      <c r="O36" s="252"/>
      <c r="P36" s="250"/>
      <c r="Q36" s="251"/>
      <c r="R36" s="251"/>
      <c r="S36" s="253">
        <f>COUNTIF(S14:S30,"é")+'ITF ALAP'!S64</f>
        <v>6</v>
      </c>
      <c r="T36" s="252"/>
      <c r="U36" s="250"/>
      <c r="V36" s="251"/>
      <c r="W36" s="251"/>
      <c r="X36" s="253">
        <f>COUNTIF(X14:X30,"é")+'ITF ALAP'!X64</f>
        <v>9</v>
      </c>
      <c r="Y36" s="254"/>
      <c r="Z36" s="255"/>
      <c r="AA36" s="256"/>
      <c r="AB36" s="256"/>
      <c r="AC36" s="253">
        <f>COUNTIF(AC14:AC23,"é")+COUNTIF(AC25:AC29,"é")+'ITF ALAP'!AC64</f>
        <v>6</v>
      </c>
      <c r="AD36" s="254"/>
      <c r="AE36" s="255"/>
      <c r="AF36" s="256"/>
      <c r="AG36" s="256"/>
      <c r="AH36" s="253">
        <f>COUNTIF(AH14:AH23,"é")+COUNTIF(AH25:AH29,"é")+'ITF ALAP'!AH64</f>
        <v>6</v>
      </c>
      <c r="AI36" s="254"/>
      <c r="AJ36" s="255"/>
      <c r="AK36" s="256"/>
      <c r="AL36" s="256"/>
      <c r="AM36" s="253">
        <f>COUNTIF(AM14:AM30,"é")+'ITF ALAP'!AM64</f>
        <v>3</v>
      </c>
      <c r="AN36" s="254"/>
      <c r="AO36" s="63"/>
      <c r="AP36" s="63"/>
      <c r="AQ36" s="81"/>
    </row>
    <row r="37" spans="1:43" s="82" customFormat="1" ht="18.75" customHeight="1" thickTop="1" x14ac:dyDescent="0.25">
      <c r="A37" s="667" t="s">
        <v>202</v>
      </c>
      <c r="B37" s="257"/>
      <c r="C37" s="261" t="s">
        <v>30</v>
      </c>
      <c r="D37" s="83">
        <v>2</v>
      </c>
      <c r="E37" s="85">
        <v>0</v>
      </c>
      <c r="F37" s="274"/>
      <c r="G37" s="84"/>
      <c r="H37" s="84"/>
      <c r="I37" s="84"/>
      <c r="J37" s="85"/>
      <c r="K37" s="105">
        <v>0</v>
      </c>
      <c r="L37" s="106">
        <v>2</v>
      </c>
      <c r="M37" s="106">
        <v>0</v>
      </c>
      <c r="N37" s="106" t="s">
        <v>205</v>
      </c>
      <c r="O37" s="107">
        <v>0</v>
      </c>
      <c r="P37" s="105"/>
      <c r="Q37" s="106"/>
      <c r="R37" s="106"/>
      <c r="S37" s="106"/>
      <c r="T37" s="107"/>
      <c r="U37" s="105"/>
      <c r="V37" s="84"/>
      <c r="W37" s="84"/>
      <c r="X37" s="84"/>
      <c r="Y37" s="85"/>
      <c r="Z37" s="274"/>
      <c r="AA37" s="84"/>
      <c r="AB37" s="84"/>
      <c r="AC37" s="84"/>
      <c r="AD37" s="85"/>
      <c r="AE37" s="83"/>
      <c r="AF37" s="84"/>
      <c r="AG37" s="84"/>
      <c r="AH37" s="84"/>
      <c r="AI37" s="85"/>
      <c r="AJ37" s="83"/>
      <c r="AK37" s="84"/>
      <c r="AL37" s="84"/>
      <c r="AM37" s="84"/>
      <c r="AN37" s="85"/>
      <c r="AO37" s="63"/>
      <c r="AP37" s="63"/>
      <c r="AQ37" s="81"/>
    </row>
    <row r="38" spans="1:43" s="82" customFormat="1" ht="18.75" customHeight="1" x14ac:dyDescent="0.25">
      <c r="A38" s="668"/>
      <c r="B38" s="258"/>
      <c r="C38" s="262" t="s">
        <v>31</v>
      </c>
      <c r="D38" s="65">
        <v>2</v>
      </c>
      <c r="E38" s="86">
        <v>0</v>
      </c>
      <c r="F38" s="275"/>
      <c r="G38" s="66"/>
      <c r="H38" s="66"/>
      <c r="I38" s="66"/>
      <c r="J38" s="86"/>
      <c r="K38" s="108"/>
      <c r="L38" s="109"/>
      <c r="M38" s="109"/>
      <c r="N38" s="109"/>
      <c r="O38" s="110"/>
      <c r="P38" s="108">
        <v>0</v>
      </c>
      <c r="Q38" s="109">
        <v>2</v>
      </c>
      <c r="R38" s="109">
        <v>0</v>
      </c>
      <c r="S38" s="109" t="s">
        <v>205</v>
      </c>
      <c r="T38" s="110">
        <v>0</v>
      </c>
      <c r="U38" s="108"/>
      <c r="V38" s="66"/>
      <c r="W38" s="66"/>
      <c r="X38" s="66"/>
      <c r="Y38" s="86"/>
      <c r="Z38" s="65"/>
      <c r="AA38" s="66"/>
      <c r="AB38" s="66"/>
      <c r="AC38" s="66"/>
      <c r="AD38" s="86"/>
      <c r="AE38" s="275"/>
      <c r="AF38" s="66"/>
      <c r="AG38" s="66"/>
      <c r="AH38" s="66"/>
      <c r="AI38" s="86"/>
      <c r="AJ38" s="65"/>
      <c r="AK38" s="66"/>
      <c r="AL38" s="66"/>
      <c r="AM38" s="66"/>
      <c r="AN38" s="86"/>
      <c r="AO38" s="63"/>
      <c r="AP38" s="63"/>
      <c r="AQ38" s="81"/>
    </row>
    <row r="39" spans="1:43" s="82" customFormat="1" ht="18.75" customHeight="1" x14ac:dyDescent="0.25">
      <c r="A39" s="668"/>
      <c r="B39" s="259"/>
      <c r="C39" s="264" t="s">
        <v>203</v>
      </c>
      <c r="D39" s="277"/>
      <c r="E39" s="273"/>
      <c r="F39" s="271"/>
      <c r="G39" s="272"/>
      <c r="H39" s="272"/>
      <c r="I39" s="272"/>
      <c r="J39" s="273"/>
      <c r="K39" s="108"/>
      <c r="L39" s="109"/>
      <c r="M39" s="109"/>
      <c r="N39" s="109"/>
      <c r="O39" s="110"/>
      <c r="P39" s="265">
        <v>0</v>
      </c>
      <c r="Q39" s="266">
        <v>2</v>
      </c>
      <c r="R39" s="267">
        <v>0</v>
      </c>
      <c r="S39" s="267" t="s">
        <v>23</v>
      </c>
      <c r="T39" s="268">
        <v>2</v>
      </c>
      <c r="U39" s="111" t="s">
        <v>34</v>
      </c>
      <c r="V39" s="271"/>
      <c r="W39" s="272"/>
      <c r="X39" s="272"/>
      <c r="Y39" s="273"/>
      <c r="Z39" s="277"/>
      <c r="AA39" s="272"/>
      <c r="AB39" s="272"/>
      <c r="AC39" s="272"/>
      <c r="AD39" s="273"/>
      <c r="AE39" s="277"/>
      <c r="AF39" s="272"/>
      <c r="AG39" s="272"/>
      <c r="AH39" s="272"/>
      <c r="AI39" s="273"/>
      <c r="AJ39" s="277"/>
      <c r="AK39" s="272"/>
      <c r="AL39" s="272"/>
      <c r="AM39" s="272"/>
      <c r="AN39" s="273"/>
      <c r="AO39" s="63"/>
      <c r="AP39" s="63"/>
      <c r="AQ39" s="81"/>
    </row>
    <row r="40" spans="1:43" s="82" customFormat="1" ht="18.75" customHeight="1" x14ac:dyDescent="0.25">
      <c r="A40" s="668"/>
      <c r="B40" s="259"/>
      <c r="C40" s="264" t="s">
        <v>204</v>
      </c>
      <c r="D40" s="277"/>
      <c r="E40" s="273"/>
      <c r="F40" s="271"/>
      <c r="G40" s="272"/>
      <c r="H40" s="272"/>
      <c r="I40" s="272"/>
      <c r="J40" s="273"/>
      <c r="K40" s="108"/>
      <c r="L40" s="109"/>
      <c r="M40" s="109"/>
      <c r="N40" s="109"/>
      <c r="O40" s="110"/>
      <c r="P40" s="265">
        <v>0</v>
      </c>
      <c r="Q40" s="266">
        <v>2</v>
      </c>
      <c r="R40" s="267">
        <v>0</v>
      </c>
      <c r="S40" s="267" t="s">
        <v>23</v>
      </c>
      <c r="T40" s="268">
        <v>2</v>
      </c>
      <c r="U40" s="111" t="s">
        <v>34</v>
      </c>
      <c r="V40" s="271"/>
      <c r="W40" s="272"/>
      <c r="X40" s="272"/>
      <c r="Y40" s="273"/>
      <c r="Z40" s="277"/>
      <c r="AA40" s="272"/>
      <c r="AB40" s="272"/>
      <c r="AC40" s="272"/>
      <c r="AD40" s="273"/>
      <c r="AE40" s="277"/>
      <c r="AF40" s="272"/>
      <c r="AG40" s="272"/>
      <c r="AH40" s="272"/>
      <c r="AI40" s="273"/>
      <c r="AJ40" s="277"/>
      <c r="AK40" s="272"/>
      <c r="AL40" s="272"/>
      <c r="AM40" s="272"/>
      <c r="AN40" s="273"/>
      <c r="AO40" s="63"/>
      <c r="AP40" s="63"/>
      <c r="AQ40" s="81"/>
    </row>
    <row r="41" spans="1:43" s="82" customFormat="1" ht="18.75" customHeight="1" thickBot="1" x14ac:dyDescent="0.3">
      <c r="A41" s="669"/>
      <c r="B41" s="260"/>
      <c r="C41" s="263" t="s">
        <v>32</v>
      </c>
      <c r="D41" s="87" t="s">
        <v>33</v>
      </c>
      <c r="E41" s="89">
        <v>0</v>
      </c>
      <c r="F41" s="276"/>
      <c r="G41" s="88"/>
      <c r="H41" s="88"/>
      <c r="I41" s="88"/>
      <c r="J41" s="89"/>
      <c r="K41" s="112"/>
      <c r="L41" s="113"/>
      <c r="M41" s="113"/>
      <c r="N41" s="113"/>
      <c r="O41" s="114"/>
      <c r="P41" s="269"/>
      <c r="Q41" s="270"/>
      <c r="R41" s="113"/>
      <c r="S41" s="113"/>
      <c r="T41" s="114"/>
      <c r="U41" s="112"/>
      <c r="V41" s="88"/>
      <c r="W41" s="88"/>
      <c r="X41" s="88"/>
      <c r="Y41" s="89"/>
      <c r="Z41" s="87"/>
      <c r="AA41" s="88"/>
      <c r="AB41" s="88"/>
      <c r="AC41" s="88"/>
      <c r="AD41" s="89"/>
      <c r="AE41" s="670" t="s">
        <v>33</v>
      </c>
      <c r="AF41" s="671"/>
      <c r="AG41" s="671"/>
      <c r="AH41" s="671"/>
      <c r="AI41" s="672"/>
      <c r="AJ41" s="87"/>
      <c r="AK41" s="88"/>
      <c r="AL41" s="88"/>
      <c r="AM41" s="88"/>
      <c r="AN41" s="89"/>
      <c r="AO41" s="63"/>
      <c r="AP41" s="63"/>
      <c r="AQ41" s="81"/>
    </row>
    <row r="42" spans="1:43" x14ac:dyDescent="0.25">
      <c r="F42" s="676"/>
      <c r="G42" s="677"/>
      <c r="H42" s="677"/>
      <c r="I42" s="677"/>
      <c r="K42" s="676"/>
      <c r="L42" s="677"/>
      <c r="M42" s="677"/>
      <c r="N42" s="677"/>
      <c r="P42" s="676"/>
      <c r="Q42" s="677"/>
      <c r="R42" s="677"/>
      <c r="S42" s="677"/>
      <c r="U42" s="676"/>
      <c r="V42" s="677"/>
      <c r="W42" s="677"/>
      <c r="X42" s="677"/>
      <c r="Z42" s="676"/>
      <c r="AA42" s="677"/>
      <c r="AB42" s="677"/>
      <c r="AC42" s="677"/>
      <c r="AE42" s="676"/>
      <c r="AF42" s="677"/>
      <c r="AG42" s="677"/>
      <c r="AH42" s="677"/>
      <c r="AJ42" s="676"/>
      <c r="AK42" s="677"/>
      <c r="AL42" s="677"/>
      <c r="AM42" s="677"/>
    </row>
    <row r="43" spans="1:43" x14ac:dyDescent="0.25">
      <c r="D43" s="115"/>
    </row>
    <row r="44" spans="1:43" s="58" customFormat="1" ht="15" customHeight="1" x14ac:dyDescent="0.25">
      <c r="A44" s="51"/>
      <c r="B44" s="52" t="s">
        <v>126</v>
      </c>
      <c r="C44" s="53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5"/>
      <c r="P44" s="55"/>
      <c r="Q44" s="55"/>
      <c r="R44" s="51"/>
      <c r="S44" s="56"/>
      <c r="T44" s="51"/>
      <c r="U44" s="51"/>
      <c r="V44" s="51"/>
      <c r="W44" s="51"/>
      <c r="X44" s="56"/>
      <c r="Y44" s="51"/>
      <c r="Z44" s="51"/>
      <c r="AA44" s="51"/>
      <c r="AB44" s="51"/>
      <c r="AC44" s="56"/>
      <c r="AD44" s="51"/>
      <c r="AE44" s="51"/>
      <c r="AF44" s="51"/>
      <c r="AG44" s="51"/>
      <c r="AH44" s="56"/>
      <c r="AI44" s="57"/>
    </row>
    <row r="45" spans="1:43" s="58" customFormat="1" ht="15" customHeight="1" x14ac:dyDescent="0.25">
      <c r="A45" s="51"/>
      <c r="B45" s="52"/>
      <c r="C45" s="53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5"/>
      <c r="P45" s="55"/>
      <c r="Q45" s="55"/>
      <c r="R45" s="51"/>
      <c r="S45" s="56"/>
      <c r="T45" s="51"/>
      <c r="U45" s="51"/>
      <c r="V45" s="51"/>
      <c r="W45" s="51"/>
      <c r="X45" s="56"/>
      <c r="Y45" s="51"/>
      <c r="Z45" s="51"/>
      <c r="AA45" s="51"/>
      <c r="AB45" s="51"/>
      <c r="AC45" s="56"/>
      <c r="AD45" s="51"/>
      <c r="AE45" s="51"/>
      <c r="AF45" s="51"/>
      <c r="AG45" s="51"/>
      <c r="AH45" s="56"/>
      <c r="AI45" s="57"/>
    </row>
    <row r="46" spans="1:43" s="58" customFormat="1" ht="15" customHeight="1" x14ac:dyDescent="0.25">
      <c r="A46" s="51"/>
      <c r="B46" s="59" t="s">
        <v>224</v>
      </c>
      <c r="C46" s="60"/>
      <c r="D46" s="54"/>
      <c r="O46" s="55"/>
      <c r="P46" s="55"/>
      <c r="Q46" s="55"/>
      <c r="R46" s="51"/>
      <c r="S46" s="56"/>
      <c r="T46" s="51"/>
      <c r="U46" s="51"/>
      <c r="V46" s="51"/>
      <c r="W46" s="51"/>
      <c r="X46" s="56"/>
      <c r="Y46" s="51"/>
      <c r="Z46" s="51"/>
      <c r="AA46" s="51"/>
      <c r="AB46" s="51"/>
      <c r="AC46" s="56"/>
      <c r="AD46" s="278"/>
      <c r="AE46" s="279"/>
      <c r="AF46" s="278"/>
      <c r="AG46" s="278"/>
      <c r="AH46" s="278"/>
      <c r="AI46" s="278" t="s">
        <v>185</v>
      </c>
    </row>
    <row r="47" spans="1:43" s="58" customFormat="1" ht="15" customHeight="1" x14ac:dyDescent="0.25">
      <c r="A47" s="51"/>
      <c r="B47" s="52" t="s">
        <v>150</v>
      </c>
      <c r="C47" s="60"/>
      <c r="D47" s="54"/>
      <c r="O47" s="55"/>
      <c r="P47" s="55"/>
      <c r="Q47" s="55"/>
      <c r="R47" s="51"/>
      <c r="S47" s="56"/>
      <c r="T47" s="51"/>
      <c r="U47" s="51"/>
      <c r="V47" s="51"/>
      <c r="W47" s="51"/>
      <c r="X47" s="56"/>
      <c r="Y47" s="51"/>
      <c r="Z47" s="51"/>
      <c r="AA47" s="51"/>
      <c r="AB47" s="51"/>
      <c r="AC47" s="56"/>
      <c r="AD47" s="41"/>
      <c r="AE47" s="279"/>
      <c r="AF47" s="278"/>
      <c r="AG47" s="278" t="s">
        <v>186</v>
      </c>
      <c r="AH47" s="278"/>
      <c r="AI47" s="278"/>
    </row>
    <row r="48" spans="1:43" x14ac:dyDescent="0.25">
      <c r="D48" s="54"/>
    </row>
    <row r="49" spans="42:42" x14ac:dyDescent="0.25">
      <c r="AP49" s="58"/>
    </row>
  </sheetData>
  <mergeCells count="35">
    <mergeCell ref="AJ42:AM42"/>
    <mergeCell ref="A32:A36"/>
    <mergeCell ref="A37:A41"/>
    <mergeCell ref="AE41:AI41"/>
    <mergeCell ref="F42:I42"/>
    <mergeCell ref="K42:N42"/>
    <mergeCell ref="P42:S42"/>
    <mergeCell ref="U42:X42"/>
    <mergeCell ref="Z42:AC42"/>
    <mergeCell ref="AE42:AH42"/>
    <mergeCell ref="A13:C13"/>
    <mergeCell ref="A24:C24"/>
    <mergeCell ref="AO10:AO11"/>
    <mergeCell ref="F11:J11"/>
    <mergeCell ref="K11:O11"/>
    <mergeCell ref="P11:T11"/>
    <mergeCell ref="U11:Y11"/>
    <mergeCell ref="Z11:AD11"/>
    <mergeCell ref="AE11:AI11"/>
    <mergeCell ref="AJ11:AN11"/>
    <mergeCell ref="F10:AI10"/>
    <mergeCell ref="A10:A11"/>
    <mergeCell ref="B10:B11"/>
    <mergeCell ref="C10:C11"/>
    <mergeCell ref="E10:E11"/>
    <mergeCell ref="G1:S1"/>
    <mergeCell ref="AP10:AP11"/>
    <mergeCell ref="F2:U2"/>
    <mergeCell ref="F3:U3"/>
    <mergeCell ref="A9:AO9"/>
    <mergeCell ref="G4:T4"/>
    <mergeCell ref="G6:U6"/>
    <mergeCell ref="G5:T5"/>
    <mergeCell ref="AH4:AP4"/>
    <mergeCell ref="AH3:AP3"/>
  </mergeCells>
  <conditionalFormatting sqref="AK30:AN30">
    <cfRule type="cellIs" dxfId="0" priority="1" operator="equal">
      <formula>0</formula>
    </cfRule>
  </conditionalFormatting>
  <pageMargins left="0.18" right="0.17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37"/>
  <sheetViews>
    <sheetView zoomScale="60" zoomScaleNormal="60" workbookViewId="0">
      <selection activeCell="A26" sqref="A26:XFD26"/>
    </sheetView>
  </sheetViews>
  <sheetFormatPr defaultRowHeight="15" x14ac:dyDescent="0.25"/>
  <cols>
    <col min="2" max="2" width="20.28515625" customWidth="1"/>
    <col min="3" max="3" width="26.28515625" customWidth="1"/>
  </cols>
  <sheetData>
    <row r="1" spans="1:41" ht="18" x14ac:dyDescent="0.25">
      <c r="A1" s="38" t="s">
        <v>109</v>
      </c>
      <c r="B1" s="39"/>
      <c r="C1" s="40"/>
      <c r="D1" s="33"/>
      <c r="E1" s="33"/>
      <c r="F1" s="33"/>
      <c r="G1" s="391"/>
      <c r="H1" s="391"/>
      <c r="I1" s="391"/>
      <c r="J1" s="391"/>
      <c r="K1" s="391"/>
      <c r="L1" s="665" t="s">
        <v>299</v>
      </c>
      <c r="M1" s="665"/>
      <c r="N1" s="665"/>
      <c r="O1" s="665"/>
      <c r="P1" s="665"/>
      <c r="Q1" s="665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408"/>
    </row>
    <row r="2" spans="1:41" ht="18" x14ac:dyDescent="0.25">
      <c r="A2" s="38" t="s">
        <v>300</v>
      </c>
      <c r="B2" s="39"/>
      <c r="C2" s="40"/>
      <c r="D2" s="33"/>
      <c r="E2" s="33"/>
      <c r="F2" s="33"/>
      <c r="G2" s="391"/>
      <c r="H2" s="391"/>
      <c r="I2" s="391"/>
      <c r="J2" s="391"/>
      <c r="K2" s="391"/>
      <c r="L2" s="391"/>
      <c r="M2" s="391"/>
      <c r="N2" s="391"/>
      <c r="O2" s="391" t="s">
        <v>110</v>
      </c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408"/>
      <c r="AD2" s="408"/>
      <c r="AE2" s="408"/>
      <c r="AF2" s="408"/>
      <c r="AG2" s="408"/>
      <c r="AH2" s="33"/>
      <c r="AI2" s="33"/>
      <c r="AJ2" s="33"/>
      <c r="AK2" s="33"/>
      <c r="AL2" s="33"/>
      <c r="AM2" s="33"/>
      <c r="AN2" s="33"/>
      <c r="AO2" s="33"/>
    </row>
    <row r="3" spans="1:41" ht="18" x14ac:dyDescent="0.25">
      <c r="A3" s="38"/>
      <c r="B3" s="39"/>
      <c r="C3" s="40"/>
      <c r="D3" s="33"/>
      <c r="E3" s="33"/>
      <c r="F3" s="33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408"/>
      <c r="AD3" s="408"/>
      <c r="AE3" s="408"/>
      <c r="AF3" s="408"/>
      <c r="AG3" s="408"/>
      <c r="AH3" s="33" t="s">
        <v>301</v>
      </c>
      <c r="AI3" s="33"/>
      <c r="AJ3" s="33"/>
      <c r="AK3" s="33"/>
      <c r="AL3" s="33" t="s">
        <v>302</v>
      </c>
      <c r="AM3" s="33"/>
      <c r="AN3" s="33"/>
      <c r="AO3" s="33"/>
    </row>
    <row r="4" spans="1:41" ht="18" x14ac:dyDescent="0.25">
      <c r="A4" s="163"/>
      <c r="B4" s="164"/>
      <c r="C4" s="165"/>
      <c r="D4" s="41"/>
      <c r="E4" s="41"/>
      <c r="F4" s="41"/>
      <c r="G4" s="41"/>
      <c r="H4" s="41"/>
      <c r="I4" s="41"/>
      <c r="J4" s="41"/>
      <c r="K4" s="41"/>
      <c r="L4" s="391"/>
      <c r="M4" s="391"/>
      <c r="N4" s="391"/>
      <c r="O4" s="391" t="s">
        <v>303</v>
      </c>
      <c r="P4" s="391"/>
      <c r="Q4" s="391"/>
      <c r="R4" s="391"/>
      <c r="S4" s="41"/>
      <c r="T4" s="391"/>
      <c r="U4" s="391"/>
      <c r="V4" s="391"/>
      <c r="W4" s="391"/>
      <c r="X4" s="391"/>
      <c r="Y4" s="391"/>
      <c r="Z4" s="391"/>
      <c r="AA4" s="391"/>
      <c r="AB4" s="39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</row>
    <row r="5" spans="1:41" ht="18" x14ac:dyDescent="0.25">
      <c r="A5" s="163"/>
      <c r="B5" s="164"/>
      <c r="C5" s="165"/>
      <c r="D5" s="41"/>
      <c r="E5" s="38"/>
      <c r="F5" s="39"/>
      <c r="G5" s="40"/>
      <c r="H5" s="33"/>
      <c r="I5" s="33"/>
      <c r="J5" s="33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408"/>
      <c r="AH5" s="408"/>
      <c r="AI5" s="408"/>
      <c r="AJ5" s="408"/>
      <c r="AK5" s="408"/>
      <c r="AL5" s="33"/>
      <c r="AM5" s="33"/>
      <c r="AN5" s="33"/>
      <c r="AO5" s="33"/>
    </row>
    <row r="6" spans="1:41" ht="18" x14ac:dyDescent="0.25">
      <c r="A6" s="163"/>
      <c r="B6" s="164"/>
      <c r="C6" s="165"/>
      <c r="D6" s="41"/>
      <c r="E6" s="163"/>
      <c r="F6" s="164"/>
      <c r="G6" s="165"/>
      <c r="H6" s="41"/>
      <c r="I6" s="41"/>
      <c r="J6" s="41"/>
      <c r="K6" s="41"/>
      <c r="L6" s="41"/>
      <c r="M6" s="41"/>
      <c r="N6" s="41"/>
      <c r="O6" s="41"/>
      <c r="P6" s="391"/>
      <c r="Q6" s="391"/>
      <c r="R6" s="391"/>
      <c r="S6" s="391"/>
      <c r="T6" s="391"/>
      <c r="U6" s="391"/>
      <c r="V6" s="391"/>
      <c r="W6" s="41"/>
      <c r="X6" s="391"/>
      <c r="Y6" s="391"/>
      <c r="Z6" s="391"/>
      <c r="AA6" s="391"/>
      <c r="AB6" s="391"/>
      <c r="AC6" s="391"/>
      <c r="AD6" s="391"/>
      <c r="AE6" s="391"/>
      <c r="AF6" s="391"/>
      <c r="AG6" s="41"/>
      <c r="AH6" s="41"/>
      <c r="AI6" s="41"/>
      <c r="AJ6" s="41"/>
      <c r="AK6" s="41"/>
      <c r="AL6" s="41"/>
      <c r="AM6" s="41"/>
      <c r="AN6" s="41"/>
      <c r="AO6" s="41"/>
    </row>
    <row r="7" spans="1:41" ht="16.5" thickBot="1" x14ac:dyDescent="0.3">
      <c r="A7" s="687" t="s">
        <v>134</v>
      </c>
      <c r="B7" s="687"/>
      <c r="C7" s="687"/>
      <c r="D7" s="687"/>
      <c r="E7" s="687"/>
      <c r="F7" s="687"/>
      <c r="G7" s="687"/>
      <c r="H7" s="687"/>
      <c r="I7" s="687"/>
      <c r="J7" s="687"/>
      <c r="K7" s="687"/>
      <c r="L7" s="687"/>
      <c r="M7" s="687"/>
      <c r="N7" s="687"/>
      <c r="O7" s="687"/>
      <c r="P7" s="687"/>
      <c r="Q7" s="687"/>
      <c r="R7" s="687"/>
      <c r="S7" s="687"/>
      <c r="T7" s="687"/>
      <c r="U7" s="687"/>
      <c r="V7" s="687"/>
      <c r="W7" s="687"/>
      <c r="X7" s="687"/>
      <c r="Y7" s="687"/>
      <c r="Z7" s="687"/>
      <c r="AA7" s="687"/>
      <c r="AB7" s="687"/>
      <c r="AC7" s="687"/>
      <c r="AD7" s="687"/>
      <c r="AE7" s="687"/>
      <c r="AF7" s="687"/>
      <c r="AG7" s="687"/>
      <c r="AH7" s="687"/>
      <c r="AI7" s="687"/>
      <c r="AJ7" s="687"/>
      <c r="AK7" s="687"/>
      <c r="AL7" s="687"/>
      <c r="AM7" s="687"/>
      <c r="AN7" s="687"/>
      <c r="AO7" s="687"/>
    </row>
    <row r="8" spans="1:41" ht="15.75" x14ac:dyDescent="0.25">
      <c r="A8" s="688"/>
      <c r="B8" s="690" t="s">
        <v>0</v>
      </c>
      <c r="C8" s="692" t="s">
        <v>1</v>
      </c>
      <c r="D8" s="409" t="s">
        <v>2</v>
      </c>
      <c r="E8" s="694" t="s">
        <v>304</v>
      </c>
      <c r="F8" s="696" t="s">
        <v>3</v>
      </c>
      <c r="G8" s="697"/>
      <c r="H8" s="697"/>
      <c r="I8" s="697"/>
      <c r="J8" s="697"/>
      <c r="K8" s="697"/>
      <c r="L8" s="697"/>
      <c r="M8" s="697"/>
      <c r="N8" s="697"/>
      <c r="O8" s="697"/>
      <c r="P8" s="697"/>
      <c r="Q8" s="697"/>
      <c r="R8" s="697"/>
      <c r="S8" s="697"/>
      <c r="T8" s="697"/>
      <c r="U8" s="697"/>
      <c r="V8" s="697"/>
      <c r="W8" s="697"/>
      <c r="X8" s="697"/>
      <c r="Y8" s="697"/>
      <c r="Z8" s="697"/>
      <c r="AA8" s="697"/>
      <c r="AB8" s="697"/>
      <c r="AC8" s="697"/>
      <c r="AD8" s="697"/>
      <c r="AE8" s="697"/>
      <c r="AF8" s="697"/>
      <c r="AG8" s="697"/>
      <c r="AH8" s="697"/>
      <c r="AI8" s="697"/>
      <c r="AJ8" s="410"/>
      <c r="AK8" s="410"/>
      <c r="AL8" s="410"/>
      <c r="AM8" s="411"/>
      <c r="AN8" s="412"/>
      <c r="AO8" s="698" t="s">
        <v>4</v>
      </c>
    </row>
    <row r="9" spans="1:41" ht="16.5" thickBot="1" x14ac:dyDescent="0.3">
      <c r="A9" s="689"/>
      <c r="B9" s="691"/>
      <c r="C9" s="693"/>
      <c r="D9" s="413" t="s">
        <v>5</v>
      </c>
      <c r="E9" s="695"/>
      <c r="F9" s="414"/>
      <c r="G9" s="415"/>
      <c r="H9" s="415" t="s">
        <v>6</v>
      </c>
      <c r="I9" s="415"/>
      <c r="J9" s="416"/>
      <c r="K9" s="415"/>
      <c r="L9" s="415"/>
      <c r="M9" s="415" t="s">
        <v>7</v>
      </c>
      <c r="N9" s="415"/>
      <c r="O9" s="416"/>
      <c r="P9" s="415"/>
      <c r="Q9" s="415"/>
      <c r="R9" s="417" t="s">
        <v>8</v>
      </c>
      <c r="S9" s="415"/>
      <c r="T9" s="416"/>
      <c r="U9" s="415"/>
      <c r="V9" s="415"/>
      <c r="W9" s="417" t="s">
        <v>9</v>
      </c>
      <c r="X9" s="415"/>
      <c r="Y9" s="416"/>
      <c r="Z9" s="415"/>
      <c r="AA9" s="415"/>
      <c r="AB9" s="417" t="s">
        <v>10</v>
      </c>
      <c r="AC9" s="415"/>
      <c r="AD9" s="416"/>
      <c r="AE9" s="414"/>
      <c r="AF9" s="415"/>
      <c r="AG9" s="415" t="s">
        <v>11</v>
      </c>
      <c r="AH9" s="415"/>
      <c r="AI9" s="418"/>
      <c r="AJ9" s="414"/>
      <c r="AK9" s="415"/>
      <c r="AL9" s="415" t="s">
        <v>12</v>
      </c>
      <c r="AM9" s="415"/>
      <c r="AN9" s="416"/>
      <c r="AO9" s="699"/>
    </row>
    <row r="10" spans="1:41" ht="15.75" x14ac:dyDescent="0.25">
      <c r="A10" s="419"/>
      <c r="B10" s="420"/>
      <c r="C10" s="421"/>
      <c r="D10" s="422"/>
      <c r="E10" s="423"/>
      <c r="F10" s="424" t="s">
        <v>13</v>
      </c>
      <c r="G10" s="425" t="s">
        <v>14</v>
      </c>
      <c r="H10" s="425" t="s">
        <v>15</v>
      </c>
      <c r="I10" s="425" t="s">
        <v>16</v>
      </c>
      <c r="J10" s="426" t="s">
        <v>17</v>
      </c>
      <c r="K10" s="424" t="s">
        <v>13</v>
      </c>
      <c r="L10" s="425" t="s">
        <v>14</v>
      </c>
      <c r="M10" s="425" t="s">
        <v>15</v>
      </c>
      <c r="N10" s="425" t="s">
        <v>16</v>
      </c>
      <c r="O10" s="426" t="s">
        <v>17</v>
      </c>
      <c r="P10" s="424" t="s">
        <v>13</v>
      </c>
      <c r="Q10" s="425" t="s">
        <v>14</v>
      </c>
      <c r="R10" s="425" t="s">
        <v>15</v>
      </c>
      <c r="S10" s="425" t="s">
        <v>16</v>
      </c>
      <c r="T10" s="426" t="s">
        <v>17</v>
      </c>
      <c r="U10" s="424" t="s">
        <v>13</v>
      </c>
      <c r="V10" s="425" t="s">
        <v>14</v>
      </c>
      <c r="W10" s="425" t="s">
        <v>15</v>
      </c>
      <c r="X10" s="425" t="s">
        <v>16</v>
      </c>
      <c r="Y10" s="426" t="s">
        <v>17</v>
      </c>
      <c r="Z10" s="424" t="s">
        <v>13</v>
      </c>
      <c r="AA10" s="425" t="s">
        <v>14</v>
      </c>
      <c r="AB10" s="425" t="s">
        <v>15</v>
      </c>
      <c r="AC10" s="425" t="s">
        <v>16</v>
      </c>
      <c r="AD10" s="426" t="s">
        <v>17</v>
      </c>
      <c r="AE10" s="424" t="s">
        <v>13</v>
      </c>
      <c r="AF10" s="425" t="s">
        <v>14</v>
      </c>
      <c r="AG10" s="425" t="s">
        <v>15</v>
      </c>
      <c r="AH10" s="425" t="s">
        <v>16</v>
      </c>
      <c r="AI10" s="426" t="s">
        <v>17</v>
      </c>
      <c r="AJ10" s="427" t="s">
        <v>13</v>
      </c>
      <c r="AK10" s="428" t="s">
        <v>14</v>
      </c>
      <c r="AL10" s="428" t="s">
        <v>15</v>
      </c>
      <c r="AM10" s="428" t="s">
        <v>16</v>
      </c>
      <c r="AN10" s="426" t="s">
        <v>17</v>
      </c>
      <c r="AO10" s="429" t="s">
        <v>0</v>
      </c>
    </row>
    <row r="11" spans="1:41" ht="16.5" thickBot="1" x14ac:dyDescent="0.3">
      <c r="A11" s="684" t="s">
        <v>305</v>
      </c>
      <c r="B11" s="685"/>
      <c r="C11" s="686"/>
      <c r="D11" s="102"/>
      <c r="E11" s="104"/>
      <c r="F11" s="102"/>
      <c r="G11" s="103"/>
      <c r="H11" s="103"/>
      <c r="I11" s="103"/>
      <c r="J11" s="104"/>
      <c r="K11" s="102"/>
      <c r="L11" s="103"/>
      <c r="M11" s="103"/>
      <c r="N11" s="103"/>
      <c r="O11" s="104"/>
      <c r="P11" s="430"/>
      <c r="Q11" s="103"/>
      <c r="R11" s="103"/>
      <c r="S11" s="103"/>
      <c r="T11" s="104"/>
      <c r="U11" s="102"/>
      <c r="V11" s="103"/>
      <c r="W11" s="103"/>
      <c r="X11" s="103"/>
      <c r="Y11" s="104"/>
      <c r="Z11" s="102"/>
      <c r="AA11" s="103"/>
      <c r="AB11" s="103"/>
      <c r="AC11" s="103"/>
      <c r="AD11" s="104"/>
      <c r="AE11" s="102"/>
      <c r="AF11" s="103"/>
      <c r="AG11" s="103"/>
      <c r="AH11" s="103"/>
      <c r="AI11" s="104"/>
      <c r="AJ11" s="102"/>
      <c r="AK11" s="103"/>
      <c r="AL11" s="103"/>
      <c r="AM11" s="103"/>
      <c r="AN11" s="104"/>
      <c r="AO11" s="431"/>
    </row>
    <row r="12" spans="1:41" ht="25.5" x14ac:dyDescent="0.25">
      <c r="A12" s="432" t="s">
        <v>6</v>
      </c>
      <c r="B12" s="433" t="s">
        <v>306</v>
      </c>
      <c r="C12" s="434" t="s">
        <v>307</v>
      </c>
      <c r="D12" s="435">
        <v>2</v>
      </c>
      <c r="E12" s="436">
        <v>2</v>
      </c>
      <c r="F12" s="437"/>
      <c r="G12" s="438"/>
      <c r="H12" s="438"/>
      <c r="I12" s="438"/>
      <c r="J12" s="439"/>
      <c r="K12" s="437"/>
      <c r="L12" s="438"/>
      <c r="M12" s="438"/>
      <c r="N12" s="438"/>
      <c r="O12" s="440"/>
      <c r="P12" s="441">
        <v>2</v>
      </c>
      <c r="Q12" s="442">
        <v>0</v>
      </c>
      <c r="R12" s="442">
        <v>0</v>
      </c>
      <c r="S12" s="443" t="s">
        <v>23</v>
      </c>
      <c r="T12" s="444">
        <v>2</v>
      </c>
      <c r="U12" s="111" t="s">
        <v>34</v>
      </c>
      <c r="V12" s="438"/>
      <c r="W12" s="438"/>
      <c r="X12" s="438"/>
      <c r="Y12" s="440"/>
      <c r="Z12" s="441"/>
      <c r="AA12" s="442"/>
      <c r="AB12" s="442"/>
      <c r="AC12" s="443"/>
      <c r="AD12" s="444"/>
      <c r="AE12" s="111"/>
      <c r="AF12" s="442"/>
      <c r="AG12" s="442"/>
      <c r="AH12" s="442"/>
      <c r="AI12" s="444"/>
      <c r="AJ12" s="437"/>
      <c r="AK12" s="438"/>
      <c r="AL12" s="438"/>
      <c r="AM12" s="438"/>
      <c r="AN12" s="445"/>
      <c r="AO12" s="446"/>
    </row>
    <row r="13" spans="1:41" ht="25.5" x14ac:dyDescent="0.25">
      <c r="A13" s="432" t="s">
        <v>7</v>
      </c>
      <c r="B13" s="433" t="s">
        <v>308</v>
      </c>
      <c r="C13" s="434" t="s">
        <v>309</v>
      </c>
      <c r="D13" s="435">
        <v>2</v>
      </c>
      <c r="E13" s="436">
        <v>2</v>
      </c>
      <c r="F13" s="437"/>
      <c r="G13" s="438"/>
      <c r="H13" s="438"/>
      <c r="I13" s="438"/>
      <c r="J13" s="439"/>
      <c r="K13" s="437"/>
      <c r="L13" s="438"/>
      <c r="M13" s="438"/>
      <c r="N13" s="438"/>
      <c r="O13" s="440"/>
      <c r="P13" s="441">
        <v>2</v>
      </c>
      <c r="Q13" s="442">
        <v>0</v>
      </c>
      <c r="R13" s="442">
        <v>0</v>
      </c>
      <c r="S13" s="443" t="s">
        <v>23</v>
      </c>
      <c r="T13" s="444">
        <v>2</v>
      </c>
      <c r="U13" s="111" t="s">
        <v>34</v>
      </c>
      <c r="V13" s="438"/>
      <c r="W13" s="438"/>
      <c r="X13" s="438"/>
      <c r="Y13" s="440"/>
      <c r="Z13" s="441"/>
      <c r="AA13" s="442"/>
      <c r="AB13" s="442"/>
      <c r="AC13" s="443"/>
      <c r="AD13" s="444"/>
      <c r="AE13" s="111"/>
      <c r="AF13" s="438"/>
      <c r="AG13" s="438"/>
      <c r="AH13" s="438"/>
      <c r="AI13" s="445"/>
      <c r="AJ13" s="447"/>
      <c r="AK13" s="442"/>
      <c r="AL13" s="442"/>
      <c r="AM13" s="442"/>
      <c r="AN13" s="444"/>
      <c r="AO13" s="446"/>
    </row>
    <row r="14" spans="1:41" ht="25.5" x14ac:dyDescent="0.25">
      <c r="A14" s="432" t="s">
        <v>8</v>
      </c>
      <c r="B14" s="433" t="s">
        <v>310</v>
      </c>
      <c r="C14" s="434" t="s">
        <v>311</v>
      </c>
      <c r="D14" s="435">
        <v>2</v>
      </c>
      <c r="E14" s="436">
        <v>2</v>
      </c>
      <c r="F14" s="437"/>
      <c r="G14" s="438"/>
      <c r="H14" s="438"/>
      <c r="I14" s="438"/>
      <c r="J14" s="439"/>
      <c r="K14" s="448"/>
      <c r="L14" s="449"/>
      <c r="M14" s="449"/>
      <c r="N14" s="449"/>
      <c r="O14" s="440"/>
      <c r="P14" s="441">
        <v>2</v>
      </c>
      <c r="Q14" s="442">
        <v>0</v>
      </c>
      <c r="R14" s="442">
        <v>0</v>
      </c>
      <c r="S14" s="443" t="s">
        <v>23</v>
      </c>
      <c r="T14" s="444">
        <v>2</v>
      </c>
      <c r="U14" s="111" t="s">
        <v>34</v>
      </c>
      <c r="V14" s="450"/>
      <c r="W14" s="450"/>
      <c r="X14" s="451"/>
      <c r="Y14" s="452"/>
      <c r="Z14" s="453"/>
      <c r="AA14" s="450"/>
      <c r="AB14" s="450"/>
      <c r="AC14" s="450"/>
      <c r="AD14" s="452"/>
      <c r="AE14" s="453"/>
      <c r="AF14" s="450"/>
      <c r="AG14" s="450"/>
      <c r="AH14" s="450"/>
      <c r="AI14" s="452"/>
      <c r="AJ14" s="448"/>
      <c r="AK14" s="449"/>
      <c r="AL14" s="449"/>
      <c r="AM14" s="449"/>
      <c r="AN14" s="440"/>
      <c r="AO14" s="446"/>
    </row>
    <row r="15" spans="1:41" ht="15.75" x14ac:dyDescent="0.25">
      <c r="A15" s="432" t="s">
        <v>9</v>
      </c>
      <c r="B15" s="433" t="s">
        <v>312</v>
      </c>
      <c r="C15" s="434" t="s">
        <v>313</v>
      </c>
      <c r="D15" s="435">
        <v>2</v>
      </c>
      <c r="E15" s="436">
        <v>2</v>
      </c>
      <c r="F15" s="437"/>
      <c r="G15" s="438"/>
      <c r="H15" s="438"/>
      <c r="I15" s="438"/>
      <c r="J15" s="439"/>
      <c r="K15" s="437"/>
      <c r="L15" s="438"/>
      <c r="M15" s="438"/>
      <c r="N15" s="438"/>
      <c r="O15" s="445"/>
      <c r="P15" s="441">
        <v>2</v>
      </c>
      <c r="Q15" s="442">
        <v>0</v>
      </c>
      <c r="R15" s="442">
        <v>0</v>
      </c>
      <c r="S15" s="443" t="s">
        <v>23</v>
      </c>
      <c r="T15" s="444">
        <v>2</v>
      </c>
      <c r="U15" s="111" t="s">
        <v>34</v>
      </c>
      <c r="V15" s="438"/>
      <c r="W15" s="438"/>
      <c r="X15" s="438"/>
      <c r="Y15" s="445"/>
      <c r="Z15" s="437"/>
      <c r="AA15" s="438"/>
      <c r="AB15" s="438"/>
      <c r="AC15" s="438"/>
      <c r="AD15" s="445"/>
      <c r="AE15" s="437"/>
      <c r="AF15" s="438"/>
      <c r="AG15" s="438"/>
      <c r="AH15" s="438"/>
      <c r="AI15" s="445"/>
      <c r="AJ15" s="437"/>
      <c r="AK15" s="438"/>
      <c r="AL15" s="438"/>
      <c r="AM15" s="438"/>
      <c r="AN15" s="445"/>
      <c r="AO15" s="446"/>
    </row>
    <row r="16" spans="1:41" ht="25.5" x14ac:dyDescent="0.25">
      <c r="A16" s="432" t="s">
        <v>12</v>
      </c>
      <c r="B16" s="433" t="s">
        <v>314</v>
      </c>
      <c r="C16" s="434" t="s">
        <v>315</v>
      </c>
      <c r="D16" s="435">
        <v>2</v>
      </c>
      <c r="E16" s="436">
        <v>2</v>
      </c>
      <c r="F16" s="437"/>
      <c r="G16" s="438"/>
      <c r="H16" s="438"/>
      <c r="I16" s="438"/>
      <c r="J16" s="439"/>
      <c r="K16" s="448"/>
      <c r="L16" s="449"/>
      <c r="M16" s="449"/>
      <c r="N16" s="449"/>
      <c r="O16" s="440"/>
      <c r="P16" s="441">
        <v>2</v>
      </c>
      <c r="Q16" s="442">
        <v>0</v>
      </c>
      <c r="R16" s="442">
        <v>0</v>
      </c>
      <c r="S16" s="443" t="s">
        <v>23</v>
      </c>
      <c r="T16" s="444">
        <v>2</v>
      </c>
      <c r="U16" s="111" t="s">
        <v>34</v>
      </c>
      <c r="V16" s="450"/>
      <c r="W16" s="450"/>
      <c r="X16" s="451"/>
      <c r="Y16" s="452"/>
      <c r="Z16" s="448"/>
      <c r="AA16" s="449"/>
      <c r="AB16" s="449"/>
      <c r="AC16" s="449"/>
      <c r="AD16" s="440"/>
      <c r="AE16" s="448"/>
      <c r="AF16" s="449"/>
      <c r="AG16" s="449"/>
      <c r="AH16" s="449"/>
      <c r="AI16" s="440"/>
      <c r="AJ16" s="454"/>
      <c r="AK16" s="450"/>
      <c r="AL16" s="450"/>
      <c r="AM16" s="451"/>
      <c r="AN16" s="452"/>
      <c r="AO16" s="446"/>
    </row>
    <row r="17" spans="1:41" ht="44.25" customHeight="1" x14ac:dyDescent="0.25">
      <c r="A17" s="432" t="s">
        <v>45</v>
      </c>
      <c r="B17" s="433" t="s">
        <v>316</v>
      </c>
      <c r="C17" s="455" t="s">
        <v>317</v>
      </c>
      <c r="D17" s="435">
        <v>2</v>
      </c>
      <c r="E17" s="436">
        <v>2</v>
      </c>
      <c r="F17" s="437"/>
      <c r="G17" s="438"/>
      <c r="H17" s="438"/>
      <c r="I17" s="438"/>
      <c r="J17" s="439"/>
      <c r="K17" s="437"/>
      <c r="L17" s="438"/>
      <c r="M17" s="438"/>
      <c r="N17" s="438"/>
      <c r="O17" s="440"/>
      <c r="P17" s="441">
        <v>2</v>
      </c>
      <c r="Q17" s="442">
        <v>0</v>
      </c>
      <c r="R17" s="442">
        <v>0</v>
      </c>
      <c r="S17" s="443" t="s">
        <v>23</v>
      </c>
      <c r="T17" s="444">
        <v>2</v>
      </c>
      <c r="U17" s="111" t="s">
        <v>34</v>
      </c>
      <c r="V17" s="438"/>
      <c r="W17" s="438"/>
      <c r="X17" s="438"/>
      <c r="Y17" s="440"/>
      <c r="Z17" s="437"/>
      <c r="AA17" s="438"/>
      <c r="AB17" s="438"/>
      <c r="AC17" s="438"/>
      <c r="AD17" s="440"/>
      <c r="AE17" s="437"/>
      <c r="AF17" s="438"/>
      <c r="AG17" s="438"/>
      <c r="AH17" s="438"/>
      <c r="AI17" s="440"/>
      <c r="AJ17" s="437"/>
      <c r="AK17" s="438"/>
      <c r="AL17" s="438"/>
      <c r="AM17" s="438"/>
      <c r="AN17" s="440"/>
      <c r="AO17" s="446"/>
    </row>
    <row r="18" spans="1:41" ht="25.5" x14ac:dyDescent="0.25">
      <c r="A18" s="432" t="s">
        <v>47</v>
      </c>
      <c r="B18" s="433" t="s">
        <v>318</v>
      </c>
      <c r="C18" s="434" t="s">
        <v>319</v>
      </c>
      <c r="D18" s="435">
        <v>2</v>
      </c>
      <c r="E18" s="436">
        <v>2</v>
      </c>
      <c r="F18" s="437"/>
      <c r="G18" s="438"/>
      <c r="H18" s="438"/>
      <c r="I18" s="438"/>
      <c r="J18" s="439"/>
      <c r="K18" s="437"/>
      <c r="L18" s="438"/>
      <c r="M18" s="438"/>
      <c r="N18" s="438"/>
      <c r="O18" s="440"/>
      <c r="P18" s="441">
        <v>2</v>
      </c>
      <c r="Q18" s="442">
        <v>0</v>
      </c>
      <c r="R18" s="442">
        <v>0</v>
      </c>
      <c r="S18" s="443" t="s">
        <v>23</v>
      </c>
      <c r="T18" s="444">
        <v>2</v>
      </c>
      <c r="U18" s="111" t="s">
        <v>34</v>
      </c>
      <c r="V18" s="438"/>
      <c r="W18" s="438"/>
      <c r="X18" s="438"/>
      <c r="Y18" s="440"/>
      <c r="Z18" s="437"/>
      <c r="AA18" s="438"/>
      <c r="AB18" s="438"/>
      <c r="AC18" s="438"/>
      <c r="AD18" s="440"/>
      <c r="AE18" s="437"/>
      <c r="AF18" s="438"/>
      <c r="AG18" s="438"/>
      <c r="AH18" s="438"/>
      <c r="AI18" s="440"/>
      <c r="AJ18" s="437"/>
      <c r="AK18" s="438"/>
      <c r="AL18" s="438"/>
      <c r="AM18" s="438"/>
      <c r="AN18" s="440"/>
      <c r="AO18" s="446"/>
    </row>
    <row r="19" spans="1:41" ht="25.5" x14ac:dyDescent="0.25">
      <c r="A19" s="432" t="s">
        <v>49</v>
      </c>
      <c r="B19" s="456" t="s">
        <v>320</v>
      </c>
      <c r="C19" s="434" t="s">
        <v>321</v>
      </c>
      <c r="D19" s="435">
        <v>2</v>
      </c>
      <c r="E19" s="436">
        <v>2</v>
      </c>
      <c r="F19" s="437"/>
      <c r="G19" s="438"/>
      <c r="H19" s="438"/>
      <c r="I19" s="438"/>
      <c r="J19" s="439"/>
      <c r="K19" s="448"/>
      <c r="L19" s="449"/>
      <c r="M19" s="449"/>
      <c r="N19" s="449"/>
      <c r="O19" s="440"/>
      <c r="P19" s="441">
        <v>2</v>
      </c>
      <c r="Q19" s="442">
        <v>0</v>
      </c>
      <c r="R19" s="442">
        <v>0</v>
      </c>
      <c r="S19" s="443" t="s">
        <v>23</v>
      </c>
      <c r="T19" s="444">
        <v>2</v>
      </c>
      <c r="U19" s="111" t="s">
        <v>34</v>
      </c>
      <c r="V19" s="450"/>
      <c r="W19" s="450"/>
      <c r="X19" s="451"/>
      <c r="Y19" s="452"/>
      <c r="Z19" s="448"/>
      <c r="AA19" s="449"/>
      <c r="AB19" s="449"/>
      <c r="AC19" s="449"/>
      <c r="AD19" s="440"/>
      <c r="AE19" s="448"/>
      <c r="AF19" s="449"/>
      <c r="AG19" s="449"/>
      <c r="AH19" s="449"/>
      <c r="AI19" s="440"/>
      <c r="AJ19" s="454"/>
      <c r="AK19" s="450"/>
      <c r="AL19" s="450"/>
      <c r="AM19" s="451"/>
      <c r="AN19" s="452"/>
      <c r="AO19" s="446"/>
    </row>
    <row r="20" spans="1:41" ht="25.5" x14ac:dyDescent="0.25">
      <c r="A20" s="432" t="s">
        <v>51</v>
      </c>
      <c r="B20" s="456" t="s">
        <v>322</v>
      </c>
      <c r="C20" s="434" t="s">
        <v>323</v>
      </c>
      <c r="D20" s="435">
        <v>2</v>
      </c>
      <c r="E20" s="436">
        <v>2</v>
      </c>
      <c r="F20" s="437"/>
      <c r="G20" s="438"/>
      <c r="H20" s="438"/>
      <c r="I20" s="438"/>
      <c r="J20" s="439"/>
      <c r="K20" s="437"/>
      <c r="L20" s="438"/>
      <c r="M20" s="438"/>
      <c r="N20" s="438"/>
      <c r="O20" s="445"/>
      <c r="P20" s="441">
        <v>2</v>
      </c>
      <c r="Q20" s="442">
        <v>0</v>
      </c>
      <c r="R20" s="442">
        <v>0</v>
      </c>
      <c r="S20" s="443" t="s">
        <v>23</v>
      </c>
      <c r="T20" s="444">
        <v>2</v>
      </c>
      <c r="U20" s="111" t="s">
        <v>34</v>
      </c>
      <c r="V20" s="438"/>
      <c r="W20" s="438"/>
      <c r="X20" s="438"/>
      <c r="Y20" s="445"/>
      <c r="Z20" s="437"/>
      <c r="AA20" s="438"/>
      <c r="AB20" s="438"/>
      <c r="AC20" s="438"/>
      <c r="AD20" s="445"/>
      <c r="AE20" s="437"/>
      <c r="AF20" s="438"/>
      <c r="AG20" s="438"/>
      <c r="AH20" s="438"/>
      <c r="AI20" s="445"/>
      <c r="AJ20" s="437"/>
      <c r="AK20" s="438"/>
      <c r="AL20" s="438"/>
      <c r="AM20" s="438"/>
      <c r="AN20" s="445"/>
      <c r="AO20" s="446"/>
    </row>
    <row r="21" spans="1:41" ht="16.5" customHeight="1" x14ac:dyDescent="0.25">
      <c r="A21" s="432" t="s">
        <v>53</v>
      </c>
      <c r="B21" s="456" t="s">
        <v>324</v>
      </c>
      <c r="C21" s="434" t="s">
        <v>325</v>
      </c>
      <c r="D21" s="435">
        <v>2</v>
      </c>
      <c r="E21" s="436">
        <v>2</v>
      </c>
      <c r="F21" s="437"/>
      <c r="G21" s="438"/>
      <c r="H21" s="438"/>
      <c r="I21" s="438"/>
      <c r="J21" s="439"/>
      <c r="K21" s="437"/>
      <c r="L21" s="438"/>
      <c r="M21" s="438"/>
      <c r="N21" s="438"/>
      <c r="O21" s="440"/>
      <c r="P21" s="441">
        <v>2</v>
      </c>
      <c r="Q21" s="442">
        <v>0</v>
      </c>
      <c r="R21" s="442">
        <v>0</v>
      </c>
      <c r="S21" s="443" t="s">
        <v>23</v>
      </c>
      <c r="T21" s="444">
        <v>2</v>
      </c>
      <c r="U21" s="111" t="s">
        <v>34</v>
      </c>
      <c r="V21" s="438"/>
      <c r="W21" s="438"/>
      <c r="X21" s="438"/>
      <c r="Y21" s="440"/>
      <c r="Z21" s="437"/>
      <c r="AA21" s="438"/>
      <c r="AB21" s="438"/>
      <c r="AC21" s="438"/>
      <c r="AD21" s="440"/>
      <c r="AE21" s="437"/>
      <c r="AF21" s="438"/>
      <c r="AG21" s="438"/>
      <c r="AH21" s="438"/>
      <c r="AI21" s="440"/>
      <c r="AJ21" s="437"/>
      <c r="AK21" s="438"/>
      <c r="AL21" s="438"/>
      <c r="AM21" s="438"/>
      <c r="AN21" s="440"/>
      <c r="AO21" s="446"/>
    </row>
    <row r="22" spans="1:41" ht="15.75" x14ac:dyDescent="0.25">
      <c r="A22" s="432" t="s">
        <v>54</v>
      </c>
      <c r="B22" s="456" t="s">
        <v>326</v>
      </c>
      <c r="C22" s="434" t="s">
        <v>327</v>
      </c>
      <c r="D22" s="435">
        <v>2</v>
      </c>
      <c r="E22" s="436">
        <v>2</v>
      </c>
      <c r="F22" s="437"/>
      <c r="G22" s="438"/>
      <c r="H22" s="438"/>
      <c r="I22" s="438"/>
      <c r="J22" s="439"/>
      <c r="K22" s="448"/>
      <c r="L22" s="449"/>
      <c r="M22" s="449"/>
      <c r="N22" s="449"/>
      <c r="O22" s="440"/>
      <c r="P22" s="441">
        <v>2</v>
      </c>
      <c r="Q22" s="442">
        <v>0</v>
      </c>
      <c r="R22" s="442">
        <v>0</v>
      </c>
      <c r="S22" s="443" t="s">
        <v>23</v>
      </c>
      <c r="T22" s="444">
        <v>2</v>
      </c>
      <c r="U22" s="111" t="s">
        <v>34</v>
      </c>
      <c r="V22" s="450"/>
      <c r="W22" s="450"/>
      <c r="X22" s="451"/>
      <c r="Y22" s="452"/>
      <c r="Z22" s="448"/>
      <c r="AA22" s="449"/>
      <c r="AB22" s="449"/>
      <c r="AC22" s="449"/>
      <c r="AD22" s="440"/>
      <c r="AE22" s="448"/>
      <c r="AF22" s="449"/>
      <c r="AG22" s="449"/>
      <c r="AH22" s="449"/>
      <c r="AI22" s="440"/>
      <c r="AJ22" s="454"/>
      <c r="AK22" s="450"/>
      <c r="AL22" s="450"/>
      <c r="AM22" s="451"/>
      <c r="AN22" s="452"/>
      <c r="AO22" s="446"/>
    </row>
    <row r="23" spans="1:41" ht="25.5" x14ac:dyDescent="0.25">
      <c r="A23" s="432" t="s">
        <v>55</v>
      </c>
      <c r="B23" s="456" t="s">
        <v>328</v>
      </c>
      <c r="C23" s="434" t="s">
        <v>329</v>
      </c>
      <c r="D23" s="435">
        <v>2</v>
      </c>
      <c r="E23" s="436">
        <v>2</v>
      </c>
      <c r="F23" s="437"/>
      <c r="G23" s="438"/>
      <c r="H23" s="438"/>
      <c r="I23" s="438"/>
      <c r="J23" s="439"/>
      <c r="K23" s="437"/>
      <c r="L23" s="438"/>
      <c r="M23" s="438"/>
      <c r="N23" s="438"/>
      <c r="O23" s="445"/>
      <c r="P23" s="441">
        <v>2</v>
      </c>
      <c r="Q23" s="442">
        <v>0</v>
      </c>
      <c r="R23" s="442">
        <v>0</v>
      </c>
      <c r="S23" s="443" t="s">
        <v>23</v>
      </c>
      <c r="T23" s="444">
        <v>2</v>
      </c>
      <c r="U23" s="111" t="s">
        <v>34</v>
      </c>
      <c r="V23" s="438"/>
      <c r="W23" s="438"/>
      <c r="X23" s="438"/>
      <c r="Y23" s="445"/>
      <c r="Z23" s="437"/>
      <c r="AA23" s="438"/>
      <c r="AB23" s="438"/>
      <c r="AC23" s="438"/>
      <c r="AD23" s="445"/>
      <c r="AE23" s="437"/>
      <c r="AF23" s="438"/>
      <c r="AG23" s="438"/>
      <c r="AH23" s="438"/>
      <c r="AI23" s="445"/>
      <c r="AJ23" s="437"/>
      <c r="AK23" s="438"/>
      <c r="AL23" s="438"/>
      <c r="AM23" s="438"/>
      <c r="AN23" s="445"/>
      <c r="AO23" s="446"/>
    </row>
    <row r="24" spans="1:41" ht="25.5" x14ac:dyDescent="0.25">
      <c r="A24" s="432" t="s">
        <v>84</v>
      </c>
      <c r="B24" s="456" t="s">
        <v>330</v>
      </c>
      <c r="C24" s="434" t="s">
        <v>331</v>
      </c>
      <c r="D24" s="435">
        <v>2</v>
      </c>
      <c r="E24" s="436">
        <v>2</v>
      </c>
      <c r="F24" s="437"/>
      <c r="G24" s="438"/>
      <c r="H24" s="438"/>
      <c r="I24" s="438"/>
      <c r="J24" s="439"/>
      <c r="K24" s="437"/>
      <c r="L24" s="438"/>
      <c r="M24" s="438"/>
      <c r="N24" s="438"/>
      <c r="O24" s="440"/>
      <c r="P24" s="441">
        <v>2</v>
      </c>
      <c r="Q24" s="442">
        <v>0</v>
      </c>
      <c r="R24" s="442">
        <v>0</v>
      </c>
      <c r="S24" s="443" t="s">
        <v>23</v>
      </c>
      <c r="T24" s="444">
        <v>2</v>
      </c>
      <c r="U24" s="111" t="s">
        <v>34</v>
      </c>
      <c r="V24" s="438"/>
      <c r="W24" s="438"/>
      <c r="X24" s="438"/>
      <c r="Y24" s="440"/>
      <c r="Z24" s="437"/>
      <c r="AA24" s="438"/>
      <c r="AB24" s="438"/>
      <c r="AC24" s="438"/>
      <c r="AD24" s="440"/>
      <c r="AE24" s="437"/>
      <c r="AF24" s="438"/>
      <c r="AG24" s="438"/>
      <c r="AH24" s="438"/>
      <c r="AI24" s="440"/>
      <c r="AJ24" s="437"/>
      <c r="AK24" s="438"/>
      <c r="AL24" s="438"/>
      <c r="AM24" s="438"/>
      <c r="AN24" s="440"/>
      <c r="AO24" s="446"/>
    </row>
    <row r="25" spans="1:41" ht="25.5" x14ac:dyDescent="0.25">
      <c r="A25" s="432" t="s">
        <v>60</v>
      </c>
      <c r="B25" s="456" t="s">
        <v>332</v>
      </c>
      <c r="C25" s="434" t="s">
        <v>333</v>
      </c>
      <c r="D25" s="435">
        <v>2</v>
      </c>
      <c r="E25" s="436">
        <v>2</v>
      </c>
      <c r="F25" s="437"/>
      <c r="G25" s="438"/>
      <c r="H25" s="438"/>
      <c r="I25" s="438"/>
      <c r="J25" s="439"/>
      <c r="K25" s="437"/>
      <c r="L25" s="438"/>
      <c r="M25" s="438"/>
      <c r="N25" s="438"/>
      <c r="O25" s="440"/>
      <c r="P25" s="441">
        <v>2</v>
      </c>
      <c r="Q25" s="442">
        <v>0</v>
      </c>
      <c r="R25" s="442">
        <v>0</v>
      </c>
      <c r="S25" s="443" t="s">
        <v>23</v>
      </c>
      <c r="T25" s="444">
        <v>2</v>
      </c>
      <c r="U25" s="111" t="s">
        <v>34</v>
      </c>
      <c r="V25" s="438"/>
      <c r="W25" s="438"/>
      <c r="X25" s="438"/>
      <c r="Y25" s="440"/>
      <c r="Z25" s="437"/>
      <c r="AA25" s="438"/>
      <c r="AB25" s="438"/>
      <c r="AC25" s="438"/>
      <c r="AD25" s="440"/>
      <c r="AE25" s="437"/>
      <c r="AF25" s="438"/>
      <c r="AG25" s="438"/>
      <c r="AH25" s="438"/>
      <c r="AI25" s="440"/>
      <c r="AJ25" s="437"/>
      <c r="AK25" s="438"/>
      <c r="AL25" s="438"/>
      <c r="AM25" s="438"/>
      <c r="AN25" s="440"/>
      <c r="AO25" s="446"/>
    </row>
    <row r="26" spans="1:41" ht="15.75" x14ac:dyDescent="0.25">
      <c r="A26" s="432" t="s">
        <v>96</v>
      </c>
      <c r="B26" s="456" t="s">
        <v>334</v>
      </c>
      <c r="C26" s="434" t="s">
        <v>335</v>
      </c>
      <c r="D26" s="435">
        <v>2</v>
      </c>
      <c r="E26" s="436">
        <v>2</v>
      </c>
      <c r="F26" s="437"/>
      <c r="G26" s="438"/>
      <c r="H26" s="438"/>
      <c r="I26" s="438"/>
      <c r="J26" s="439"/>
      <c r="K26" s="437"/>
      <c r="L26" s="438"/>
      <c r="M26" s="438"/>
      <c r="N26" s="438"/>
      <c r="O26" s="440"/>
      <c r="P26" s="441">
        <v>2</v>
      </c>
      <c r="Q26" s="442">
        <v>0</v>
      </c>
      <c r="R26" s="442">
        <v>0</v>
      </c>
      <c r="S26" s="443" t="s">
        <v>23</v>
      </c>
      <c r="T26" s="444">
        <v>2</v>
      </c>
      <c r="U26" s="111" t="s">
        <v>34</v>
      </c>
      <c r="V26" s="438"/>
      <c r="W26" s="438"/>
      <c r="X26" s="438"/>
      <c r="Y26" s="440"/>
      <c r="Z26" s="437"/>
      <c r="AA26" s="438"/>
      <c r="AB26" s="438"/>
      <c r="AC26" s="438"/>
      <c r="AD26" s="440"/>
      <c r="AE26" s="437"/>
      <c r="AF26" s="438"/>
      <c r="AG26" s="438"/>
      <c r="AH26" s="438"/>
      <c r="AI26" s="440"/>
      <c r="AJ26" s="437"/>
      <c r="AK26" s="438"/>
      <c r="AL26" s="438"/>
      <c r="AM26" s="438"/>
      <c r="AN26" s="440"/>
      <c r="AO26" s="446"/>
    </row>
    <row r="27" spans="1:41" ht="25.5" x14ac:dyDescent="0.25">
      <c r="A27" s="432" t="s">
        <v>97</v>
      </c>
      <c r="B27" s="457" t="s">
        <v>336</v>
      </c>
      <c r="C27" s="458" t="s">
        <v>337</v>
      </c>
      <c r="D27" s="459">
        <v>2</v>
      </c>
      <c r="E27" s="460">
        <v>2</v>
      </c>
      <c r="F27" s="461"/>
      <c r="G27" s="462"/>
      <c r="H27" s="462"/>
      <c r="I27" s="462"/>
      <c r="J27" s="463"/>
      <c r="K27" s="461"/>
      <c r="L27" s="462"/>
      <c r="M27" s="462"/>
      <c r="N27" s="462"/>
      <c r="O27" s="464"/>
      <c r="P27" s="465">
        <v>2</v>
      </c>
      <c r="Q27" s="466">
        <v>0</v>
      </c>
      <c r="R27" s="466">
        <v>0</v>
      </c>
      <c r="S27" s="466" t="s">
        <v>23</v>
      </c>
      <c r="T27" s="467">
        <v>2</v>
      </c>
      <c r="U27" s="468" t="s">
        <v>34</v>
      </c>
      <c r="V27" s="462"/>
      <c r="W27" s="462"/>
      <c r="X27" s="462"/>
      <c r="Y27" s="464"/>
      <c r="Z27" s="461"/>
      <c r="AA27" s="462"/>
      <c r="AB27" s="462"/>
      <c r="AC27" s="462"/>
      <c r="AD27" s="464"/>
      <c r="AE27" s="461"/>
      <c r="AF27" s="462"/>
      <c r="AG27" s="462"/>
      <c r="AH27" s="462"/>
      <c r="AI27" s="464"/>
      <c r="AJ27" s="461"/>
      <c r="AK27" s="462"/>
      <c r="AL27" s="462"/>
      <c r="AM27" s="462"/>
      <c r="AN27" s="464"/>
      <c r="AO27" s="469"/>
    </row>
    <row r="28" spans="1:41" ht="15.75" x14ac:dyDescent="0.25">
      <c r="A28" s="432" t="s">
        <v>63</v>
      </c>
      <c r="B28" s="457" t="s">
        <v>338</v>
      </c>
      <c r="C28" s="458" t="s">
        <v>339</v>
      </c>
      <c r="D28" s="459">
        <v>2</v>
      </c>
      <c r="E28" s="460">
        <v>2</v>
      </c>
      <c r="F28" s="461"/>
      <c r="G28" s="462"/>
      <c r="H28" s="462"/>
      <c r="I28" s="462"/>
      <c r="J28" s="463"/>
      <c r="K28" s="470"/>
      <c r="L28" s="471"/>
      <c r="M28" s="471"/>
      <c r="N28" s="471"/>
      <c r="O28" s="464"/>
      <c r="P28" s="465">
        <v>2</v>
      </c>
      <c r="Q28" s="466">
        <v>0</v>
      </c>
      <c r="R28" s="466">
        <v>0</v>
      </c>
      <c r="S28" s="466" t="s">
        <v>23</v>
      </c>
      <c r="T28" s="467">
        <v>2</v>
      </c>
      <c r="U28" s="468" t="s">
        <v>34</v>
      </c>
      <c r="V28" s="472"/>
      <c r="W28" s="472"/>
      <c r="X28" s="472"/>
      <c r="Y28" s="473"/>
      <c r="Z28" s="470"/>
      <c r="AA28" s="471"/>
      <c r="AB28" s="471"/>
      <c r="AC28" s="471"/>
      <c r="AD28" s="464"/>
      <c r="AE28" s="470"/>
      <c r="AF28" s="471"/>
      <c r="AG28" s="471"/>
      <c r="AH28" s="471"/>
      <c r="AI28" s="464"/>
      <c r="AJ28" s="474"/>
      <c r="AK28" s="472"/>
      <c r="AL28" s="472"/>
      <c r="AM28" s="472"/>
      <c r="AN28" s="473"/>
      <c r="AO28" s="469"/>
    </row>
    <row r="29" spans="1:41" ht="16.5" thickBot="1" x14ac:dyDescent="0.3">
      <c r="A29" s="432" t="s">
        <v>65</v>
      </c>
      <c r="B29" s="475" t="s">
        <v>340</v>
      </c>
      <c r="C29" s="476" t="s">
        <v>341</v>
      </c>
      <c r="D29" s="477">
        <v>2</v>
      </c>
      <c r="E29" s="478">
        <v>2</v>
      </c>
      <c r="F29" s="479"/>
      <c r="G29" s="480"/>
      <c r="H29" s="480"/>
      <c r="I29" s="480"/>
      <c r="J29" s="481"/>
      <c r="K29" s="479"/>
      <c r="L29" s="480"/>
      <c r="M29" s="480"/>
      <c r="N29" s="480"/>
      <c r="O29" s="482"/>
      <c r="P29" s="483">
        <v>2</v>
      </c>
      <c r="Q29" s="484">
        <v>0</v>
      </c>
      <c r="R29" s="484">
        <v>0</v>
      </c>
      <c r="S29" s="484" t="s">
        <v>23</v>
      </c>
      <c r="T29" s="485">
        <v>2</v>
      </c>
      <c r="U29" s="486" t="s">
        <v>34</v>
      </c>
      <c r="V29" s="480"/>
      <c r="W29" s="480"/>
      <c r="X29" s="480"/>
      <c r="Y29" s="482"/>
      <c r="Z29" s="479"/>
      <c r="AA29" s="480"/>
      <c r="AB29" s="480"/>
      <c r="AC29" s="480"/>
      <c r="AD29" s="482"/>
      <c r="AE29" s="479"/>
      <c r="AF29" s="480"/>
      <c r="AG29" s="480"/>
      <c r="AH29" s="480"/>
      <c r="AI29" s="482"/>
      <c r="AJ29" s="479"/>
      <c r="AK29" s="480"/>
      <c r="AL29" s="480"/>
      <c r="AM29" s="480"/>
      <c r="AN29" s="482"/>
      <c r="AO29" s="487"/>
    </row>
    <row r="30" spans="1:41" x14ac:dyDescent="0.25">
      <c r="A30" s="163"/>
      <c r="B30" s="488"/>
      <c r="C30" s="489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90"/>
      <c r="Z30" s="491"/>
      <c r="AA30" s="491"/>
      <c r="AB30" s="491"/>
      <c r="AC30" s="491"/>
      <c r="AD30" s="492"/>
      <c r="AE30" s="491"/>
      <c r="AF30" s="491"/>
      <c r="AG30" s="491"/>
      <c r="AH30" s="491"/>
      <c r="AI30" s="492"/>
      <c r="AJ30" s="491"/>
      <c r="AK30" s="491"/>
      <c r="AL30" s="491"/>
      <c r="AM30" s="491"/>
      <c r="AN30" s="492"/>
      <c r="AO30" s="493"/>
    </row>
    <row r="31" spans="1:41" x14ac:dyDescent="0.25">
      <c r="A31" s="163"/>
      <c r="B31" s="488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90"/>
      <c r="Z31" s="491"/>
      <c r="AA31" s="491"/>
      <c r="AB31" s="491"/>
      <c r="AC31" s="491"/>
      <c r="AD31" s="492"/>
      <c r="AE31" s="491"/>
      <c r="AF31" s="491"/>
      <c r="AG31" s="491"/>
      <c r="AH31" s="491"/>
      <c r="AI31" s="492"/>
      <c r="AJ31" s="491"/>
      <c r="AK31" s="491"/>
      <c r="AL31" s="491"/>
      <c r="AM31" s="491"/>
      <c r="AN31" s="492"/>
      <c r="AO31" s="493"/>
    </row>
    <row r="32" spans="1:41" ht="15.75" x14ac:dyDescent="0.25">
      <c r="A32" s="494" t="s">
        <v>342</v>
      </c>
      <c r="B32" s="164"/>
      <c r="D32" s="495"/>
      <c r="E32" s="495"/>
      <c r="F32" s="495"/>
      <c r="G32" s="495"/>
      <c r="H32" s="495"/>
      <c r="I32" s="495"/>
      <c r="J32" s="495"/>
      <c r="K32" s="495"/>
      <c r="L32" s="495"/>
      <c r="M32" s="495"/>
      <c r="N32" s="495"/>
      <c r="O32" s="495"/>
      <c r="P32" s="495"/>
      <c r="Q32" s="495"/>
      <c r="R32" s="495"/>
      <c r="S32" s="41"/>
      <c r="T32" s="41"/>
      <c r="U32" s="41"/>
      <c r="V32" s="41"/>
      <c r="W32" s="41"/>
      <c r="X32" s="41"/>
      <c r="Y32" s="490"/>
      <c r="Z32" s="491"/>
      <c r="AA32" s="491"/>
      <c r="AB32" s="491"/>
      <c r="AC32" s="491"/>
      <c r="AD32" s="492"/>
      <c r="AE32" s="491"/>
      <c r="AF32" s="491"/>
      <c r="AG32" s="491"/>
      <c r="AH32" s="491"/>
      <c r="AI32" s="492"/>
      <c r="AJ32" s="496"/>
      <c r="AK32" s="496"/>
      <c r="AL32" s="496"/>
      <c r="AM32" s="497"/>
      <c r="AN32" s="498"/>
      <c r="AO32" s="493"/>
    </row>
    <row r="33" spans="1:41" x14ac:dyDescent="0.25">
      <c r="A33" s="163"/>
      <c r="B33" s="164"/>
      <c r="C33" s="165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99"/>
    </row>
    <row r="34" spans="1:41" x14ac:dyDescent="0.25">
      <c r="A34" s="163"/>
      <c r="B34" s="164"/>
      <c r="C34" s="165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99"/>
    </row>
    <row r="36" spans="1:41" ht="15.75" x14ac:dyDescent="0.25">
      <c r="C36" s="500" t="s">
        <v>343</v>
      </c>
    </row>
    <row r="37" spans="1:41" ht="15.75" x14ac:dyDescent="0.25">
      <c r="C37" s="500" t="s">
        <v>344</v>
      </c>
    </row>
  </sheetData>
  <mergeCells count="9">
    <mergeCell ref="A11:C11"/>
    <mergeCell ref="L1:Q1"/>
    <mergeCell ref="A7:AO7"/>
    <mergeCell ref="A8:A9"/>
    <mergeCell ref="B8:B9"/>
    <mergeCell ref="C8:C9"/>
    <mergeCell ref="E8:E9"/>
    <mergeCell ref="F8:AI8"/>
    <mergeCell ref="AO8:AO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44"/>
  <sheetViews>
    <sheetView topLeftCell="A6" zoomScale="70" zoomScaleNormal="70" workbookViewId="0">
      <selection activeCell="G48" sqref="G48"/>
    </sheetView>
  </sheetViews>
  <sheetFormatPr defaultRowHeight="15" x14ac:dyDescent="0.25"/>
  <cols>
    <col min="2" max="2" width="16.42578125" customWidth="1"/>
    <col min="3" max="3" width="40.5703125" customWidth="1"/>
    <col min="6" max="6" width="6.85546875" customWidth="1"/>
    <col min="7" max="7" width="5.28515625" customWidth="1"/>
    <col min="8" max="8" width="6.7109375" customWidth="1"/>
    <col min="9" max="9" width="5.28515625" customWidth="1"/>
    <col min="10" max="10" width="9.140625" hidden="1" customWidth="1"/>
    <col min="11" max="11" width="5.42578125" customWidth="1"/>
    <col min="12" max="12" width="5.28515625" customWidth="1"/>
    <col min="13" max="13" width="5.7109375" customWidth="1"/>
    <col min="14" max="14" width="5.85546875" customWidth="1"/>
    <col min="15" max="15" width="5.28515625" customWidth="1"/>
    <col min="16" max="16" width="5.85546875" customWidth="1"/>
    <col min="17" max="17" width="5.42578125" customWidth="1"/>
    <col min="18" max="18" width="6.28515625" customWidth="1"/>
    <col min="19" max="19" width="5.7109375" customWidth="1"/>
    <col min="20" max="20" width="4.85546875" customWidth="1"/>
    <col min="21" max="21" width="6.85546875" customWidth="1"/>
    <col min="22" max="22" width="5.85546875" customWidth="1"/>
    <col min="23" max="25" width="6.28515625" customWidth="1"/>
    <col min="26" max="26" width="6.140625" customWidth="1"/>
    <col min="27" max="27" width="5.85546875" customWidth="1"/>
    <col min="28" max="28" width="5.28515625" customWidth="1"/>
    <col min="29" max="29" width="6.42578125" customWidth="1"/>
    <col min="30" max="30" width="5.85546875" customWidth="1"/>
    <col min="31" max="31" width="7.140625" customWidth="1"/>
    <col min="32" max="32" width="6.85546875" customWidth="1"/>
    <col min="33" max="33" width="6.28515625" customWidth="1"/>
    <col min="34" max="34" width="5.85546875" customWidth="1"/>
    <col min="35" max="35" width="6.42578125" customWidth="1"/>
    <col min="40" max="40" width="6.28515625" customWidth="1"/>
    <col min="41" max="41" width="20.140625" customWidth="1"/>
  </cols>
  <sheetData>
    <row r="1" spans="1:41" x14ac:dyDescent="0.25">
      <c r="C1" s="502"/>
      <c r="D1" s="502"/>
      <c r="E1" s="502"/>
    </row>
    <row r="2" spans="1:41" ht="18" x14ac:dyDescent="0.25">
      <c r="A2" s="703" t="s">
        <v>109</v>
      </c>
      <c r="B2" s="703"/>
      <c r="C2" s="40"/>
      <c r="D2" s="40"/>
      <c r="E2" s="40"/>
      <c r="F2" s="33"/>
      <c r="G2" s="391"/>
      <c r="H2" s="391"/>
      <c r="I2" s="391"/>
      <c r="J2" s="391"/>
      <c r="K2" s="665" t="s">
        <v>299</v>
      </c>
      <c r="L2" s="665"/>
      <c r="M2" s="665"/>
      <c r="N2" s="665"/>
      <c r="O2" s="665"/>
      <c r="P2" s="665"/>
      <c r="Q2" s="665"/>
      <c r="R2" s="665"/>
      <c r="S2" s="665"/>
      <c r="T2" s="665"/>
      <c r="U2" s="391"/>
      <c r="V2" s="391"/>
      <c r="W2" s="391"/>
      <c r="X2" s="391"/>
      <c r="Y2" s="391"/>
      <c r="Z2" s="391"/>
      <c r="AA2" s="391"/>
      <c r="AB2" s="391"/>
      <c r="AC2" s="391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408"/>
    </row>
    <row r="3" spans="1:41" ht="18" x14ac:dyDescent="0.25">
      <c r="A3" s="33" t="s">
        <v>300</v>
      </c>
      <c r="B3" s="33"/>
      <c r="C3" s="503"/>
      <c r="D3" s="40"/>
      <c r="E3" s="40"/>
      <c r="F3" s="33"/>
      <c r="G3" s="391"/>
      <c r="H3" s="391"/>
      <c r="I3" s="391"/>
      <c r="J3" s="391"/>
      <c r="K3" s="391"/>
      <c r="L3" s="391"/>
      <c r="M3" s="391"/>
      <c r="N3" s="391"/>
      <c r="O3" s="391" t="s">
        <v>110</v>
      </c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3"/>
      <c r="AE3" s="33"/>
      <c r="AF3" s="33"/>
      <c r="AG3" s="162" t="s">
        <v>345</v>
      </c>
      <c r="AH3" s="162"/>
      <c r="AI3" s="162"/>
      <c r="AJ3" s="162"/>
      <c r="AK3" s="162"/>
      <c r="AL3" s="162"/>
      <c r="AM3" s="162"/>
      <c r="AN3" s="162"/>
      <c r="AO3" s="162"/>
    </row>
    <row r="4" spans="1:41" ht="18" x14ac:dyDescent="0.25">
      <c r="A4" s="391"/>
      <c r="B4" s="39"/>
      <c r="C4" s="40"/>
      <c r="D4" s="40"/>
      <c r="E4" s="40"/>
      <c r="F4" s="33"/>
      <c r="G4" s="391"/>
      <c r="H4" s="391"/>
      <c r="I4" s="391"/>
      <c r="J4" s="665"/>
      <c r="K4" s="665"/>
      <c r="L4" s="665"/>
      <c r="M4" s="665"/>
      <c r="N4" s="665"/>
      <c r="O4" s="665"/>
      <c r="P4" s="665"/>
      <c r="Q4" s="665"/>
      <c r="R4" s="665"/>
      <c r="S4" s="665"/>
      <c r="T4" s="665"/>
      <c r="U4" s="665"/>
      <c r="V4" s="391"/>
      <c r="W4" s="391"/>
      <c r="X4" s="391"/>
      <c r="Y4" s="391"/>
      <c r="Z4" s="391"/>
      <c r="AA4" s="391"/>
      <c r="AB4" s="391"/>
      <c r="AC4" s="391"/>
      <c r="AD4" s="33"/>
      <c r="AE4" s="33"/>
      <c r="AF4" s="33"/>
      <c r="AG4" s="504"/>
      <c r="AH4" s="162"/>
      <c r="AI4" s="162"/>
      <c r="AJ4" s="162"/>
      <c r="AK4" s="162"/>
      <c r="AL4" s="162"/>
      <c r="AM4" s="162"/>
      <c r="AN4" s="162"/>
      <c r="AO4" s="162"/>
    </row>
    <row r="5" spans="1:41" ht="18" x14ac:dyDescent="0.25">
      <c r="A5" s="163"/>
      <c r="B5" s="164"/>
      <c r="C5" s="165"/>
      <c r="D5" s="165"/>
      <c r="E5" s="165"/>
      <c r="F5" s="41"/>
      <c r="G5" s="391"/>
      <c r="H5" s="391"/>
      <c r="I5" s="391"/>
      <c r="J5" s="391"/>
      <c r="K5" s="391"/>
      <c r="L5" s="391"/>
      <c r="M5" s="391"/>
      <c r="N5" s="391"/>
      <c r="O5" s="391" t="s">
        <v>346</v>
      </c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3"/>
      <c r="AD5" s="33"/>
      <c r="AE5" s="33"/>
      <c r="AF5" s="33"/>
      <c r="AG5" s="33"/>
      <c r="AH5" s="33"/>
      <c r="AI5" s="33"/>
      <c r="AJ5" s="41"/>
      <c r="AK5" s="41"/>
      <c r="AL5" s="41"/>
      <c r="AM5" s="41"/>
      <c r="AN5" s="41"/>
      <c r="AO5" s="41"/>
    </row>
    <row r="6" spans="1:41" ht="18" x14ac:dyDescent="0.25">
      <c r="A6" s="163"/>
      <c r="B6" s="164"/>
      <c r="C6" s="165"/>
      <c r="D6" s="165"/>
      <c r="E6" s="165"/>
      <c r="F6" s="4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3"/>
      <c r="AD6" s="33"/>
      <c r="AE6" s="33"/>
      <c r="AF6" s="33"/>
      <c r="AG6" s="33"/>
      <c r="AH6" s="33"/>
      <c r="AI6" s="33"/>
      <c r="AJ6" s="41"/>
      <c r="AK6" s="41"/>
      <c r="AL6" s="41"/>
      <c r="AM6" s="41"/>
      <c r="AN6" s="41"/>
      <c r="AO6" s="41"/>
    </row>
    <row r="7" spans="1:41" ht="16.5" thickBot="1" x14ac:dyDescent="0.3">
      <c r="A7" s="704" t="s">
        <v>134</v>
      </c>
      <c r="B7" s="705"/>
      <c r="C7" s="705"/>
      <c r="D7" s="705"/>
      <c r="E7" s="705"/>
      <c r="F7" s="705"/>
      <c r="G7" s="705"/>
      <c r="H7" s="705"/>
      <c r="I7" s="705"/>
      <c r="J7" s="705"/>
      <c r="K7" s="705"/>
      <c r="L7" s="705"/>
      <c r="M7" s="705"/>
      <c r="N7" s="705"/>
      <c r="O7" s="705"/>
      <c r="P7" s="705"/>
      <c r="Q7" s="705"/>
      <c r="R7" s="705"/>
      <c r="S7" s="705"/>
      <c r="T7" s="705"/>
      <c r="U7" s="705"/>
      <c r="V7" s="705"/>
      <c r="W7" s="705"/>
      <c r="X7" s="705"/>
      <c r="Y7" s="705"/>
      <c r="Z7" s="705"/>
      <c r="AA7" s="705"/>
      <c r="AB7" s="705"/>
      <c r="AC7" s="705"/>
      <c r="AD7" s="705"/>
      <c r="AE7" s="705"/>
      <c r="AF7" s="705"/>
      <c r="AG7" s="705"/>
      <c r="AH7" s="705"/>
      <c r="AI7" s="705"/>
      <c r="AJ7" s="705"/>
      <c r="AK7" s="705"/>
      <c r="AL7" s="705"/>
      <c r="AM7" s="705"/>
      <c r="AN7" s="705"/>
      <c r="AO7" s="705"/>
    </row>
    <row r="8" spans="1:41" ht="15.75" x14ac:dyDescent="0.25">
      <c r="A8" s="688"/>
      <c r="B8" s="690" t="s">
        <v>0</v>
      </c>
      <c r="C8" s="692" t="s">
        <v>1</v>
      </c>
      <c r="D8" s="505" t="s">
        <v>2</v>
      </c>
      <c r="E8" s="707" t="s">
        <v>304</v>
      </c>
      <c r="F8" s="696" t="s">
        <v>3</v>
      </c>
      <c r="G8" s="697"/>
      <c r="H8" s="697"/>
      <c r="I8" s="697"/>
      <c r="J8" s="697"/>
      <c r="K8" s="697"/>
      <c r="L8" s="697"/>
      <c r="M8" s="697"/>
      <c r="N8" s="697"/>
      <c r="O8" s="697"/>
      <c r="P8" s="697"/>
      <c r="Q8" s="697"/>
      <c r="R8" s="697"/>
      <c r="S8" s="697"/>
      <c r="T8" s="697"/>
      <c r="U8" s="697"/>
      <c r="V8" s="697"/>
      <c r="W8" s="697"/>
      <c r="X8" s="697"/>
      <c r="Y8" s="697"/>
      <c r="Z8" s="697"/>
      <c r="AA8" s="697"/>
      <c r="AB8" s="697"/>
      <c r="AC8" s="697"/>
      <c r="AD8" s="697"/>
      <c r="AE8" s="697"/>
      <c r="AF8" s="697"/>
      <c r="AG8" s="697"/>
      <c r="AH8" s="697"/>
      <c r="AI8" s="697"/>
      <c r="AJ8" s="410"/>
      <c r="AK8" s="410"/>
      <c r="AL8" s="410"/>
      <c r="AM8" s="411"/>
      <c r="AN8" s="412"/>
      <c r="AO8" s="698" t="s">
        <v>4</v>
      </c>
    </row>
    <row r="9" spans="1:41" ht="16.5" thickBot="1" x14ac:dyDescent="0.3">
      <c r="A9" s="706"/>
      <c r="B9" s="691"/>
      <c r="C9" s="693"/>
      <c r="D9" s="506" t="s">
        <v>5</v>
      </c>
      <c r="E9" s="708"/>
      <c r="F9" s="414"/>
      <c r="G9" s="415"/>
      <c r="H9" s="415" t="s">
        <v>6</v>
      </c>
      <c r="I9" s="415"/>
      <c r="J9" s="416"/>
      <c r="K9" s="415"/>
      <c r="L9" s="415"/>
      <c r="M9" s="415" t="s">
        <v>7</v>
      </c>
      <c r="N9" s="415"/>
      <c r="O9" s="416"/>
      <c r="P9" s="415"/>
      <c r="Q9" s="415"/>
      <c r="R9" s="417" t="s">
        <v>8</v>
      </c>
      <c r="S9" s="415"/>
      <c r="T9" s="416"/>
      <c r="U9" s="415"/>
      <c r="V9" s="415"/>
      <c r="W9" s="417" t="s">
        <v>9</v>
      </c>
      <c r="X9" s="415"/>
      <c r="Y9" s="416"/>
      <c r="Z9" s="415"/>
      <c r="AA9" s="415"/>
      <c r="AB9" s="417" t="s">
        <v>10</v>
      </c>
      <c r="AC9" s="415"/>
      <c r="AD9" s="416"/>
      <c r="AE9" s="414"/>
      <c r="AF9" s="415"/>
      <c r="AG9" s="415" t="s">
        <v>11</v>
      </c>
      <c r="AH9" s="415"/>
      <c r="AI9" s="418"/>
      <c r="AJ9" s="414"/>
      <c r="AK9" s="415"/>
      <c r="AL9" s="415" t="s">
        <v>12</v>
      </c>
      <c r="AM9" s="415"/>
      <c r="AN9" s="416"/>
      <c r="AO9" s="699"/>
    </row>
    <row r="10" spans="1:41" ht="16.5" thickBot="1" x14ac:dyDescent="0.3">
      <c r="A10" s="507"/>
      <c r="B10" s="508"/>
      <c r="C10" s="410"/>
      <c r="D10" s="509"/>
      <c r="E10" s="510"/>
      <c r="F10" s="501" t="s">
        <v>13</v>
      </c>
      <c r="G10" s="511" t="s">
        <v>14</v>
      </c>
      <c r="H10" s="511" t="s">
        <v>15</v>
      </c>
      <c r="I10" s="511" t="s">
        <v>16</v>
      </c>
      <c r="J10" s="512" t="s">
        <v>17</v>
      </c>
      <c r="K10" s="513" t="s">
        <v>13</v>
      </c>
      <c r="L10" s="511" t="s">
        <v>14</v>
      </c>
      <c r="M10" s="511" t="s">
        <v>15</v>
      </c>
      <c r="N10" s="511" t="s">
        <v>16</v>
      </c>
      <c r="O10" s="512" t="s">
        <v>17</v>
      </c>
      <c r="P10" s="513" t="s">
        <v>13</v>
      </c>
      <c r="Q10" s="511" t="s">
        <v>14</v>
      </c>
      <c r="R10" s="511" t="s">
        <v>15</v>
      </c>
      <c r="S10" s="511" t="s">
        <v>16</v>
      </c>
      <c r="T10" s="512" t="s">
        <v>17</v>
      </c>
      <c r="U10" s="513" t="s">
        <v>13</v>
      </c>
      <c r="V10" s="511" t="s">
        <v>14</v>
      </c>
      <c r="W10" s="511" t="s">
        <v>15</v>
      </c>
      <c r="X10" s="511" t="s">
        <v>16</v>
      </c>
      <c r="Y10" s="512" t="s">
        <v>17</v>
      </c>
      <c r="Z10" s="513" t="s">
        <v>13</v>
      </c>
      <c r="AA10" s="511" t="s">
        <v>14</v>
      </c>
      <c r="AB10" s="511" t="s">
        <v>15</v>
      </c>
      <c r="AC10" s="511" t="s">
        <v>16</v>
      </c>
      <c r="AD10" s="512" t="s">
        <v>17</v>
      </c>
      <c r="AE10" s="513" t="s">
        <v>13</v>
      </c>
      <c r="AF10" s="511" t="s">
        <v>14</v>
      </c>
      <c r="AG10" s="511" t="s">
        <v>15</v>
      </c>
      <c r="AH10" s="511" t="s">
        <v>16</v>
      </c>
      <c r="AI10" s="512" t="s">
        <v>17</v>
      </c>
      <c r="AJ10" s="513" t="s">
        <v>13</v>
      </c>
      <c r="AK10" s="511" t="s">
        <v>14</v>
      </c>
      <c r="AL10" s="511" t="s">
        <v>15</v>
      </c>
      <c r="AM10" s="511" t="s">
        <v>16</v>
      </c>
      <c r="AN10" s="512" t="s">
        <v>17</v>
      </c>
      <c r="AO10" s="514" t="s">
        <v>0</v>
      </c>
    </row>
    <row r="11" spans="1:41" ht="16.5" thickBot="1" x14ac:dyDescent="0.3">
      <c r="A11" s="700" t="s">
        <v>346</v>
      </c>
      <c r="B11" s="701"/>
      <c r="C11" s="702"/>
      <c r="D11" s="515"/>
      <c r="E11" s="516"/>
      <c r="F11" s="517"/>
      <c r="G11" s="518"/>
      <c r="H11" s="518"/>
      <c r="I11" s="518"/>
      <c r="J11" s="519"/>
      <c r="K11" s="517"/>
      <c r="L11" s="518"/>
      <c r="M11" s="518"/>
      <c r="N11" s="518"/>
      <c r="O11" s="519"/>
      <c r="P11" s="520"/>
      <c r="Q11" s="518"/>
      <c r="R11" s="518"/>
      <c r="S11" s="518"/>
      <c r="T11" s="519"/>
      <c r="U11" s="517"/>
      <c r="V11" s="518"/>
      <c r="W11" s="518"/>
      <c r="X11" s="518"/>
      <c r="Y11" s="519"/>
      <c r="Z11" s="517"/>
      <c r="AA11" s="518"/>
      <c r="AB11" s="518"/>
      <c r="AC11" s="518"/>
      <c r="AD11" s="519"/>
      <c r="AE11" s="517"/>
      <c r="AF11" s="518"/>
      <c r="AG11" s="518"/>
      <c r="AH11" s="518"/>
      <c r="AI11" s="519"/>
      <c r="AJ11" s="521"/>
      <c r="AK11" s="518"/>
      <c r="AL11" s="518"/>
      <c r="AM11" s="518"/>
      <c r="AN11" s="522"/>
      <c r="AO11" s="523"/>
    </row>
    <row r="12" spans="1:41" ht="15.75" x14ac:dyDescent="0.25">
      <c r="A12" s="524">
        <v>1</v>
      </c>
      <c r="B12" s="525" t="s">
        <v>347</v>
      </c>
      <c r="C12" s="526" t="s">
        <v>348</v>
      </c>
      <c r="D12" s="527">
        <v>2</v>
      </c>
      <c r="E12" s="528">
        <v>2</v>
      </c>
      <c r="F12" s="529"/>
      <c r="G12" s="530"/>
      <c r="H12" s="530"/>
      <c r="I12" s="530"/>
      <c r="J12" s="531"/>
      <c r="K12" s="529"/>
      <c r="L12" s="530"/>
      <c r="M12" s="530"/>
      <c r="N12" s="530"/>
      <c r="O12" s="531"/>
      <c r="P12" s="529"/>
      <c r="Q12" s="530"/>
      <c r="R12" s="530"/>
      <c r="S12" s="530"/>
      <c r="T12" s="531"/>
      <c r="U12" s="529"/>
      <c r="V12" s="530"/>
      <c r="W12" s="530"/>
      <c r="X12" s="530"/>
      <c r="Y12" s="531"/>
      <c r="Z12" s="529">
        <v>0</v>
      </c>
      <c r="AA12" s="530">
        <v>0</v>
      </c>
      <c r="AB12" s="530">
        <v>2</v>
      </c>
      <c r="AC12" s="530" t="s">
        <v>23</v>
      </c>
      <c r="AD12" s="531">
        <v>2</v>
      </c>
      <c r="AE12" s="532" t="s">
        <v>34</v>
      </c>
      <c r="AF12" s="533"/>
      <c r="AG12" s="533"/>
      <c r="AH12" s="533"/>
      <c r="AI12" s="534"/>
      <c r="AJ12" s="535"/>
      <c r="AK12" s="536"/>
      <c r="AL12" s="536"/>
      <c r="AM12" s="536"/>
      <c r="AN12" s="537"/>
      <c r="AO12" s="538"/>
    </row>
    <row r="13" spans="1:41" ht="15.75" x14ac:dyDescent="0.25">
      <c r="A13" s="539">
        <v>2</v>
      </c>
      <c r="B13" s="540" t="s">
        <v>349</v>
      </c>
      <c r="C13" s="541" t="s">
        <v>350</v>
      </c>
      <c r="D13" s="542">
        <v>2</v>
      </c>
      <c r="E13" s="543">
        <v>2</v>
      </c>
      <c r="F13" s="544"/>
      <c r="G13" s="545"/>
      <c r="H13" s="545"/>
      <c r="I13" s="545"/>
      <c r="J13" s="546"/>
      <c r="K13" s="544"/>
      <c r="L13" s="545"/>
      <c r="M13" s="545"/>
      <c r="N13" s="545"/>
      <c r="O13" s="546"/>
      <c r="P13" s="544"/>
      <c r="Q13" s="545"/>
      <c r="R13" s="545"/>
      <c r="S13" s="545"/>
      <c r="T13" s="546"/>
      <c r="U13" s="547"/>
      <c r="V13" s="545"/>
      <c r="W13" s="545"/>
      <c r="X13" s="545"/>
      <c r="Y13" s="546"/>
      <c r="Z13" s="544">
        <v>0</v>
      </c>
      <c r="AA13" s="545">
        <v>0</v>
      </c>
      <c r="AB13" s="545">
        <v>2</v>
      </c>
      <c r="AC13" s="545" t="s">
        <v>23</v>
      </c>
      <c r="AD13" s="546">
        <v>2</v>
      </c>
      <c r="AE13" s="548" t="s">
        <v>34</v>
      </c>
      <c r="AF13" s="545"/>
      <c r="AG13" s="545"/>
      <c r="AH13" s="545"/>
      <c r="AI13" s="546"/>
      <c r="AJ13" s="544"/>
      <c r="AK13" s="545"/>
      <c r="AL13" s="545"/>
      <c r="AM13" s="545"/>
      <c r="AN13" s="546"/>
      <c r="AO13" s="446"/>
    </row>
    <row r="14" spans="1:41" ht="15.75" x14ac:dyDescent="0.25">
      <c r="A14" s="539">
        <v>3</v>
      </c>
      <c r="B14" s="540" t="s">
        <v>351</v>
      </c>
      <c r="C14" s="541" t="s">
        <v>352</v>
      </c>
      <c r="D14" s="542">
        <v>2</v>
      </c>
      <c r="E14" s="543">
        <v>2</v>
      </c>
      <c r="F14" s="544"/>
      <c r="G14" s="545"/>
      <c r="H14" s="545"/>
      <c r="I14" s="545"/>
      <c r="J14" s="546"/>
      <c r="K14" s="544"/>
      <c r="L14" s="545"/>
      <c r="M14" s="545"/>
      <c r="N14" s="545"/>
      <c r="O14" s="546"/>
      <c r="P14" s="547"/>
      <c r="Q14" s="545"/>
      <c r="R14" s="545"/>
      <c r="S14" s="545"/>
      <c r="T14" s="546"/>
      <c r="U14" s="544"/>
      <c r="V14" s="545"/>
      <c r="W14" s="545"/>
      <c r="X14" s="545"/>
      <c r="Y14" s="546"/>
      <c r="Z14" s="545">
        <v>0</v>
      </c>
      <c r="AA14" s="545">
        <v>2</v>
      </c>
      <c r="AB14" s="545">
        <v>0</v>
      </c>
      <c r="AC14" s="545" t="s">
        <v>23</v>
      </c>
      <c r="AD14" s="549">
        <v>2</v>
      </c>
      <c r="AE14" s="550" t="s">
        <v>34</v>
      </c>
      <c r="AF14" s="545"/>
      <c r="AG14" s="545"/>
      <c r="AH14" s="545"/>
      <c r="AI14" s="546"/>
      <c r="AJ14" s="547"/>
      <c r="AK14" s="545"/>
      <c r="AL14" s="545"/>
      <c r="AM14" s="545"/>
      <c r="AN14" s="546"/>
      <c r="AO14" s="446"/>
    </row>
    <row r="15" spans="1:41" ht="30.75" x14ac:dyDescent="0.25">
      <c r="A15" s="539">
        <v>4</v>
      </c>
      <c r="B15" s="540" t="s">
        <v>353</v>
      </c>
      <c r="C15" s="551" t="s">
        <v>354</v>
      </c>
      <c r="D15" s="552">
        <v>2</v>
      </c>
      <c r="E15" s="553">
        <v>2</v>
      </c>
      <c r="F15" s="554"/>
      <c r="G15" s="555"/>
      <c r="H15" s="555"/>
      <c r="I15" s="555"/>
      <c r="J15" s="556"/>
      <c r="K15" s="554"/>
      <c r="L15" s="555"/>
      <c r="M15" s="555"/>
      <c r="N15" s="555"/>
      <c r="O15" s="556"/>
      <c r="P15" s="557"/>
      <c r="Q15" s="555"/>
      <c r="R15" s="555"/>
      <c r="S15" s="555"/>
      <c r="T15" s="556"/>
      <c r="U15" s="557"/>
      <c r="V15" s="555"/>
      <c r="W15" s="555"/>
      <c r="X15" s="555"/>
      <c r="Y15" s="558"/>
      <c r="Z15" s="554">
        <v>0</v>
      </c>
      <c r="AA15" s="555">
        <v>2</v>
      </c>
      <c r="AB15" s="555">
        <v>0</v>
      </c>
      <c r="AC15" s="555" t="s">
        <v>23</v>
      </c>
      <c r="AD15" s="556">
        <v>2</v>
      </c>
      <c r="AE15" s="559" t="s">
        <v>34</v>
      </c>
      <c r="AF15" s="560"/>
      <c r="AG15" s="560"/>
      <c r="AH15" s="560"/>
      <c r="AI15" s="561"/>
      <c r="AJ15" s="562"/>
      <c r="AK15" s="563"/>
      <c r="AL15" s="563"/>
      <c r="AM15" s="563"/>
      <c r="AN15" s="564"/>
      <c r="AO15" s="446"/>
    </row>
    <row r="16" spans="1:41" ht="15.75" x14ac:dyDescent="0.25">
      <c r="A16" s="539">
        <v>5</v>
      </c>
      <c r="B16" s="540" t="s">
        <v>355</v>
      </c>
      <c r="C16" s="565" t="s">
        <v>356</v>
      </c>
      <c r="D16" s="552">
        <v>2</v>
      </c>
      <c r="E16" s="553">
        <v>2</v>
      </c>
      <c r="F16" s="554"/>
      <c r="G16" s="555"/>
      <c r="H16" s="555"/>
      <c r="I16" s="555"/>
      <c r="J16" s="566"/>
      <c r="K16" s="567"/>
      <c r="L16" s="568"/>
      <c r="M16" s="568"/>
      <c r="N16" s="555"/>
      <c r="O16" s="566"/>
      <c r="P16" s="569"/>
      <c r="Q16" s="568"/>
      <c r="R16" s="568"/>
      <c r="S16" s="555"/>
      <c r="T16" s="566"/>
      <c r="U16" s="570"/>
      <c r="V16" s="568"/>
      <c r="W16" s="568"/>
      <c r="X16" s="555"/>
      <c r="Y16" s="571"/>
      <c r="Z16" s="554">
        <v>0</v>
      </c>
      <c r="AA16" s="555">
        <v>2</v>
      </c>
      <c r="AB16" s="555">
        <v>0</v>
      </c>
      <c r="AC16" s="555" t="s">
        <v>23</v>
      </c>
      <c r="AD16" s="556">
        <v>2</v>
      </c>
      <c r="AE16" s="559" t="s">
        <v>34</v>
      </c>
      <c r="AF16" s="560"/>
      <c r="AG16" s="560"/>
      <c r="AH16" s="560"/>
      <c r="AI16" s="572"/>
      <c r="AJ16" s="562"/>
      <c r="AK16" s="563"/>
      <c r="AL16" s="563"/>
      <c r="AM16" s="563"/>
      <c r="AN16" s="573"/>
      <c r="AO16" s="446"/>
    </row>
    <row r="17" spans="1:41" ht="15.75" x14ac:dyDescent="0.25">
      <c r="A17" s="539">
        <v>6</v>
      </c>
      <c r="B17" s="540" t="s">
        <v>357</v>
      </c>
      <c r="C17" s="541" t="s">
        <v>358</v>
      </c>
      <c r="D17" s="574">
        <v>2</v>
      </c>
      <c r="E17" s="575">
        <v>2</v>
      </c>
      <c r="F17" s="576"/>
      <c r="G17" s="577"/>
      <c r="H17" s="577"/>
      <c r="I17" s="577"/>
      <c r="J17" s="578"/>
      <c r="K17" s="576"/>
      <c r="L17" s="577"/>
      <c r="M17" s="577"/>
      <c r="N17" s="577"/>
      <c r="O17" s="578"/>
      <c r="P17" s="576"/>
      <c r="Q17" s="577"/>
      <c r="R17" s="577"/>
      <c r="S17" s="577"/>
      <c r="T17" s="578"/>
      <c r="U17" s="579">
        <v>0</v>
      </c>
      <c r="V17" s="580">
        <v>2</v>
      </c>
      <c r="W17" s="580">
        <v>0</v>
      </c>
      <c r="X17" s="580" t="s">
        <v>23</v>
      </c>
      <c r="Y17" s="581">
        <v>2</v>
      </c>
      <c r="Z17" s="550" t="s">
        <v>34</v>
      </c>
      <c r="AA17" s="577"/>
      <c r="AB17" s="577"/>
      <c r="AC17" s="577"/>
      <c r="AD17" s="582"/>
      <c r="AE17" s="583"/>
      <c r="AF17" s="584"/>
      <c r="AG17" s="584"/>
      <c r="AH17" s="584"/>
      <c r="AI17" s="585"/>
      <c r="AJ17" s="544"/>
      <c r="AK17" s="545"/>
      <c r="AL17" s="545"/>
      <c r="AM17" s="545"/>
      <c r="AN17" s="546"/>
      <c r="AO17" s="446"/>
    </row>
    <row r="18" spans="1:41" ht="15.75" x14ac:dyDescent="0.25">
      <c r="A18" s="539">
        <v>7</v>
      </c>
      <c r="B18" s="540" t="s">
        <v>359</v>
      </c>
      <c r="C18" s="586" t="s">
        <v>360</v>
      </c>
      <c r="D18" s="574">
        <v>2</v>
      </c>
      <c r="E18" s="587">
        <v>2</v>
      </c>
      <c r="F18" s="579"/>
      <c r="G18" s="580"/>
      <c r="H18" s="580"/>
      <c r="I18" s="545"/>
      <c r="J18" s="588"/>
      <c r="K18" s="579"/>
      <c r="L18" s="580"/>
      <c r="M18" s="580"/>
      <c r="N18" s="580"/>
      <c r="O18" s="588"/>
      <c r="P18" s="579"/>
      <c r="Q18" s="580"/>
      <c r="R18" s="580"/>
      <c r="S18" s="580"/>
      <c r="T18" s="588"/>
      <c r="U18" s="579">
        <v>0</v>
      </c>
      <c r="V18" s="580">
        <v>2</v>
      </c>
      <c r="W18" s="580">
        <v>0</v>
      </c>
      <c r="X18" s="545" t="s">
        <v>23</v>
      </c>
      <c r="Y18" s="588">
        <v>2</v>
      </c>
      <c r="Z18" s="550" t="s">
        <v>34</v>
      </c>
      <c r="AA18" s="580"/>
      <c r="AB18" s="580"/>
      <c r="AC18" s="580"/>
      <c r="AD18" s="588"/>
      <c r="AE18" s="550"/>
      <c r="AF18" s="580"/>
      <c r="AG18" s="580"/>
      <c r="AH18" s="580"/>
      <c r="AI18" s="588"/>
      <c r="AJ18" s="589"/>
      <c r="AK18" s="590"/>
      <c r="AL18" s="590"/>
      <c r="AM18" s="590"/>
      <c r="AN18" s="591"/>
      <c r="AO18" s="592" t="s">
        <v>361</v>
      </c>
    </row>
    <row r="19" spans="1:41" ht="15.75" x14ac:dyDescent="0.25">
      <c r="A19" s="539">
        <v>8</v>
      </c>
      <c r="B19" s="540" t="s">
        <v>362</v>
      </c>
      <c r="C19" s="541" t="s">
        <v>363</v>
      </c>
      <c r="D19" s="574">
        <v>2</v>
      </c>
      <c r="E19" s="575">
        <v>2</v>
      </c>
      <c r="F19" s="576"/>
      <c r="G19" s="577"/>
      <c r="H19" s="577"/>
      <c r="I19" s="577"/>
      <c r="J19" s="578"/>
      <c r="K19" s="576"/>
      <c r="L19" s="577"/>
      <c r="M19" s="577"/>
      <c r="N19" s="577"/>
      <c r="O19" s="578"/>
      <c r="P19" s="576"/>
      <c r="Q19" s="577"/>
      <c r="R19" s="577"/>
      <c r="S19" s="577"/>
      <c r="T19" s="578"/>
      <c r="U19" s="579">
        <v>0</v>
      </c>
      <c r="V19" s="580">
        <v>2</v>
      </c>
      <c r="W19" s="580">
        <v>0</v>
      </c>
      <c r="X19" s="580" t="s">
        <v>23</v>
      </c>
      <c r="Y19" s="581">
        <v>2</v>
      </c>
      <c r="Z19" s="550" t="s">
        <v>34</v>
      </c>
      <c r="AA19" s="577"/>
      <c r="AB19" s="577"/>
      <c r="AC19" s="577"/>
      <c r="AD19" s="582"/>
      <c r="AE19" s="593"/>
      <c r="AF19" s="584"/>
      <c r="AG19" s="584"/>
      <c r="AH19" s="584"/>
      <c r="AI19" s="585"/>
      <c r="AJ19" s="544"/>
      <c r="AK19" s="545"/>
      <c r="AL19" s="545"/>
      <c r="AM19" s="545"/>
      <c r="AN19" s="546"/>
      <c r="AO19" s="446"/>
    </row>
    <row r="20" spans="1:41" ht="15.75" x14ac:dyDescent="0.25">
      <c r="A20" s="539">
        <v>9</v>
      </c>
      <c r="B20" s="540" t="s">
        <v>364</v>
      </c>
      <c r="C20" s="541" t="s">
        <v>365</v>
      </c>
      <c r="D20" s="574">
        <v>2</v>
      </c>
      <c r="E20" s="575">
        <v>2</v>
      </c>
      <c r="F20" s="576"/>
      <c r="G20" s="577"/>
      <c r="H20" s="577"/>
      <c r="I20" s="577"/>
      <c r="J20" s="578"/>
      <c r="K20" s="576"/>
      <c r="L20" s="577"/>
      <c r="M20" s="577"/>
      <c r="N20" s="577"/>
      <c r="O20" s="578"/>
      <c r="P20" s="576"/>
      <c r="Q20" s="577"/>
      <c r="R20" s="577"/>
      <c r="S20" s="577"/>
      <c r="T20" s="578"/>
      <c r="U20" s="579">
        <v>0</v>
      </c>
      <c r="V20" s="580">
        <v>2</v>
      </c>
      <c r="W20" s="580">
        <v>0</v>
      </c>
      <c r="X20" s="580" t="s">
        <v>23</v>
      </c>
      <c r="Y20" s="581">
        <v>2</v>
      </c>
      <c r="Z20" s="550" t="s">
        <v>34</v>
      </c>
      <c r="AA20" s="577"/>
      <c r="AB20" s="577"/>
      <c r="AC20" s="577"/>
      <c r="AD20" s="582"/>
      <c r="AE20" s="593"/>
      <c r="AF20" s="584"/>
      <c r="AG20" s="584"/>
      <c r="AH20" s="584"/>
      <c r="AI20" s="585"/>
      <c r="AJ20" s="544"/>
      <c r="AK20" s="545"/>
      <c r="AL20" s="545"/>
      <c r="AM20" s="545"/>
      <c r="AN20" s="546"/>
      <c r="AO20" s="592" t="s">
        <v>366</v>
      </c>
    </row>
    <row r="21" spans="1:41" ht="15.75" x14ac:dyDescent="0.25">
      <c r="A21" s="539">
        <v>10</v>
      </c>
      <c r="B21" s="540" t="s">
        <v>310</v>
      </c>
      <c r="C21" s="541" t="s">
        <v>367</v>
      </c>
      <c r="D21" s="574">
        <v>2</v>
      </c>
      <c r="E21" s="543">
        <v>2</v>
      </c>
      <c r="F21" s="576"/>
      <c r="G21" s="577"/>
      <c r="H21" s="577"/>
      <c r="I21" s="577"/>
      <c r="J21" s="578"/>
      <c r="K21" s="576"/>
      <c r="L21" s="577"/>
      <c r="M21" s="577"/>
      <c r="N21" s="577"/>
      <c r="O21" s="578"/>
      <c r="P21" s="576"/>
      <c r="Q21" s="577"/>
      <c r="R21" s="577"/>
      <c r="S21" s="577"/>
      <c r="T21" s="578"/>
      <c r="U21" s="579">
        <v>0</v>
      </c>
      <c r="V21" s="580">
        <v>0</v>
      </c>
      <c r="W21" s="580">
        <v>2</v>
      </c>
      <c r="X21" s="580" t="s">
        <v>23</v>
      </c>
      <c r="Y21" s="581">
        <v>2</v>
      </c>
      <c r="Z21" s="550" t="s">
        <v>34</v>
      </c>
      <c r="AA21" s="577"/>
      <c r="AB21" s="577"/>
      <c r="AC21" s="577"/>
      <c r="AD21" s="582"/>
      <c r="AE21" s="583"/>
      <c r="AF21" s="584"/>
      <c r="AG21" s="584"/>
      <c r="AH21" s="584"/>
      <c r="AI21" s="585"/>
      <c r="AJ21" s="544"/>
      <c r="AK21" s="545"/>
      <c r="AL21" s="545"/>
      <c r="AM21" s="545"/>
      <c r="AN21" s="546"/>
      <c r="AO21" s="592" t="s">
        <v>231</v>
      </c>
    </row>
    <row r="22" spans="1:41" ht="15.75" x14ac:dyDescent="0.25">
      <c r="A22" s="539">
        <v>11</v>
      </c>
      <c r="B22" s="540" t="s">
        <v>368</v>
      </c>
      <c r="C22" s="541" t="s">
        <v>369</v>
      </c>
      <c r="D22" s="574">
        <v>2</v>
      </c>
      <c r="E22" s="543">
        <v>2</v>
      </c>
      <c r="F22" s="576"/>
      <c r="G22" s="577"/>
      <c r="H22" s="577"/>
      <c r="I22" s="577"/>
      <c r="J22" s="578"/>
      <c r="K22" s="576"/>
      <c r="L22" s="577"/>
      <c r="M22" s="577"/>
      <c r="N22" s="577"/>
      <c r="O22" s="578"/>
      <c r="P22" s="576"/>
      <c r="Q22" s="577"/>
      <c r="R22" s="577"/>
      <c r="S22" s="577"/>
      <c r="T22" s="578"/>
      <c r="U22" s="579">
        <v>0</v>
      </c>
      <c r="V22" s="580">
        <v>0</v>
      </c>
      <c r="W22" s="580">
        <v>2</v>
      </c>
      <c r="X22" s="580" t="s">
        <v>23</v>
      </c>
      <c r="Y22" s="581">
        <v>2</v>
      </c>
      <c r="Z22" s="550" t="s">
        <v>34</v>
      </c>
      <c r="AA22" s="577"/>
      <c r="AB22" s="577"/>
      <c r="AC22" s="577"/>
      <c r="AD22" s="582"/>
      <c r="AE22" s="583"/>
      <c r="AF22" s="584"/>
      <c r="AG22" s="584"/>
      <c r="AH22" s="584"/>
      <c r="AI22" s="585"/>
      <c r="AJ22" s="544"/>
      <c r="AK22" s="545"/>
      <c r="AL22" s="545"/>
      <c r="AM22" s="545"/>
      <c r="AN22" s="546"/>
      <c r="AO22" s="592" t="s">
        <v>310</v>
      </c>
    </row>
    <row r="23" spans="1:41" ht="15.75" x14ac:dyDescent="0.25">
      <c r="A23" s="539">
        <v>12</v>
      </c>
      <c r="B23" s="597" t="s">
        <v>381</v>
      </c>
      <c r="C23" s="599" t="s">
        <v>382</v>
      </c>
      <c r="D23" s="574">
        <v>2</v>
      </c>
      <c r="E23" s="575">
        <v>2</v>
      </c>
      <c r="F23" s="602"/>
      <c r="G23" s="603"/>
      <c r="H23" s="604"/>
      <c r="I23" s="603"/>
      <c r="J23" s="605"/>
      <c r="K23" s="539"/>
      <c r="L23" s="604"/>
      <c r="M23" s="603"/>
      <c r="N23" s="604"/>
      <c r="O23" s="606"/>
      <c r="P23" s="602"/>
      <c r="Q23" s="603"/>
      <c r="R23" s="604"/>
      <c r="S23" s="603"/>
      <c r="T23" s="605"/>
      <c r="U23" s="539"/>
      <c r="V23" s="604"/>
      <c r="W23" s="603"/>
      <c r="X23" s="604"/>
      <c r="Y23" s="606"/>
      <c r="Z23" s="579">
        <v>0</v>
      </c>
      <c r="AA23" s="580">
        <v>2</v>
      </c>
      <c r="AB23" s="580">
        <v>0</v>
      </c>
      <c r="AC23" s="580" t="s">
        <v>23</v>
      </c>
      <c r="AD23" s="581">
        <v>2</v>
      </c>
      <c r="AE23" s="550" t="s">
        <v>34</v>
      </c>
      <c r="AF23" s="601"/>
      <c r="AG23" s="603"/>
      <c r="AH23" s="604"/>
      <c r="AI23" s="606"/>
      <c r="AJ23" s="602"/>
      <c r="AK23" s="603"/>
      <c r="AL23" s="604"/>
      <c r="AM23" s="603"/>
      <c r="AN23" s="605"/>
      <c r="AO23" s="446"/>
    </row>
    <row r="24" spans="1:41" ht="15.75" x14ac:dyDescent="0.25">
      <c r="A24" s="539">
        <v>13</v>
      </c>
      <c r="B24" s="597" t="s">
        <v>383</v>
      </c>
      <c r="C24" s="598" t="s">
        <v>384</v>
      </c>
      <c r="D24" s="574">
        <v>2</v>
      </c>
      <c r="E24" s="575">
        <v>2</v>
      </c>
      <c r="F24" s="594"/>
      <c r="G24" s="595"/>
      <c r="H24" s="595"/>
      <c r="I24" s="595"/>
      <c r="J24" s="596"/>
      <c r="K24" s="594"/>
      <c r="L24" s="595"/>
      <c r="M24" s="595"/>
      <c r="N24" s="595"/>
      <c r="O24" s="596"/>
      <c r="P24" s="594"/>
      <c r="Q24" s="595"/>
      <c r="R24" s="595"/>
      <c r="S24" s="595"/>
      <c r="T24" s="596"/>
      <c r="U24" s="594"/>
      <c r="V24" s="595"/>
      <c r="W24" s="595"/>
      <c r="X24" s="595"/>
      <c r="Y24" s="596"/>
      <c r="Z24" s="579">
        <v>0</v>
      </c>
      <c r="AA24" s="580">
        <v>2</v>
      </c>
      <c r="AB24" s="580">
        <v>0</v>
      </c>
      <c r="AC24" s="580" t="s">
        <v>23</v>
      </c>
      <c r="AD24" s="600">
        <v>2</v>
      </c>
      <c r="AE24" s="550" t="s">
        <v>34</v>
      </c>
      <c r="AF24" s="601"/>
      <c r="AG24" s="595"/>
      <c r="AH24" s="595"/>
      <c r="AI24" s="596"/>
      <c r="AJ24" s="594"/>
      <c r="AK24" s="595"/>
      <c r="AL24" s="595"/>
      <c r="AM24" s="595"/>
      <c r="AN24" s="596"/>
      <c r="AO24" s="446"/>
    </row>
    <row r="25" spans="1:41" ht="15.75" x14ac:dyDescent="0.25">
      <c r="A25" s="539">
        <v>14</v>
      </c>
      <c r="B25" s="597" t="s">
        <v>385</v>
      </c>
      <c r="C25" s="598" t="s">
        <v>386</v>
      </c>
      <c r="D25" s="574">
        <v>2</v>
      </c>
      <c r="E25" s="575">
        <v>2</v>
      </c>
      <c r="F25" s="594"/>
      <c r="G25" s="595"/>
      <c r="H25" s="595"/>
      <c r="I25" s="595"/>
      <c r="J25" s="596"/>
      <c r="K25" s="594"/>
      <c r="L25" s="595"/>
      <c r="M25" s="595"/>
      <c r="N25" s="595"/>
      <c r="O25" s="596"/>
      <c r="P25" s="594"/>
      <c r="Q25" s="595"/>
      <c r="R25" s="595"/>
      <c r="S25" s="595"/>
      <c r="T25" s="596"/>
      <c r="U25" s="594"/>
      <c r="V25" s="595"/>
      <c r="W25" s="595"/>
      <c r="X25" s="595"/>
      <c r="Y25" s="596"/>
      <c r="Z25" s="579">
        <v>0</v>
      </c>
      <c r="AA25" s="580">
        <v>2</v>
      </c>
      <c r="AB25" s="580">
        <v>0</v>
      </c>
      <c r="AC25" s="580" t="s">
        <v>23</v>
      </c>
      <c r="AD25" s="600">
        <v>2</v>
      </c>
      <c r="AE25" s="550" t="s">
        <v>34</v>
      </c>
      <c r="AF25" s="601"/>
      <c r="AG25" s="595"/>
      <c r="AH25" s="595"/>
      <c r="AI25" s="596"/>
      <c r="AJ25" s="594"/>
      <c r="AK25" s="595"/>
      <c r="AL25" s="595"/>
      <c r="AM25" s="595"/>
      <c r="AN25" s="596"/>
      <c r="AO25" s="446"/>
    </row>
    <row r="26" spans="1:41" ht="30" x14ac:dyDescent="0.25">
      <c r="A26" s="539">
        <v>15</v>
      </c>
      <c r="B26" s="597" t="s">
        <v>397</v>
      </c>
      <c r="C26" s="598" t="s">
        <v>374</v>
      </c>
      <c r="D26" s="574">
        <v>2</v>
      </c>
      <c r="E26" s="575">
        <v>2</v>
      </c>
      <c r="F26" s="594"/>
      <c r="G26" s="595"/>
      <c r="H26" s="595"/>
      <c r="I26" s="595"/>
      <c r="J26" s="596"/>
      <c r="K26" s="594"/>
      <c r="L26" s="595"/>
      <c r="M26" s="595"/>
      <c r="N26" s="595"/>
      <c r="O26" s="596"/>
      <c r="P26" s="594"/>
      <c r="Q26" s="595"/>
      <c r="R26" s="595"/>
      <c r="S26" s="595"/>
      <c r="T26" s="596"/>
      <c r="U26" s="594"/>
      <c r="V26" s="595"/>
      <c r="W26" s="595"/>
      <c r="X26" s="595"/>
      <c r="Y26" s="596"/>
      <c r="Z26" s="579"/>
      <c r="AA26" s="580"/>
      <c r="AB26" s="580"/>
      <c r="AC26" s="580"/>
      <c r="AD26" s="600"/>
      <c r="AE26" s="550"/>
      <c r="AF26" s="601"/>
      <c r="AG26" s="595"/>
      <c r="AH26" s="595"/>
      <c r="AI26" s="596"/>
      <c r="AJ26" s="594"/>
      <c r="AK26" s="595"/>
      <c r="AL26" s="595"/>
      <c r="AM26" s="595"/>
      <c r="AN26" s="596"/>
      <c r="AO26" s="446"/>
    </row>
    <row r="27" spans="1:41" ht="15.75" x14ac:dyDescent="0.25">
      <c r="A27" s="539">
        <v>16</v>
      </c>
      <c r="B27" s="597" t="s">
        <v>398</v>
      </c>
      <c r="C27" s="598" t="s">
        <v>388</v>
      </c>
      <c r="D27" s="574">
        <v>2</v>
      </c>
      <c r="E27" s="575">
        <v>2</v>
      </c>
      <c r="F27" s="594"/>
      <c r="G27" s="595"/>
      <c r="H27" s="595"/>
      <c r="I27" s="595"/>
      <c r="J27" s="596"/>
      <c r="K27" s="594"/>
      <c r="L27" s="595"/>
      <c r="M27" s="595"/>
      <c r="N27" s="595"/>
      <c r="O27" s="596"/>
      <c r="P27" s="594"/>
      <c r="Q27" s="595"/>
      <c r="R27" s="595"/>
      <c r="S27" s="595"/>
      <c r="T27" s="596"/>
      <c r="U27" s="579">
        <v>0</v>
      </c>
      <c r="V27" s="580">
        <v>0</v>
      </c>
      <c r="W27" s="580">
        <v>2</v>
      </c>
      <c r="X27" s="580" t="s">
        <v>23</v>
      </c>
      <c r="Y27" s="581">
        <v>2</v>
      </c>
      <c r="Z27" s="550" t="s">
        <v>34</v>
      </c>
      <c r="AA27" s="580"/>
      <c r="AB27" s="580"/>
      <c r="AC27" s="580"/>
      <c r="AD27" s="600"/>
      <c r="AE27" s="550"/>
      <c r="AF27" s="601"/>
      <c r="AG27" s="595"/>
      <c r="AH27" s="595"/>
      <c r="AI27" s="596"/>
      <c r="AJ27" s="594"/>
      <c r="AK27" s="595"/>
      <c r="AL27" s="595"/>
      <c r="AM27" s="595"/>
      <c r="AN27" s="596"/>
      <c r="AO27" s="446"/>
    </row>
    <row r="28" spans="1:41" ht="15.75" x14ac:dyDescent="0.25">
      <c r="A28" s="539">
        <v>17</v>
      </c>
      <c r="B28" s="597" t="s">
        <v>399</v>
      </c>
      <c r="C28" s="598" t="s">
        <v>375</v>
      </c>
      <c r="D28" s="574">
        <v>2</v>
      </c>
      <c r="E28" s="575">
        <v>2</v>
      </c>
      <c r="F28" s="594"/>
      <c r="G28" s="595"/>
      <c r="H28" s="595"/>
      <c r="I28" s="595"/>
      <c r="J28" s="596"/>
      <c r="K28" s="594"/>
      <c r="L28" s="595"/>
      <c r="M28" s="595"/>
      <c r="N28" s="595"/>
      <c r="O28" s="596"/>
      <c r="P28" s="594"/>
      <c r="Q28" s="595"/>
      <c r="R28" s="595"/>
      <c r="S28" s="595"/>
      <c r="T28" s="596"/>
      <c r="U28" s="579">
        <v>0</v>
      </c>
      <c r="V28" s="580">
        <v>0</v>
      </c>
      <c r="W28" s="580">
        <v>2</v>
      </c>
      <c r="X28" s="580" t="s">
        <v>23</v>
      </c>
      <c r="Y28" s="581">
        <v>2</v>
      </c>
      <c r="Z28" s="550" t="s">
        <v>34</v>
      </c>
      <c r="AA28" s="580"/>
      <c r="AB28" s="580"/>
      <c r="AC28" s="580"/>
      <c r="AD28" s="600"/>
      <c r="AE28" s="550"/>
      <c r="AF28" s="601"/>
      <c r="AG28" s="595"/>
      <c r="AH28" s="595"/>
      <c r="AI28" s="596"/>
      <c r="AJ28" s="594"/>
      <c r="AK28" s="595"/>
      <c r="AL28" s="595"/>
      <c r="AM28" s="595"/>
      <c r="AN28" s="596"/>
      <c r="AO28" s="446"/>
    </row>
    <row r="29" spans="1:41" ht="15.75" x14ac:dyDescent="0.25">
      <c r="A29" s="539">
        <v>18</v>
      </c>
      <c r="B29" s="597" t="s">
        <v>400</v>
      </c>
      <c r="C29" s="598" t="s">
        <v>389</v>
      </c>
      <c r="D29" s="574">
        <v>2</v>
      </c>
      <c r="E29" s="575">
        <v>2</v>
      </c>
      <c r="F29" s="594"/>
      <c r="G29" s="595"/>
      <c r="H29" s="595"/>
      <c r="I29" s="595"/>
      <c r="J29" s="596"/>
      <c r="K29" s="594"/>
      <c r="L29" s="595"/>
      <c r="M29" s="595"/>
      <c r="N29" s="595"/>
      <c r="O29" s="596"/>
      <c r="P29" s="594"/>
      <c r="Q29" s="595"/>
      <c r="R29" s="595"/>
      <c r="S29" s="595"/>
      <c r="T29" s="596"/>
      <c r="U29" s="579">
        <v>0</v>
      </c>
      <c r="V29" s="580">
        <v>0</v>
      </c>
      <c r="W29" s="580">
        <v>2</v>
      </c>
      <c r="X29" s="580" t="s">
        <v>23</v>
      </c>
      <c r="Y29" s="581">
        <v>2</v>
      </c>
      <c r="Z29" s="550" t="s">
        <v>34</v>
      </c>
      <c r="AA29" s="580"/>
      <c r="AB29" s="580"/>
      <c r="AC29" s="580"/>
      <c r="AD29" s="600"/>
      <c r="AE29" s="550"/>
      <c r="AF29" s="601"/>
      <c r="AG29" s="595"/>
      <c r="AH29" s="595"/>
      <c r="AI29" s="596"/>
      <c r="AJ29" s="594"/>
      <c r="AK29" s="595"/>
      <c r="AL29" s="595"/>
      <c r="AM29" s="595"/>
      <c r="AN29" s="596"/>
      <c r="AO29" s="446"/>
    </row>
    <row r="30" spans="1:41" ht="15.75" x14ac:dyDescent="0.25">
      <c r="A30" s="539">
        <v>19</v>
      </c>
      <c r="B30" s="597" t="s">
        <v>379</v>
      </c>
      <c r="C30" s="598" t="s">
        <v>380</v>
      </c>
      <c r="D30" s="574">
        <v>2</v>
      </c>
      <c r="E30" s="575">
        <v>2</v>
      </c>
      <c r="F30" s="594"/>
      <c r="G30" s="595"/>
      <c r="H30" s="595"/>
      <c r="I30" s="595"/>
      <c r="J30" s="596"/>
      <c r="K30" s="594"/>
      <c r="L30" s="595"/>
      <c r="M30" s="595"/>
      <c r="N30" s="595"/>
      <c r="O30" s="596"/>
      <c r="P30" s="594"/>
      <c r="Q30" s="595"/>
      <c r="R30" s="595"/>
      <c r="S30" s="595"/>
      <c r="T30" s="596"/>
      <c r="U30" s="579">
        <v>2</v>
      </c>
      <c r="V30" s="580">
        <v>0</v>
      </c>
      <c r="W30" s="580">
        <v>0</v>
      </c>
      <c r="X30" s="580" t="s">
        <v>23</v>
      </c>
      <c r="Y30" s="581">
        <v>2</v>
      </c>
      <c r="Z30" s="550" t="s">
        <v>34</v>
      </c>
      <c r="AA30" s="580"/>
      <c r="AB30" s="580"/>
      <c r="AC30" s="580"/>
      <c r="AD30" s="600"/>
      <c r="AE30" s="550"/>
      <c r="AF30" s="601"/>
      <c r="AG30" s="595"/>
      <c r="AH30" s="595"/>
      <c r="AI30" s="596"/>
      <c r="AJ30" s="594"/>
      <c r="AK30" s="595"/>
      <c r="AL30" s="595"/>
      <c r="AM30" s="595"/>
      <c r="AN30" s="596"/>
      <c r="AO30" s="446"/>
    </row>
    <row r="31" spans="1:41" ht="15.75" x14ac:dyDescent="0.25">
      <c r="A31" s="539">
        <v>20</v>
      </c>
      <c r="B31" s="597" t="s">
        <v>379</v>
      </c>
      <c r="C31" s="598" t="s">
        <v>390</v>
      </c>
      <c r="D31" s="574">
        <v>2</v>
      </c>
      <c r="E31" s="575">
        <v>2</v>
      </c>
      <c r="F31" s="594"/>
      <c r="G31" s="595"/>
      <c r="H31" s="595"/>
      <c r="I31" s="595"/>
      <c r="J31" s="596"/>
      <c r="K31" s="594"/>
      <c r="L31" s="595"/>
      <c r="M31" s="595"/>
      <c r="N31" s="595"/>
      <c r="O31" s="596"/>
      <c r="P31" s="594"/>
      <c r="Q31" s="595"/>
      <c r="R31" s="595"/>
      <c r="S31" s="595"/>
      <c r="T31" s="596"/>
      <c r="U31" s="579">
        <v>0</v>
      </c>
      <c r="V31" s="580">
        <v>0</v>
      </c>
      <c r="W31" s="580">
        <v>2</v>
      </c>
      <c r="X31" s="580" t="s">
        <v>23</v>
      </c>
      <c r="Y31" s="581">
        <v>2</v>
      </c>
      <c r="Z31" s="550" t="s">
        <v>34</v>
      </c>
      <c r="AA31" s="580"/>
      <c r="AB31" s="580"/>
      <c r="AC31" s="580"/>
      <c r="AD31" s="600"/>
      <c r="AE31" s="550"/>
      <c r="AF31" s="601"/>
      <c r="AG31" s="595"/>
      <c r="AH31" s="595"/>
      <c r="AI31" s="596"/>
      <c r="AJ31" s="594"/>
      <c r="AK31" s="595"/>
      <c r="AL31" s="595"/>
      <c r="AM31" s="595"/>
      <c r="AN31" s="596"/>
      <c r="AO31" s="446"/>
    </row>
    <row r="32" spans="1:41" ht="15.75" x14ac:dyDescent="0.25">
      <c r="A32" s="539">
        <v>21</v>
      </c>
      <c r="B32" s="597" t="s">
        <v>401</v>
      </c>
      <c r="C32" s="598" t="s">
        <v>391</v>
      </c>
      <c r="D32" s="574">
        <v>2</v>
      </c>
      <c r="E32" s="575">
        <v>2</v>
      </c>
      <c r="F32" s="594"/>
      <c r="G32" s="595"/>
      <c r="H32" s="595"/>
      <c r="I32" s="595"/>
      <c r="J32" s="596"/>
      <c r="K32" s="594"/>
      <c r="L32" s="595"/>
      <c r="M32" s="595"/>
      <c r="N32" s="595"/>
      <c r="O32" s="596"/>
      <c r="P32" s="594"/>
      <c r="Q32" s="595"/>
      <c r="R32" s="595"/>
      <c r="S32" s="595"/>
      <c r="T32" s="596"/>
      <c r="U32" s="594"/>
      <c r="V32" s="595"/>
      <c r="W32" s="595"/>
      <c r="X32" s="595"/>
      <c r="Y32" s="596"/>
      <c r="Z32" s="579"/>
      <c r="AA32" s="580"/>
      <c r="AB32" s="580"/>
      <c r="AC32" s="580"/>
      <c r="AD32" s="600"/>
      <c r="AE32" s="579">
        <v>0</v>
      </c>
      <c r="AF32" s="580">
        <v>0</v>
      </c>
      <c r="AG32" s="580">
        <v>2</v>
      </c>
      <c r="AH32" s="580" t="s">
        <v>23</v>
      </c>
      <c r="AI32" s="581">
        <v>2</v>
      </c>
      <c r="AJ32" s="550" t="s">
        <v>34</v>
      </c>
      <c r="AK32" s="595"/>
      <c r="AL32" s="595"/>
      <c r="AM32" s="595"/>
      <c r="AN32" s="596"/>
      <c r="AO32" s="446"/>
    </row>
    <row r="33" spans="1:41" ht="15.75" x14ac:dyDescent="0.25">
      <c r="A33" s="539">
        <v>22</v>
      </c>
      <c r="B33" s="597" t="s">
        <v>402</v>
      </c>
      <c r="C33" s="598" t="s">
        <v>392</v>
      </c>
      <c r="D33" s="574">
        <v>2</v>
      </c>
      <c r="E33" s="575">
        <v>2</v>
      </c>
      <c r="F33" s="594"/>
      <c r="G33" s="595"/>
      <c r="H33" s="595"/>
      <c r="I33" s="595"/>
      <c r="J33" s="596"/>
      <c r="K33" s="594"/>
      <c r="L33" s="595"/>
      <c r="M33" s="595"/>
      <c r="N33" s="595"/>
      <c r="O33" s="596"/>
      <c r="P33" s="594"/>
      <c r="Q33" s="595"/>
      <c r="R33" s="595"/>
      <c r="S33" s="595"/>
      <c r="T33" s="596"/>
      <c r="U33" s="594"/>
      <c r="V33" s="595"/>
      <c r="W33" s="595"/>
      <c r="X33" s="595"/>
      <c r="Y33" s="596"/>
      <c r="Z33" s="579">
        <v>0</v>
      </c>
      <c r="AA33" s="580">
        <v>0</v>
      </c>
      <c r="AB33" s="580">
        <v>2</v>
      </c>
      <c r="AC33" s="580" t="s">
        <v>23</v>
      </c>
      <c r="AD33" s="581">
        <v>2</v>
      </c>
      <c r="AE33" s="550" t="s">
        <v>34</v>
      </c>
      <c r="AF33" s="601"/>
      <c r="AG33" s="595"/>
      <c r="AH33" s="595"/>
      <c r="AI33" s="596"/>
      <c r="AJ33" s="594"/>
      <c r="AK33" s="595"/>
      <c r="AL33" s="595"/>
      <c r="AM33" s="595"/>
      <c r="AN33" s="596"/>
      <c r="AO33" s="446"/>
    </row>
    <row r="34" spans="1:41" ht="15.75" x14ac:dyDescent="0.25">
      <c r="A34" s="539">
        <v>23</v>
      </c>
      <c r="B34" s="597" t="s">
        <v>377</v>
      </c>
      <c r="C34" s="598" t="s">
        <v>378</v>
      </c>
      <c r="D34" s="574">
        <v>2</v>
      </c>
      <c r="E34" s="575">
        <v>2</v>
      </c>
      <c r="F34" s="594"/>
      <c r="G34" s="595"/>
      <c r="H34" s="595"/>
      <c r="I34" s="595"/>
      <c r="J34" s="596"/>
      <c r="K34" s="594"/>
      <c r="L34" s="595"/>
      <c r="M34" s="595"/>
      <c r="N34" s="595"/>
      <c r="O34" s="596"/>
      <c r="P34" s="594"/>
      <c r="Q34" s="595"/>
      <c r="R34" s="595"/>
      <c r="S34" s="595"/>
      <c r="T34" s="596"/>
      <c r="U34" s="579">
        <v>2</v>
      </c>
      <c r="V34" s="580">
        <v>0</v>
      </c>
      <c r="W34" s="580">
        <v>0</v>
      </c>
      <c r="X34" s="580" t="s">
        <v>23</v>
      </c>
      <c r="Y34" s="581">
        <v>2</v>
      </c>
      <c r="Z34" s="550" t="s">
        <v>34</v>
      </c>
      <c r="AA34" s="580"/>
      <c r="AB34" s="580"/>
      <c r="AC34" s="580"/>
      <c r="AD34" s="600"/>
      <c r="AE34" s="550"/>
      <c r="AF34" s="601"/>
      <c r="AG34" s="595"/>
      <c r="AH34" s="595"/>
      <c r="AI34" s="596"/>
      <c r="AJ34" s="594"/>
      <c r="AK34" s="595"/>
      <c r="AL34" s="595"/>
      <c r="AM34" s="595"/>
      <c r="AN34" s="596"/>
      <c r="AO34" s="446"/>
    </row>
    <row r="35" spans="1:41" ht="15.75" x14ac:dyDescent="0.25">
      <c r="A35" s="539">
        <v>24</v>
      </c>
      <c r="B35" s="597" t="s">
        <v>403</v>
      </c>
      <c r="C35" s="598" t="s">
        <v>393</v>
      </c>
      <c r="D35" s="574">
        <v>2</v>
      </c>
      <c r="E35" s="575">
        <v>2</v>
      </c>
      <c r="F35" s="594"/>
      <c r="G35" s="595"/>
      <c r="H35" s="595"/>
      <c r="I35" s="595"/>
      <c r="J35" s="596"/>
      <c r="K35" s="594"/>
      <c r="L35" s="595"/>
      <c r="M35" s="595"/>
      <c r="N35" s="595"/>
      <c r="O35" s="596"/>
      <c r="P35" s="594"/>
      <c r="Q35" s="595"/>
      <c r="R35" s="595"/>
      <c r="S35" s="595"/>
      <c r="T35" s="596"/>
      <c r="U35" s="594"/>
      <c r="V35" s="595"/>
      <c r="W35" s="595"/>
      <c r="X35" s="595"/>
      <c r="Y35" s="596"/>
      <c r="Z35" s="579">
        <v>0</v>
      </c>
      <c r="AA35" s="580">
        <v>0</v>
      </c>
      <c r="AB35" s="580">
        <v>2</v>
      </c>
      <c r="AC35" s="580" t="s">
        <v>23</v>
      </c>
      <c r="AD35" s="581">
        <v>2</v>
      </c>
      <c r="AE35" s="550" t="s">
        <v>34</v>
      </c>
      <c r="AF35" s="601"/>
      <c r="AG35" s="595"/>
      <c r="AH35" s="595"/>
      <c r="AI35" s="596"/>
      <c r="AJ35" s="594"/>
      <c r="AK35" s="595"/>
      <c r="AL35" s="595"/>
      <c r="AM35" s="595"/>
      <c r="AN35" s="596"/>
      <c r="AO35" s="446"/>
    </row>
    <row r="36" spans="1:41" ht="15.75" x14ac:dyDescent="0.25">
      <c r="A36" s="539">
        <v>25</v>
      </c>
      <c r="B36" s="597" t="s">
        <v>404</v>
      </c>
      <c r="C36" s="598" t="s">
        <v>394</v>
      </c>
      <c r="D36" s="574">
        <v>2</v>
      </c>
      <c r="E36" s="575">
        <v>2</v>
      </c>
      <c r="F36" s="594"/>
      <c r="G36" s="595"/>
      <c r="H36" s="595"/>
      <c r="I36" s="595"/>
      <c r="J36" s="596"/>
      <c r="K36" s="594"/>
      <c r="L36" s="595"/>
      <c r="M36" s="595"/>
      <c r="N36" s="595"/>
      <c r="O36" s="596"/>
      <c r="P36" s="594"/>
      <c r="Q36" s="595"/>
      <c r="R36" s="595"/>
      <c r="S36" s="595"/>
      <c r="T36" s="596"/>
      <c r="U36" s="594"/>
      <c r="V36" s="595"/>
      <c r="W36" s="595"/>
      <c r="X36" s="595"/>
      <c r="Y36" s="596"/>
      <c r="Z36" s="579"/>
      <c r="AA36" s="580"/>
      <c r="AB36" s="580"/>
      <c r="AC36" s="580"/>
      <c r="AD36" s="600"/>
      <c r="AE36" s="579">
        <v>0</v>
      </c>
      <c r="AF36" s="580">
        <v>0</v>
      </c>
      <c r="AG36" s="580">
        <v>2</v>
      </c>
      <c r="AH36" s="580" t="s">
        <v>23</v>
      </c>
      <c r="AI36" s="581">
        <v>2</v>
      </c>
      <c r="AJ36" s="550" t="s">
        <v>34</v>
      </c>
      <c r="AK36" s="595"/>
      <c r="AL36" s="595"/>
      <c r="AM36" s="595"/>
      <c r="AN36" s="596"/>
      <c r="AO36" s="597" t="s">
        <v>403</v>
      </c>
    </row>
    <row r="37" spans="1:41" ht="15.75" x14ac:dyDescent="0.25">
      <c r="A37" s="539">
        <v>26</v>
      </c>
      <c r="B37" s="597" t="s">
        <v>405</v>
      </c>
      <c r="C37" s="598" t="s">
        <v>376</v>
      </c>
      <c r="D37" s="574">
        <v>2</v>
      </c>
      <c r="E37" s="575">
        <v>2</v>
      </c>
      <c r="F37" s="594"/>
      <c r="G37" s="595"/>
      <c r="H37" s="595"/>
      <c r="I37" s="595"/>
      <c r="J37" s="596"/>
      <c r="K37" s="594"/>
      <c r="L37" s="595"/>
      <c r="M37" s="595"/>
      <c r="N37" s="595"/>
      <c r="O37" s="596"/>
      <c r="P37" s="594"/>
      <c r="Q37" s="595"/>
      <c r="R37" s="595"/>
      <c r="S37" s="595"/>
      <c r="T37" s="596"/>
      <c r="U37" s="579">
        <v>2</v>
      </c>
      <c r="V37" s="580">
        <v>0</v>
      </c>
      <c r="W37" s="580">
        <v>0</v>
      </c>
      <c r="X37" s="580" t="s">
        <v>23</v>
      </c>
      <c r="Y37" s="581">
        <v>2</v>
      </c>
      <c r="Z37" s="550" t="s">
        <v>34</v>
      </c>
      <c r="AA37" s="580"/>
      <c r="AB37" s="580"/>
      <c r="AC37" s="580"/>
      <c r="AD37" s="600"/>
      <c r="AE37" s="550"/>
      <c r="AF37" s="601"/>
      <c r="AG37" s="595"/>
      <c r="AH37" s="595"/>
      <c r="AI37" s="596"/>
      <c r="AJ37" s="594"/>
      <c r="AK37" s="595"/>
      <c r="AL37" s="595"/>
      <c r="AM37" s="595"/>
      <c r="AN37" s="596"/>
      <c r="AO37" s="446"/>
    </row>
    <row r="38" spans="1:41" ht="15.75" x14ac:dyDescent="0.25">
      <c r="A38" s="539">
        <v>27</v>
      </c>
      <c r="B38" s="597" t="s">
        <v>406</v>
      </c>
      <c r="C38" s="598" t="s">
        <v>395</v>
      </c>
      <c r="D38" s="574">
        <v>2</v>
      </c>
      <c r="E38" s="575">
        <v>2</v>
      </c>
      <c r="F38" s="594"/>
      <c r="G38" s="595"/>
      <c r="H38" s="595"/>
      <c r="I38" s="595"/>
      <c r="J38" s="596"/>
      <c r="K38" s="594"/>
      <c r="L38" s="595"/>
      <c r="M38" s="595"/>
      <c r="N38" s="595"/>
      <c r="O38" s="596"/>
      <c r="P38" s="594"/>
      <c r="Q38" s="595"/>
      <c r="R38" s="595"/>
      <c r="S38" s="595"/>
      <c r="T38" s="596"/>
      <c r="U38" s="579">
        <v>2</v>
      </c>
      <c r="V38" s="580">
        <v>0</v>
      </c>
      <c r="W38" s="580">
        <v>0</v>
      </c>
      <c r="X38" s="580" t="s">
        <v>23</v>
      </c>
      <c r="Y38" s="581">
        <v>2</v>
      </c>
      <c r="Z38" s="550" t="s">
        <v>34</v>
      </c>
      <c r="AA38" s="580"/>
      <c r="AB38" s="580"/>
      <c r="AC38" s="580"/>
      <c r="AD38" s="600"/>
      <c r="AE38" s="550"/>
      <c r="AF38" s="601"/>
      <c r="AG38" s="595"/>
      <c r="AH38" s="595"/>
      <c r="AI38" s="596"/>
      <c r="AJ38" s="594"/>
      <c r="AK38" s="595"/>
      <c r="AL38" s="595"/>
      <c r="AM38" s="595"/>
      <c r="AN38" s="596"/>
      <c r="AO38" s="446"/>
    </row>
    <row r="39" spans="1:41" ht="15.75" x14ac:dyDescent="0.25">
      <c r="A39" s="539">
        <v>28</v>
      </c>
      <c r="B39" s="597" t="s">
        <v>407</v>
      </c>
      <c r="C39" s="598" t="s">
        <v>396</v>
      </c>
      <c r="D39" s="574">
        <v>2</v>
      </c>
      <c r="E39" s="575">
        <v>2</v>
      </c>
      <c r="F39" s="594"/>
      <c r="G39" s="595"/>
      <c r="H39" s="595"/>
      <c r="I39" s="595"/>
      <c r="J39" s="596"/>
      <c r="K39" s="594"/>
      <c r="L39" s="595"/>
      <c r="M39" s="595"/>
      <c r="N39" s="595"/>
      <c r="O39" s="596"/>
      <c r="P39" s="594"/>
      <c r="Q39" s="595"/>
      <c r="R39" s="595"/>
      <c r="S39" s="595"/>
      <c r="T39" s="596"/>
      <c r="U39" s="594"/>
      <c r="V39" s="595"/>
      <c r="W39" s="595"/>
      <c r="X39" s="595"/>
      <c r="Y39" s="596"/>
      <c r="Z39" s="579">
        <v>0</v>
      </c>
      <c r="AA39" s="580">
        <v>0</v>
      </c>
      <c r="AB39" s="580">
        <v>2</v>
      </c>
      <c r="AC39" s="580" t="s">
        <v>23</v>
      </c>
      <c r="AD39" s="581">
        <v>2</v>
      </c>
      <c r="AE39" s="550" t="s">
        <v>34</v>
      </c>
      <c r="AF39" s="601"/>
      <c r="AG39" s="595"/>
      <c r="AH39" s="595"/>
      <c r="AI39" s="596"/>
      <c r="AJ39" s="594"/>
      <c r="AK39" s="595"/>
      <c r="AL39" s="595"/>
      <c r="AM39" s="595"/>
      <c r="AN39" s="596"/>
      <c r="AO39" s="446"/>
    </row>
    <row r="40" spans="1:41" ht="15.75" x14ac:dyDescent="0.25">
      <c r="A40" s="539">
        <v>29</v>
      </c>
      <c r="B40" s="597" t="s">
        <v>370</v>
      </c>
      <c r="C40" s="598" t="s">
        <v>373</v>
      </c>
      <c r="D40" s="574">
        <v>2</v>
      </c>
      <c r="E40" s="575">
        <v>2</v>
      </c>
      <c r="F40" s="594"/>
      <c r="G40" s="595"/>
      <c r="H40" s="595"/>
      <c r="I40" s="595"/>
      <c r="J40" s="596"/>
      <c r="K40" s="594"/>
      <c r="L40" s="595"/>
      <c r="M40" s="595"/>
      <c r="N40" s="595"/>
      <c r="O40" s="596"/>
      <c r="P40" s="594"/>
      <c r="Q40" s="595"/>
      <c r="R40" s="595"/>
      <c r="S40" s="595"/>
      <c r="T40" s="596"/>
      <c r="U40" s="594"/>
      <c r="V40" s="595"/>
      <c r="W40" s="595"/>
      <c r="X40" s="595"/>
      <c r="Y40" s="596"/>
      <c r="Z40" s="579">
        <v>0</v>
      </c>
      <c r="AA40" s="580">
        <v>0</v>
      </c>
      <c r="AB40" s="580">
        <v>2</v>
      </c>
      <c r="AC40" s="580" t="s">
        <v>23</v>
      </c>
      <c r="AD40" s="581">
        <v>2</v>
      </c>
      <c r="AE40" s="550" t="s">
        <v>34</v>
      </c>
      <c r="AF40" s="601"/>
      <c r="AG40" s="595"/>
      <c r="AH40" s="595"/>
      <c r="AI40" s="596"/>
      <c r="AJ40" s="594"/>
      <c r="AK40" s="595"/>
      <c r="AL40" s="595"/>
      <c r="AM40" s="595"/>
      <c r="AN40" s="596"/>
      <c r="AO40" s="446"/>
    </row>
    <row r="41" spans="1:41" ht="16.5" thickBot="1" x14ac:dyDescent="0.3">
      <c r="A41" s="607">
        <v>30</v>
      </c>
      <c r="B41" s="597" t="s">
        <v>372</v>
      </c>
      <c r="C41" s="598" t="s">
        <v>371</v>
      </c>
      <c r="D41" s="574">
        <v>2</v>
      </c>
      <c r="E41" s="575">
        <v>2</v>
      </c>
      <c r="F41" s="594"/>
      <c r="G41" s="595"/>
      <c r="H41" s="595"/>
      <c r="I41" s="595"/>
      <c r="J41" s="596"/>
      <c r="K41" s="594"/>
      <c r="L41" s="595"/>
      <c r="M41" s="595"/>
      <c r="N41" s="595"/>
      <c r="O41" s="596"/>
      <c r="P41" s="594"/>
      <c r="Q41" s="595"/>
      <c r="R41" s="595"/>
      <c r="S41" s="595"/>
      <c r="T41" s="596"/>
      <c r="U41" s="594"/>
      <c r="V41" s="595"/>
      <c r="W41" s="595"/>
      <c r="X41" s="595"/>
      <c r="Y41" s="596"/>
      <c r="Z41" s="579"/>
      <c r="AA41" s="580"/>
      <c r="AB41" s="580"/>
      <c r="AC41" s="580"/>
      <c r="AD41" s="600"/>
      <c r="AE41" s="579">
        <v>0</v>
      </c>
      <c r="AF41" s="580">
        <v>0</v>
      </c>
      <c r="AG41" s="580">
        <v>2</v>
      </c>
      <c r="AH41" s="580" t="s">
        <v>23</v>
      </c>
      <c r="AI41" s="581">
        <v>2</v>
      </c>
      <c r="AJ41" s="550" t="s">
        <v>34</v>
      </c>
      <c r="AK41" s="595"/>
      <c r="AL41" s="595"/>
      <c r="AM41" s="595"/>
      <c r="AN41" s="596"/>
      <c r="AO41" s="597" t="s">
        <v>370</v>
      </c>
    </row>
    <row r="42" spans="1:41" ht="15.75" x14ac:dyDescent="0.25">
      <c r="A42" s="488"/>
      <c r="B42" s="494" t="s">
        <v>342</v>
      </c>
      <c r="C42" s="165"/>
      <c r="D42" s="165"/>
      <c r="E42" s="165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608"/>
    </row>
    <row r="43" spans="1:41" ht="15.75" x14ac:dyDescent="0.25">
      <c r="A43" s="609"/>
      <c r="B43" s="614"/>
      <c r="C43" s="41"/>
      <c r="D43" s="41"/>
      <c r="E43" s="41"/>
      <c r="F43" s="500" t="s">
        <v>343</v>
      </c>
      <c r="G43" s="41"/>
      <c r="H43" s="41"/>
      <c r="I43" s="610"/>
      <c r="J43" s="610"/>
      <c r="K43" s="610"/>
      <c r="L43" s="610"/>
      <c r="M43" s="610"/>
      <c r="N43" s="610"/>
      <c r="O43" s="610"/>
      <c r="P43" s="610"/>
      <c r="Q43" s="610"/>
      <c r="R43" s="610"/>
      <c r="S43" s="610"/>
      <c r="T43" s="610"/>
      <c r="U43" s="610"/>
      <c r="V43" s="610"/>
      <c r="W43" s="610"/>
      <c r="X43" s="610"/>
      <c r="Y43" s="610"/>
      <c r="Z43" s="611"/>
      <c r="AA43" s="611"/>
      <c r="AB43" s="611"/>
      <c r="AC43" s="611"/>
      <c r="AD43" s="611"/>
      <c r="AE43" s="612"/>
      <c r="AF43" s="613"/>
      <c r="AG43" s="610"/>
      <c r="AH43" s="610"/>
      <c r="AI43" s="610"/>
      <c r="AJ43" s="610"/>
      <c r="AK43" s="610"/>
      <c r="AL43" s="610"/>
      <c r="AM43" s="610"/>
      <c r="AN43" s="610"/>
      <c r="AO43" s="608"/>
    </row>
    <row r="44" spans="1:41" ht="15.75" x14ac:dyDescent="0.25">
      <c r="A44" s="609"/>
      <c r="B44" s="614"/>
      <c r="C44" s="41"/>
      <c r="D44" s="41"/>
      <c r="E44" s="41"/>
      <c r="F44" s="500" t="s">
        <v>186</v>
      </c>
      <c r="G44" s="41"/>
      <c r="H44" s="41"/>
      <c r="I44" s="610"/>
      <c r="J44" s="610"/>
      <c r="K44" s="610"/>
      <c r="L44" s="610"/>
      <c r="M44" s="610"/>
      <c r="N44" s="610"/>
      <c r="O44" s="610"/>
      <c r="P44" s="610"/>
      <c r="Q44" s="610"/>
      <c r="R44" s="610"/>
      <c r="S44" s="610"/>
      <c r="T44" s="610"/>
      <c r="U44" s="610"/>
      <c r="V44" s="610"/>
      <c r="W44" s="610"/>
      <c r="X44" s="610"/>
      <c r="Y44" s="610"/>
      <c r="Z44" s="611"/>
      <c r="AA44" s="611"/>
      <c r="AB44" s="611"/>
      <c r="AC44" s="611"/>
      <c r="AD44" s="611"/>
      <c r="AE44" s="612"/>
      <c r="AF44" s="613"/>
      <c r="AG44" s="610"/>
      <c r="AH44" s="610"/>
      <c r="AI44" s="610"/>
      <c r="AJ44" s="610"/>
      <c r="AK44" s="610"/>
      <c r="AL44" s="610"/>
      <c r="AM44" s="610"/>
      <c r="AN44" s="610"/>
      <c r="AO44" s="615"/>
    </row>
  </sheetData>
  <mergeCells count="11">
    <mergeCell ref="A11:C11"/>
    <mergeCell ref="A2:B2"/>
    <mergeCell ref="K2:T2"/>
    <mergeCell ref="J4:U4"/>
    <mergeCell ref="A7:AO7"/>
    <mergeCell ref="A8:A9"/>
    <mergeCell ref="B8:B9"/>
    <mergeCell ref="C8:C9"/>
    <mergeCell ref="E8:E9"/>
    <mergeCell ref="F8:AI8"/>
    <mergeCell ref="AO8:AO9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ITF ALAP</vt:lpstr>
      <vt:lpstr>ITF SPEC 1</vt:lpstr>
      <vt:lpstr>ITF SPEC 2</vt:lpstr>
      <vt:lpstr>ITF SPEC 3</vt:lpstr>
      <vt:lpstr>kritérium tárgyak</vt:lpstr>
      <vt:lpstr>szabadon választható tárgyak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Kisfaludy Márta, Dr. Oroszlány Gabriella</dc:creator>
  <cp:lastModifiedBy>rita</cp:lastModifiedBy>
  <cp:lastPrinted>2018-02-01T10:05:45Z</cp:lastPrinted>
  <dcterms:created xsi:type="dcterms:W3CDTF">2016-05-30T09:46:08Z</dcterms:created>
  <dcterms:modified xsi:type="dcterms:W3CDTF">2018-02-01T21:37:47Z</dcterms:modified>
</cp:coreProperties>
</file>