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45" tabRatio="487" firstSheet="1" activeTab="2"/>
  </bookViews>
  <sheets>
    <sheet name="BSc Full time ENV basic" sheetId="1" r:id="rId1"/>
    <sheet name="Light industrial specialisation" sheetId="2" r:id="rId2"/>
    <sheet name="BSc Full time optional" sheetId="3" r:id="rId3"/>
  </sheets>
  <definedNames>
    <definedName name="_xlnm.Print_Titles" localSheetId="0">'BSc Full time ENV basic'!$1:$9</definedName>
    <definedName name="_xlnm.Print_Titles" localSheetId="1">'Light industrial specialisation'!$1:$6</definedName>
    <definedName name="_xlnm.Print_Area" localSheetId="0">'BSc Full time ENV basic'!$A$1:$AO$65</definedName>
    <definedName name="_xlnm.Print_Area" localSheetId="2">'BSc Full time optional'!$A$1:$AO$24</definedName>
    <definedName name="_xlnm.Print_Area" localSheetId="1">'Light industrial specialisation'!$A$1:$AO$47</definedName>
  </definedNames>
  <calcPr fullCalcOnLoad="1"/>
</workbook>
</file>

<file path=xl/sharedStrings.xml><?xml version="1.0" encoding="utf-8"?>
<sst xmlns="http://schemas.openxmlformats.org/spreadsheetml/2006/main" count="497" uniqueCount="251">
  <si>
    <t>1.</t>
  </si>
  <si>
    <t>2.</t>
  </si>
  <si>
    <t>3.</t>
  </si>
  <si>
    <t>4.</t>
  </si>
  <si>
    <t>5.</t>
  </si>
  <si>
    <t>6.</t>
  </si>
  <si>
    <t>v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</si>
  <si>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</si>
  <si>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</si>
  <si>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</si>
  <si>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</si>
  <si>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</si>
  <si>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</si>
  <si>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</si>
  <si>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</si>
  <si>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</si>
  <si>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</si>
  <si>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</si>
  <si>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</si>
  <si>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</si>
  <si>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</si>
  <si>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</si>
  <si>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</si>
  <si>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</si>
  <si>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</si>
  <si>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</si>
  <si>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</si>
  <si>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</si>
  <si>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</si>
  <si>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</si>
  <si>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</si>
  <si>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</si>
  <si>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</si>
  <si>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</si>
  <si>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</si>
  <si>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</si>
  <si>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</si>
  <si>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</si>
  <si>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</si>
  <si>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</si>
  <si>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</si>
  <si>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</si>
  <si>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</si>
  <si>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</si>
  <si>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</si>
  <si>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</si>
  <si>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</si>
  <si>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</si>
  <si>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</si>
  <si>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</si>
  <si>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</si>
  <si>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61.</t>
  </si>
  <si>
    <t>62.</t>
  </si>
  <si>
    <t>63.</t>
  </si>
  <si>
    <t>64.</t>
  </si>
  <si>
    <t>12.</t>
  </si>
  <si>
    <t>56.</t>
  </si>
  <si>
    <t>57.</t>
  </si>
  <si>
    <t>44.</t>
  </si>
  <si>
    <t>heti
óra ell.</t>
  </si>
  <si>
    <t>eltérés</t>
  </si>
  <si>
    <t>"</t>
  </si>
  <si>
    <t xml:space="preserve"> </t>
  </si>
  <si>
    <t>GVMKG1A5NC</t>
  </si>
  <si>
    <t>GVMKG2A5NC</t>
  </si>
  <si>
    <t>GVMVG1A5NC</t>
  </si>
  <si>
    <t>GVMVG2A5NC</t>
  </si>
  <si>
    <t>Óbudai University</t>
  </si>
  <si>
    <t>Valid from 01 01 2012</t>
  </si>
  <si>
    <t>Electrotechnics</t>
  </si>
  <si>
    <t>Physics I.</t>
  </si>
  <si>
    <t>Physics II.</t>
  </si>
  <si>
    <t xml:space="preserve">Risk assessement </t>
  </si>
  <si>
    <t xml:space="preserve">Mathematics I.  </t>
  </si>
  <si>
    <t xml:space="preserve">Mathematics  II.  </t>
  </si>
  <si>
    <t>Mechanics</t>
  </si>
  <si>
    <t>Ecology</t>
  </si>
  <si>
    <t>Open-and closed-loop control</t>
  </si>
  <si>
    <t>Biology I.</t>
  </si>
  <si>
    <t>Biology II.</t>
  </si>
  <si>
    <t>Safety engineering</t>
  </si>
  <si>
    <t xml:space="preserve">Basic features of geoscience </t>
  </si>
  <si>
    <t>Geology</t>
  </si>
  <si>
    <t>Environmental elements protection V. Noise, vibration and radiation protection</t>
  </si>
  <si>
    <t>Environmental measurements, monitoring</t>
  </si>
  <si>
    <t>Technical drawing and documentation</t>
  </si>
  <si>
    <t>Informatics I.</t>
  </si>
  <si>
    <t>Informatics II.</t>
  </si>
  <si>
    <t>Environmental chemistry</t>
  </si>
  <si>
    <t>Management</t>
  </si>
  <si>
    <t>Geoinformatics</t>
  </si>
  <si>
    <t>Environmental elements protection Ill. Protection of environmental matrices, (Soil protection)</t>
  </si>
  <si>
    <t>Basic knowledge in mathematics</t>
  </si>
  <si>
    <t>Code</t>
  </si>
  <si>
    <t>Subjects</t>
  </si>
  <si>
    <t>Óbuda University</t>
  </si>
  <si>
    <t>Dr. István Patkó</t>
  </si>
  <si>
    <t>dean</t>
  </si>
  <si>
    <t>Economics I.</t>
  </si>
  <si>
    <t>Economics II.</t>
  </si>
  <si>
    <t>Product liability</t>
  </si>
  <si>
    <t>Physics basics</t>
  </si>
  <si>
    <t>credit</t>
  </si>
  <si>
    <t>weekly</t>
  </si>
  <si>
    <t>Semesters</t>
  </si>
  <si>
    <t>Thesis</t>
  </si>
  <si>
    <t>Physical education I.</t>
  </si>
  <si>
    <t>Physical education II.</t>
  </si>
  <si>
    <t>Subjects of the final examination:</t>
  </si>
  <si>
    <t xml:space="preserve">1. Environmental elements protection </t>
  </si>
  <si>
    <t>2. Nature Conservation and landscape protection</t>
  </si>
  <si>
    <t>Full time training</t>
  </si>
  <si>
    <t>Environmental Engineering programme</t>
  </si>
  <si>
    <t>Environmental elements protection IV. Waste management</t>
  </si>
  <si>
    <t>Environmental elements protection II. Air quality protection</t>
  </si>
  <si>
    <t xml:space="preserve">      Weekly teaching hours [Lecture(L), Classroom work(Cw), Laboratory work(Lw). ; Requirements (R); Credits (Cr)</t>
  </si>
  <si>
    <t>L</t>
  </si>
  <si>
    <t>Cw</t>
  </si>
  <si>
    <t>Lw</t>
  </si>
  <si>
    <t>R</t>
  </si>
  <si>
    <t>Cr</t>
  </si>
  <si>
    <t>Exam (e)</t>
  </si>
  <si>
    <t>e</t>
  </si>
  <si>
    <t>Engineering communication</t>
  </si>
  <si>
    <t>Filtered technics with textiles</t>
  </si>
  <si>
    <t>Computer aided product design</t>
  </si>
  <si>
    <t>hours</t>
  </si>
  <si>
    <t>Science basics                                                                                                  Required credit:</t>
  </si>
  <si>
    <t>Total:</t>
  </si>
  <si>
    <t>s</t>
  </si>
  <si>
    <t>Signature (s)</t>
  </si>
  <si>
    <t>Economic and human knowledge                                                                   Required credit:</t>
  </si>
  <si>
    <t>Professional core material                                                                              Required credit:</t>
  </si>
  <si>
    <t>Differentiated professional knowledge                         Required credit:</t>
  </si>
  <si>
    <t>Business economics I.</t>
  </si>
  <si>
    <t>Business economics II.</t>
  </si>
  <si>
    <t>Information system lab</t>
  </si>
  <si>
    <t xml:space="preserve">Total weekly teaching hours </t>
  </si>
  <si>
    <t>Smart materials</t>
  </si>
  <si>
    <t>Processing technology II.</t>
  </si>
  <si>
    <t>Processing technology I.</t>
  </si>
  <si>
    <t>Processing technology  III.</t>
  </si>
  <si>
    <t>Processing technology IV.</t>
  </si>
  <si>
    <t>Processing technology V.</t>
  </si>
  <si>
    <t>Term mark (Tm)</t>
  </si>
  <si>
    <t>Required preliminary knowledge</t>
  </si>
  <si>
    <t>Environmental technologies I. Waste - water cleaning technologies</t>
  </si>
  <si>
    <t>Environmental technologies II. Renewable Energy</t>
  </si>
  <si>
    <t>Tm</t>
  </si>
  <si>
    <r>
      <t xml:space="preserve">Required in specialisation                 </t>
    </r>
    <r>
      <rPr>
        <sz val="12"/>
        <color indexed="8"/>
        <rFont val="Arial CE"/>
        <family val="0"/>
      </rPr>
      <t xml:space="preserve">      </t>
    </r>
    <r>
      <rPr>
        <b/>
        <sz val="12"/>
        <color indexed="8"/>
        <rFont val="Arial CE"/>
        <family val="0"/>
      </rPr>
      <t xml:space="preserve">                        Required credit:</t>
    </r>
  </si>
  <si>
    <t>Light industrial specialisation</t>
  </si>
  <si>
    <t>Optional subjects</t>
  </si>
  <si>
    <t>Optional subjects                                                              Required credit:</t>
  </si>
  <si>
    <t>Criteria subject in English or German</t>
  </si>
  <si>
    <t>BSc (3) Sample curriculum</t>
  </si>
  <si>
    <t>Credit</t>
  </si>
  <si>
    <t>EU knowledge (EU-Kenntnisse)</t>
  </si>
  <si>
    <t>53.</t>
  </si>
  <si>
    <t>54.</t>
  </si>
  <si>
    <t>55.</t>
  </si>
  <si>
    <t>58.</t>
  </si>
  <si>
    <t>59.</t>
  </si>
  <si>
    <t>60.</t>
  </si>
  <si>
    <t>Environmental elements protection I. Water quality protection</t>
  </si>
  <si>
    <t>Special environment I.</t>
  </si>
  <si>
    <t>Special environment II.</t>
  </si>
  <si>
    <t>Environmental simulations</t>
  </si>
  <si>
    <t>Basic biotechnology</t>
  </si>
  <si>
    <t>Technical chemistry I.</t>
  </si>
  <si>
    <t>Technical chemistry II.</t>
  </si>
  <si>
    <t>Analytical chemistry</t>
  </si>
  <si>
    <t>Integrated management systems I.</t>
  </si>
  <si>
    <t>Engineering basics</t>
  </si>
  <si>
    <t>Nature conservation and landscape protection II.</t>
  </si>
  <si>
    <t>Nature conservation and landscape protection I.</t>
  </si>
  <si>
    <t>Environmental evaluation and audit</t>
  </si>
  <si>
    <t>Environmental economics</t>
  </si>
  <si>
    <t>Integrated management systems II.</t>
  </si>
  <si>
    <t>Sándor Rejtő Faculty of Light Indrustry and Environmental Engineering</t>
  </si>
  <si>
    <t>RMKMA1ETNC</t>
  </si>
  <si>
    <t>RMKMA2ETNC</t>
  </si>
  <si>
    <t>RMKFI1ETNC</t>
  </si>
  <si>
    <t>RMKFI2ETNC</t>
  </si>
  <si>
    <t>RMTMK1ETNC</t>
  </si>
  <si>
    <t>RMTMK2ETNC</t>
  </si>
  <si>
    <t>RMKAK1ETNC</t>
  </si>
  <si>
    <t>RMKBI1ETNC</t>
  </si>
  <si>
    <t>RMKBI2ETNC</t>
  </si>
  <si>
    <t>RMKOK1ETNC</t>
  </si>
  <si>
    <t>RMKGE1ETNC</t>
  </si>
  <si>
    <t>RMKKJ1ETNC</t>
  </si>
  <si>
    <t>RTSR1ETNC</t>
  </si>
  <si>
    <t>RTSKO1ETNC</t>
  </si>
  <si>
    <t>RMKKT1ETNC</t>
  </si>
  <si>
    <t>RMKME1ETNC</t>
  </si>
  <si>
    <t>RMKMR1ETNC</t>
  </si>
  <si>
    <t>RMKEL1ETNC</t>
  </si>
  <si>
    <t>RMKSV1ETNC</t>
  </si>
  <si>
    <t>RMKAM1ETNC</t>
  </si>
  <si>
    <t>RMKBT1ETNC</t>
  </si>
  <si>
    <t>RMKFT1ETNC</t>
  </si>
  <si>
    <t>RMKKE1ETNC</t>
  </si>
  <si>
    <t>RMKTT1ETNC</t>
  </si>
  <si>
    <t>RMKTT2ETNC</t>
  </si>
  <si>
    <t>RMTIN1ETNC</t>
  </si>
  <si>
    <t>RMTIN2ETNC</t>
  </si>
  <si>
    <t>RMTIN3ETNC</t>
  </si>
  <si>
    <t>RMKTI1ETNC</t>
  </si>
  <si>
    <t>RMKKA1ETNC</t>
  </si>
  <si>
    <t>RMKKG1ETNC</t>
  </si>
  <si>
    <t>RMKKZ1ETNC</t>
  </si>
  <si>
    <t>RTSIR2ETNC</t>
  </si>
  <si>
    <t>RMKKU1ETNC</t>
  </si>
  <si>
    <t>RMKKM1ETNC</t>
  </si>
  <si>
    <t>RMKKV1ETNC</t>
  </si>
  <si>
    <t>RMKKV2ETNC</t>
  </si>
  <si>
    <t>RMKKK1ETNC</t>
  </si>
  <si>
    <t>RTTFT1ETNC</t>
  </si>
  <si>
    <t>RMTFT2ETNC</t>
  </si>
  <si>
    <t>RTSFT3ETNC</t>
  </si>
  <si>
    <t>RTSFT4ETNC</t>
  </si>
  <si>
    <t>RMTFT5ETNC</t>
  </si>
  <si>
    <t>RTTSK1ETNC</t>
  </si>
  <si>
    <t>RMTSK2ETNC</t>
  </si>
  <si>
    <t>RMKKE1EVNC</t>
  </si>
  <si>
    <t>RMKSI1EVNC</t>
  </si>
  <si>
    <t>RMKBI1EVNC</t>
  </si>
  <si>
    <t>RTTST1EVNC</t>
  </si>
  <si>
    <t>RTSTF1EVNC</t>
  </si>
  <si>
    <t>RTTIA1EVNC</t>
  </si>
  <si>
    <t>RMKMA0EVNC</t>
  </si>
  <si>
    <t>RMKFI0EVNC</t>
  </si>
  <si>
    <t>GSVVG1E5NC</t>
  </si>
  <si>
    <t>GSVVG2E5NC</t>
  </si>
  <si>
    <t>GVMME1E5NC</t>
  </si>
  <si>
    <t>GSVEU1A5NC</t>
  </si>
  <si>
    <t>GGTKG1A5NC</t>
  </si>
  <si>
    <t>GGTKG2A5NC</t>
  </si>
  <si>
    <t>Law basics for engineers</t>
  </si>
  <si>
    <t>Environmental studies</t>
  </si>
  <si>
    <t>RMKKE2ETNC</t>
  </si>
  <si>
    <t>RMKKE3ETNC</t>
  </si>
  <si>
    <t>RMKKE4ETNC</t>
  </si>
  <si>
    <t>RMKKE5ETNC</t>
  </si>
  <si>
    <t>Environmental economy</t>
  </si>
  <si>
    <t>Health protection (Public health)</t>
  </si>
  <si>
    <t>RBNESZDK0M</t>
  </si>
  <si>
    <t>The internship is six (6) weeks outside the Institute.</t>
  </si>
  <si>
    <t>RBTIR1ETNC</t>
  </si>
  <si>
    <t>RMKKE1-5ETNC</t>
  </si>
  <si>
    <t xml:space="preserve">Sándor Rejtő Faculty of Light Industry and Environmental Engineering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</si>
</sst>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81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12"/>
      <color indexed="8"/>
      <name val="Arial CE"/>
      <family val="0"/>
    </font>
    <font>
      <sz val="12"/>
      <name val="Wingdings 3"/>
      <family val="1"/>
    </font>
    <font>
      <sz val="12"/>
      <color indexed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30"/>
      <name val="Arial CE"/>
      <family val="0"/>
    </font>
    <font>
      <b/>
      <sz val="8"/>
      <color indexed="30"/>
      <name val="Arial CE"/>
      <family val="0"/>
    </font>
    <font>
      <b/>
      <sz val="14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2"/>
    </font>
    <font>
      <i/>
      <sz val="12"/>
      <color indexed="8"/>
      <name val="Arial CE"/>
      <family val="2"/>
    </font>
    <font>
      <b/>
      <i/>
      <sz val="12"/>
      <color indexed="8"/>
      <name val="Arial CE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70C0"/>
      <name val="Arial CE"/>
      <family val="0"/>
    </font>
    <font>
      <b/>
      <sz val="8"/>
      <color rgb="FF0070C0"/>
      <name val="Arial CE"/>
      <family val="0"/>
    </font>
    <font>
      <b/>
      <sz val="14"/>
      <color theme="1"/>
      <name val="Arial CE"/>
      <family val="0"/>
    </font>
    <font>
      <b/>
      <sz val="12"/>
      <color theme="1"/>
      <name val="Arial CE"/>
      <family val="0"/>
    </font>
    <font>
      <sz val="12"/>
      <color theme="1"/>
      <name val="Arial CE"/>
      <family val="2"/>
    </font>
    <font>
      <b/>
      <sz val="11"/>
      <color theme="1"/>
      <name val="Arial CE"/>
      <family val="0"/>
    </font>
    <font>
      <sz val="11"/>
      <color theme="1"/>
      <name val="Arial CE"/>
      <family val="0"/>
    </font>
    <font>
      <i/>
      <sz val="9"/>
      <color theme="1"/>
      <name val="Arial CE"/>
      <family val="2"/>
    </font>
    <font>
      <i/>
      <sz val="12"/>
      <color theme="1"/>
      <name val="Arial CE"/>
      <family val="2"/>
    </font>
    <font>
      <b/>
      <i/>
      <sz val="12"/>
      <color theme="1"/>
      <name val="Arial CE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double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dotted"/>
      <bottom/>
    </border>
    <border>
      <left style="medium"/>
      <right style="thin"/>
      <top/>
      <bottom style="dotted"/>
    </border>
    <border>
      <left style="medium"/>
      <right style="thin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dashed"/>
    </border>
    <border>
      <left/>
      <right style="medium"/>
      <top style="double"/>
      <bottom style="medium"/>
    </border>
    <border>
      <left style="dashed"/>
      <right style="dashed"/>
      <top style="dashed"/>
      <bottom style="medium"/>
    </border>
    <border>
      <left/>
      <right style="medium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 style="medium"/>
      <right/>
      <top/>
      <bottom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/>
      <top style="dotted"/>
      <bottom style="double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 style="medium"/>
      <right style="thin"/>
      <top style="dotted"/>
      <bottom style="medium"/>
    </border>
    <border>
      <left style="medium"/>
      <right/>
      <top style="thin"/>
      <bottom style="double"/>
    </border>
    <border>
      <left style="medium"/>
      <right style="medium"/>
      <top style="dotted"/>
      <bottom style="double"/>
    </border>
    <border>
      <left style="medium"/>
      <right style="medium"/>
      <top/>
      <bottom/>
    </border>
    <border>
      <left style="medium"/>
      <right style="medium"/>
      <top style="dotted"/>
      <bottom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dashed"/>
      <top style="dashed"/>
      <bottom style="medium"/>
    </border>
    <border>
      <left style="medium"/>
      <right style="medium"/>
      <top style="dotted"/>
      <bottom style="dotted"/>
    </border>
    <border>
      <left style="medium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 style="medium"/>
      <top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medium"/>
      <top style="thin"/>
      <bottom style="dotted"/>
    </border>
    <border>
      <left style="medium"/>
      <right style="thin"/>
      <top style="thin"/>
      <bottom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/>
    </border>
    <border>
      <left/>
      <right style="thin"/>
      <top style="dotted"/>
      <bottom/>
    </border>
    <border>
      <left style="dashed"/>
      <right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/>
    </border>
    <border>
      <left style="dashed"/>
      <right style="medium"/>
      <top style="dashed"/>
      <bottom style="medium"/>
    </border>
    <border>
      <left/>
      <right style="medium"/>
      <top/>
      <bottom style="dotted"/>
    </border>
    <border>
      <left/>
      <right style="medium"/>
      <top style="dotted"/>
      <bottom style="dotted"/>
    </border>
    <border>
      <left style="medium"/>
      <right/>
      <top style="thin"/>
      <bottom style="thin"/>
    </border>
    <border>
      <left style="thin"/>
      <right style="medium"/>
      <top style="dotted"/>
      <bottom style="dotted"/>
    </border>
    <border>
      <left/>
      <right style="medium"/>
      <top/>
      <bottom/>
    </border>
    <border>
      <left/>
      <right style="medium"/>
      <top style="dotted"/>
      <bottom/>
    </border>
    <border>
      <left style="thin"/>
      <right style="medium"/>
      <top/>
      <bottom/>
    </border>
    <border>
      <left style="thin"/>
      <right style="medium"/>
      <top style="dashed"/>
      <bottom style="dashed"/>
    </border>
    <border>
      <left style="thin"/>
      <right style="medium"/>
      <top style="dotted"/>
      <bottom style="medium"/>
    </border>
    <border>
      <left style="medium"/>
      <right style="dotted"/>
      <top/>
      <bottom style="medium"/>
    </border>
    <border>
      <left/>
      <right style="medium"/>
      <top style="thin"/>
      <bottom style="double"/>
    </border>
    <border>
      <left style="medium"/>
      <right/>
      <top style="dotted"/>
      <bottom/>
    </border>
    <border>
      <left style="medium"/>
      <right/>
      <top style="dashed"/>
      <bottom style="double"/>
    </border>
    <border>
      <left style="dotted"/>
      <right style="dotted"/>
      <top style="double"/>
      <bottom style="dotted"/>
    </border>
    <border>
      <left/>
      <right style="medium"/>
      <top style="dotted"/>
      <bottom style="double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double"/>
    </border>
    <border>
      <left style="thin"/>
      <right style="thin"/>
      <top style="dotted"/>
      <bottom style="medium"/>
    </border>
    <border>
      <left style="medium"/>
      <right style="medium"/>
      <top style="dotted"/>
      <bottom style="medium"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dotted"/>
      <top style="thin"/>
      <bottom/>
    </border>
    <border>
      <left style="dotted"/>
      <right style="dotted"/>
      <top style="dotted"/>
      <bottom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dotted"/>
      <right style="medium"/>
      <top style="dotted"/>
      <bottom/>
    </border>
    <border>
      <left style="medium"/>
      <right style="dotted"/>
      <top style="dotted"/>
      <bottom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/>
      <top style="dotted"/>
      <bottom style="thin"/>
    </border>
    <border>
      <left style="dotted"/>
      <right style="dotted"/>
      <top style="dotted"/>
      <bottom style="thin"/>
    </border>
    <border>
      <left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/>
      <top style="dotted"/>
      <bottom style="thin"/>
    </border>
    <border>
      <left style="medium"/>
      <right style="dotted"/>
      <top style="dotted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dotted"/>
      <top style="thin"/>
      <bottom style="double"/>
    </border>
    <border>
      <left style="dotted"/>
      <right style="medium"/>
      <top style="thin"/>
      <bottom style="double"/>
    </border>
    <border>
      <left style="dotted"/>
      <right/>
      <top style="thin"/>
      <bottom style="double"/>
    </border>
    <border>
      <left style="medium"/>
      <right style="dotted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/>
      <right style="dotted"/>
      <top/>
      <bottom style="medium"/>
    </border>
    <border>
      <left style="medium"/>
      <right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otted"/>
      <top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 style="dotted"/>
      <bottom style="medium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thin"/>
      <right/>
      <top style="thin"/>
      <bottom style="thin"/>
    </border>
    <border>
      <left style="dotted"/>
      <right style="dotted"/>
      <top style="dashed"/>
      <bottom style="dashed"/>
    </border>
    <border>
      <left/>
      <right style="dashed"/>
      <top style="dashed"/>
      <bottom style="dashed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dashed"/>
      <right/>
      <top style="dotted"/>
      <bottom style="dashed"/>
    </border>
    <border>
      <left style="medium"/>
      <right style="dashed"/>
      <top/>
      <bottom style="dashed"/>
    </border>
    <border>
      <left style="dashed"/>
      <right/>
      <top style="dashed"/>
      <bottom style="medium"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dotted"/>
    </border>
    <border>
      <left style="medium"/>
      <right/>
      <top>
        <color indexed="63"/>
      </top>
      <bottom style="double"/>
    </border>
    <border>
      <left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1" borderId="7" applyNumberFormat="0" applyFon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left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9" fillId="32" borderId="27" xfId="0" applyNumberFormat="1" applyFont="1" applyFill="1" applyBorder="1" applyAlignment="1">
      <alignment horizontal="center" vertical="center"/>
    </xf>
    <xf numFmtId="1" fontId="9" fillId="32" borderId="28" xfId="0" applyNumberFormat="1" applyFont="1" applyFill="1" applyBorder="1" applyAlignment="1">
      <alignment horizontal="center" vertical="center"/>
    </xf>
    <xf numFmtId="1" fontId="9" fillId="32" borderId="29" xfId="0" applyNumberFormat="1" applyFont="1" applyFill="1" applyBorder="1" applyAlignment="1">
      <alignment horizontal="center" vertical="center"/>
    </xf>
    <xf numFmtId="1" fontId="5" fillId="32" borderId="30" xfId="0" applyNumberFormat="1" applyFont="1" applyFill="1" applyBorder="1" applyAlignment="1">
      <alignment horizontal="center" vertical="center"/>
    </xf>
    <xf numFmtId="1" fontId="5" fillId="32" borderId="31" xfId="0" applyNumberFormat="1" applyFont="1" applyFill="1" applyBorder="1" applyAlignment="1">
      <alignment horizontal="center" vertical="center"/>
    </xf>
    <xf numFmtId="1" fontId="5" fillId="32" borderId="32" xfId="0" applyNumberFormat="1" applyFont="1" applyFill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32" borderId="28" xfId="0" applyFont="1" applyFill="1" applyBorder="1" applyAlignment="1">
      <alignment horizontal="right" vertical="center"/>
    </xf>
    <xf numFmtId="0" fontId="5" fillId="32" borderId="36" xfId="0" applyFont="1" applyFill="1" applyBorder="1" applyAlignment="1">
      <alignment horizontal="right" vertical="center" wrapText="1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2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1" fontId="10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9" xfId="0" applyFont="1" applyFill="1" applyBorder="1" applyAlignment="1">
      <alignment horizontal="center"/>
    </xf>
    <xf numFmtId="0" fontId="8" fillId="0" borderId="60" xfId="0" applyFont="1" applyBorder="1" applyAlignment="1">
      <alignment vertical="center"/>
    </xf>
    <xf numFmtId="0" fontId="8" fillId="32" borderId="33" xfId="0" applyFont="1" applyFill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left" vertical="center"/>
    </xf>
    <xf numFmtId="49" fontId="5" fillId="0" borderId="57" xfId="0" applyNumberFormat="1" applyFont="1" applyFill="1" applyBorder="1" applyAlignment="1">
      <alignment horizontal="left" vertical="center"/>
    </xf>
    <xf numFmtId="49" fontId="5" fillId="0" borderId="65" xfId="0" applyNumberFormat="1" applyFont="1" applyFill="1" applyBorder="1" applyAlignment="1">
      <alignment horizontal="left" vertical="center"/>
    </xf>
    <xf numFmtId="49" fontId="5" fillId="0" borderId="60" xfId="0" applyNumberFormat="1" applyFont="1" applyFill="1" applyBorder="1" applyAlignment="1">
      <alignment horizontal="left" vertical="center"/>
    </xf>
    <xf numFmtId="49" fontId="5" fillId="0" borderId="66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8" fillId="0" borderId="61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 vertical="center"/>
    </xf>
    <xf numFmtId="0" fontId="5" fillId="32" borderId="31" xfId="0" applyFont="1" applyFill="1" applyBorder="1" applyAlignment="1" applyProtection="1">
      <alignment horizontal="center" vertical="center"/>
      <protection locked="0"/>
    </xf>
    <xf numFmtId="0" fontId="7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right" vertical="center"/>
    </xf>
    <xf numFmtId="0" fontId="10" fillId="0" borderId="70" xfId="0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10" fillId="0" borderId="70" xfId="0" applyFont="1" applyBorder="1" applyAlignment="1">
      <alignment horizontal="right" vertical="center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10" fillId="0" borderId="71" xfId="0" applyFont="1" applyBorder="1" applyAlignment="1">
      <alignment horizontal="right" vertical="center"/>
    </xf>
    <xf numFmtId="0" fontId="19" fillId="0" borderId="35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7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49" fontId="71" fillId="0" borderId="0" xfId="0" applyNumberFormat="1" applyFont="1" applyAlignment="1">
      <alignment horizontal="left" vertical="center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 horizontal="left" vertical="center"/>
    </xf>
    <xf numFmtId="49" fontId="72" fillId="0" borderId="0" xfId="0" applyNumberFormat="1" applyFont="1" applyAlignment="1">
      <alignment horizontal="left" vertical="center"/>
    </xf>
    <xf numFmtId="0" fontId="72" fillId="0" borderId="0" xfId="0" applyFont="1" applyAlignment="1">
      <alignment vertical="center" wrapText="1"/>
    </xf>
    <xf numFmtId="0" fontId="73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4" fillId="0" borderId="67" xfId="0" applyFont="1" applyBorder="1" applyAlignment="1" applyProtection="1">
      <alignment vertical="center"/>
      <protection locked="0"/>
    </xf>
    <xf numFmtId="0" fontId="73" fillId="0" borderId="38" xfId="0" applyFont="1" applyBorder="1" applyAlignment="1">
      <alignment horizontal="center" vertical="center"/>
    </xf>
    <xf numFmtId="0" fontId="73" fillId="0" borderId="73" xfId="0" applyFont="1" applyBorder="1" applyAlignment="1">
      <alignment horizontal="left" vertical="center" wrapText="1"/>
    </xf>
    <xf numFmtId="0" fontId="73" fillId="0" borderId="74" xfId="0" applyFont="1" applyBorder="1" applyAlignment="1">
      <alignment horizontal="left" vertical="center" wrapText="1"/>
    </xf>
    <xf numFmtId="0" fontId="74" fillId="0" borderId="35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75" fillId="0" borderId="75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right" vertical="center"/>
    </xf>
    <xf numFmtId="0" fontId="74" fillId="0" borderId="34" xfId="0" applyFont="1" applyFill="1" applyBorder="1" applyAlignment="1">
      <alignment horizontal="center"/>
    </xf>
    <xf numFmtId="0" fontId="74" fillId="0" borderId="76" xfId="0" applyFont="1" applyBorder="1" applyAlignment="1" applyProtection="1">
      <alignment vertical="center"/>
      <protection locked="0"/>
    </xf>
    <xf numFmtId="0" fontId="76" fillId="0" borderId="76" xfId="0" applyFont="1" applyBorder="1" applyAlignment="1">
      <alignment vertical="center"/>
    </xf>
    <xf numFmtId="0" fontId="76" fillId="0" borderId="65" xfId="0" applyFont="1" applyFill="1" applyBorder="1" applyAlignment="1">
      <alignment vertical="center"/>
    </xf>
    <xf numFmtId="0" fontId="76" fillId="0" borderId="77" xfId="0" applyFont="1" applyBorder="1" applyAlignment="1">
      <alignment/>
    </xf>
    <xf numFmtId="0" fontId="76" fillId="0" borderId="78" xfId="0" applyFont="1" applyBorder="1" applyAlignment="1">
      <alignment/>
    </xf>
    <xf numFmtId="0" fontId="76" fillId="0" borderId="76" xfId="0" applyFont="1" applyBorder="1" applyAlignment="1">
      <alignment/>
    </xf>
    <xf numFmtId="0" fontId="76" fillId="0" borderId="79" xfId="0" applyFont="1" applyBorder="1" applyAlignment="1">
      <alignment/>
    </xf>
    <xf numFmtId="0" fontId="76" fillId="0" borderId="80" xfId="0" applyFont="1" applyBorder="1" applyAlignment="1">
      <alignment/>
    </xf>
    <xf numFmtId="0" fontId="76" fillId="0" borderId="78" xfId="0" applyFont="1" applyBorder="1" applyAlignment="1">
      <alignment vertical="center"/>
    </xf>
    <xf numFmtId="0" fontId="76" fillId="0" borderId="78" xfId="0" applyFont="1" applyFill="1" applyBorder="1" applyAlignment="1">
      <alignment vertical="center"/>
    </xf>
    <xf numFmtId="0" fontId="76" fillId="0" borderId="81" xfId="0" applyFont="1" applyBorder="1" applyAlignment="1">
      <alignment vertical="center"/>
    </xf>
    <xf numFmtId="0" fontId="77" fillId="0" borderId="0" xfId="0" applyFont="1" applyFill="1" applyBorder="1" applyAlignment="1">
      <alignment horizontal="right" vertical="center"/>
    </xf>
    <xf numFmtId="0" fontId="73" fillId="0" borderId="82" xfId="0" applyFont="1" applyBorder="1" applyAlignment="1">
      <alignment horizontal="center" vertical="center"/>
    </xf>
    <xf numFmtId="0" fontId="73" fillId="0" borderId="83" xfId="0" applyFont="1" applyBorder="1" applyAlignment="1">
      <alignment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85" xfId="0" applyFont="1" applyBorder="1" applyAlignment="1">
      <alignment horizontal="center" vertical="center"/>
    </xf>
    <xf numFmtId="0" fontId="74" fillId="0" borderId="86" xfId="0" applyFont="1" applyBorder="1" applyAlignment="1">
      <alignment horizontal="center" vertical="center"/>
    </xf>
    <xf numFmtId="0" fontId="73" fillId="0" borderId="74" xfId="0" applyFont="1" applyBorder="1" applyAlignment="1">
      <alignment vertical="center" wrapText="1"/>
    </xf>
    <xf numFmtId="0" fontId="73" fillId="0" borderId="87" xfId="0" applyFont="1" applyBorder="1" applyAlignment="1">
      <alignment vertical="center" wrapText="1"/>
    </xf>
    <xf numFmtId="0" fontId="74" fillId="0" borderId="88" xfId="0" applyFont="1" applyBorder="1" applyAlignment="1">
      <alignment horizontal="center" vertical="center"/>
    </xf>
    <xf numFmtId="0" fontId="74" fillId="0" borderId="89" xfId="0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7" fillId="0" borderId="67" xfId="0" applyFont="1" applyBorder="1" applyAlignment="1" applyProtection="1">
      <alignment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8" fillId="0" borderId="76" xfId="0" applyFont="1" applyBorder="1" applyAlignment="1">
      <alignment vertical="center"/>
    </xf>
    <xf numFmtId="49" fontId="73" fillId="0" borderId="0" xfId="0" applyNumberFormat="1" applyFont="1" applyBorder="1" applyAlignment="1">
      <alignment horizontal="left" vertical="center"/>
    </xf>
    <xf numFmtId="0" fontId="76" fillId="0" borderId="59" xfId="0" applyFont="1" applyBorder="1" applyAlignment="1">
      <alignment horizontal="center" vertical="center"/>
    </xf>
    <xf numFmtId="0" fontId="76" fillId="0" borderId="73" xfId="0" applyFont="1" applyBorder="1" applyAlignment="1">
      <alignment horizontal="center" vertical="center"/>
    </xf>
    <xf numFmtId="0" fontId="76" fillId="0" borderId="61" xfId="0" applyFont="1" applyBorder="1" applyAlignment="1">
      <alignment horizontal="center" vertical="center"/>
    </xf>
    <xf numFmtId="0" fontId="8" fillId="33" borderId="58" xfId="0" applyFont="1" applyFill="1" applyBorder="1" applyAlignment="1">
      <alignment horizontal="left" vertical="center"/>
    </xf>
    <xf numFmtId="0" fontId="74" fillId="0" borderId="34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33" borderId="90" xfId="0" applyFont="1" applyFill="1" applyBorder="1" applyAlignment="1">
      <alignment horizontal="left" vertical="center"/>
    </xf>
    <xf numFmtId="0" fontId="7" fillId="0" borderId="81" xfId="0" applyFont="1" applyBorder="1" applyAlignment="1" applyProtection="1">
      <alignment vertical="center"/>
      <protection locked="0"/>
    </xf>
    <xf numFmtId="0" fontId="7" fillId="0" borderId="81" xfId="0" applyFont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0" fillId="0" borderId="72" xfId="0" applyFont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8" fillId="0" borderId="91" xfId="0" applyFont="1" applyFill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8" fillId="0" borderId="65" xfId="0" applyFont="1" applyBorder="1" applyAlignment="1">
      <alignment horizontal="center" vertical="center"/>
    </xf>
    <xf numFmtId="0" fontId="74" fillId="0" borderId="92" xfId="0" applyFont="1" applyFill="1" applyBorder="1" applyAlignment="1">
      <alignment horizontal="center" vertical="center"/>
    </xf>
    <xf numFmtId="0" fontId="74" fillId="0" borderId="9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94" xfId="0" applyFont="1" applyFill="1" applyBorder="1" applyAlignment="1">
      <alignment horizontal="center" vertical="center"/>
    </xf>
    <xf numFmtId="0" fontId="74" fillId="0" borderId="95" xfId="0" applyFont="1" applyFill="1" applyBorder="1" applyAlignment="1">
      <alignment horizontal="center" vertical="center"/>
    </xf>
    <xf numFmtId="0" fontId="74" fillId="0" borderId="96" xfId="0" applyFont="1" applyFill="1" applyBorder="1" applyAlignment="1">
      <alignment horizontal="center" vertical="center"/>
    </xf>
    <xf numFmtId="0" fontId="74" fillId="0" borderId="97" xfId="0" applyFont="1" applyFill="1" applyBorder="1" applyAlignment="1">
      <alignment horizontal="center" vertical="center"/>
    </xf>
    <xf numFmtId="0" fontId="74" fillId="0" borderId="98" xfId="0" applyFont="1" applyFill="1" applyBorder="1" applyAlignment="1">
      <alignment horizontal="center" vertical="center"/>
    </xf>
    <xf numFmtId="0" fontId="74" fillId="0" borderId="99" xfId="0" applyFont="1" applyFill="1" applyBorder="1" applyAlignment="1">
      <alignment horizontal="center" vertical="center"/>
    </xf>
    <xf numFmtId="0" fontId="74" fillId="0" borderId="100" xfId="0" applyFont="1" applyFill="1" applyBorder="1" applyAlignment="1">
      <alignment horizontal="center" vertical="center"/>
    </xf>
    <xf numFmtId="0" fontId="74" fillId="0" borderId="101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78" fillId="0" borderId="76" xfId="0" applyFont="1" applyBorder="1" applyAlignment="1">
      <alignment horizontal="center" vertical="center"/>
    </xf>
    <xf numFmtId="0" fontId="74" fillId="0" borderId="102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103" xfId="0" applyFont="1" applyFill="1" applyBorder="1" applyAlignment="1">
      <alignment horizontal="center" vertical="center"/>
    </xf>
    <xf numFmtId="0" fontId="74" fillId="0" borderId="104" xfId="0" applyFont="1" applyFill="1" applyBorder="1" applyAlignment="1">
      <alignment horizontal="center" vertical="center"/>
    </xf>
    <xf numFmtId="0" fontId="74" fillId="0" borderId="84" xfId="0" applyFont="1" applyFill="1" applyBorder="1" applyAlignment="1">
      <alignment horizontal="center" vertical="center"/>
    </xf>
    <xf numFmtId="0" fontId="74" fillId="0" borderId="105" xfId="0" applyFont="1" applyFill="1" applyBorder="1" applyAlignment="1">
      <alignment horizontal="center" vertical="center"/>
    </xf>
    <xf numFmtId="0" fontId="74" fillId="0" borderId="106" xfId="0" applyFont="1" applyFill="1" applyBorder="1" applyAlignment="1">
      <alignment horizontal="center" vertical="center"/>
    </xf>
    <xf numFmtId="0" fontId="74" fillId="0" borderId="107" xfId="0" applyFont="1" applyFill="1" applyBorder="1" applyAlignment="1">
      <alignment horizontal="center" vertical="center"/>
    </xf>
    <xf numFmtId="0" fontId="74" fillId="0" borderId="108" xfId="0" applyFont="1" applyFill="1" applyBorder="1" applyAlignment="1">
      <alignment horizontal="center" vertical="center"/>
    </xf>
    <xf numFmtId="0" fontId="73" fillId="32" borderId="31" xfId="0" applyFont="1" applyFill="1" applyBorder="1" applyAlignment="1">
      <alignment horizontal="center" vertical="center"/>
    </xf>
    <xf numFmtId="0" fontId="79" fillId="32" borderId="29" xfId="0" applyFont="1" applyFill="1" applyBorder="1" applyAlignment="1">
      <alignment horizontal="center" vertical="center"/>
    </xf>
    <xf numFmtId="0" fontId="73" fillId="32" borderId="109" xfId="0" applyFont="1" applyFill="1" applyBorder="1" applyAlignment="1">
      <alignment horizontal="center" vertical="center"/>
    </xf>
    <xf numFmtId="0" fontId="73" fillId="32" borderId="110" xfId="0" applyFont="1" applyFill="1" applyBorder="1" applyAlignment="1">
      <alignment horizontal="center" vertical="center"/>
    </xf>
    <xf numFmtId="0" fontId="73" fillId="32" borderId="111" xfId="0" applyFont="1" applyFill="1" applyBorder="1" applyAlignment="1">
      <alignment horizontal="center" vertical="center"/>
    </xf>
    <xf numFmtId="0" fontId="73" fillId="0" borderId="109" xfId="0" applyFont="1" applyFill="1" applyBorder="1" applyAlignment="1">
      <alignment horizontal="center" vertical="center"/>
    </xf>
    <xf numFmtId="0" fontId="73" fillId="0" borderId="110" xfId="0" applyFont="1" applyFill="1" applyBorder="1" applyAlignment="1">
      <alignment horizontal="center" vertical="center"/>
    </xf>
    <xf numFmtId="0" fontId="73" fillId="0" borderId="111" xfId="0" applyFont="1" applyFill="1" applyBorder="1" applyAlignment="1">
      <alignment horizontal="center" vertical="center"/>
    </xf>
    <xf numFmtId="0" fontId="74" fillId="0" borderId="112" xfId="0" applyFont="1" applyBorder="1" applyAlignment="1">
      <alignment horizontal="center" vertical="center"/>
    </xf>
    <xf numFmtId="0" fontId="78" fillId="0" borderId="113" xfId="0" applyFont="1" applyBorder="1" applyAlignment="1">
      <alignment horizontal="center" vertical="center"/>
    </xf>
    <xf numFmtId="0" fontId="73" fillId="0" borderId="114" xfId="0" applyFont="1" applyFill="1" applyBorder="1" applyAlignment="1">
      <alignment horizontal="center" vertical="center"/>
    </xf>
    <xf numFmtId="0" fontId="73" fillId="0" borderId="115" xfId="0" applyFont="1" applyFill="1" applyBorder="1" applyAlignment="1">
      <alignment horizontal="center" vertical="center"/>
    </xf>
    <xf numFmtId="0" fontId="79" fillId="0" borderId="116" xfId="0" applyFont="1" applyFill="1" applyBorder="1" applyAlignment="1">
      <alignment horizontal="center" vertical="center"/>
    </xf>
    <xf numFmtId="0" fontId="74" fillId="0" borderId="114" xfId="0" applyFont="1" applyFill="1" applyBorder="1" applyAlignment="1">
      <alignment horizontal="center" vertical="center"/>
    </xf>
    <xf numFmtId="0" fontId="74" fillId="0" borderId="115" xfId="0" applyFont="1" applyFill="1" applyBorder="1" applyAlignment="1">
      <alignment horizontal="center" vertical="center"/>
    </xf>
    <xf numFmtId="0" fontId="74" fillId="0" borderId="116" xfId="0" applyFont="1" applyFill="1" applyBorder="1" applyAlignment="1">
      <alignment horizontal="center" vertical="center"/>
    </xf>
    <xf numFmtId="0" fontId="78" fillId="0" borderId="117" xfId="0" applyFont="1" applyBorder="1" applyAlignment="1">
      <alignment horizontal="center" vertical="center"/>
    </xf>
    <xf numFmtId="0" fontId="73" fillId="0" borderId="98" xfId="0" applyFont="1" applyFill="1" applyBorder="1" applyAlignment="1">
      <alignment horizontal="center" vertical="center"/>
    </xf>
    <xf numFmtId="0" fontId="73" fillId="0" borderId="99" xfId="0" applyFont="1" applyFill="1" applyBorder="1" applyAlignment="1">
      <alignment horizontal="center" vertical="center"/>
    </xf>
    <xf numFmtId="0" fontId="79" fillId="0" borderId="101" xfId="0" applyFont="1" applyFill="1" applyBorder="1" applyAlignment="1">
      <alignment horizontal="center" vertical="center"/>
    </xf>
    <xf numFmtId="0" fontId="74" fillId="0" borderId="118" xfId="0" applyFont="1" applyBorder="1" applyAlignment="1">
      <alignment horizontal="center" vertical="center"/>
    </xf>
    <xf numFmtId="0" fontId="73" fillId="32" borderId="32" xfId="0" applyFont="1" applyFill="1" applyBorder="1" applyAlignment="1">
      <alignment horizontal="center" vertical="center"/>
    </xf>
    <xf numFmtId="0" fontId="79" fillId="32" borderId="32" xfId="0" applyFont="1" applyFill="1" applyBorder="1" applyAlignment="1">
      <alignment horizontal="center" vertical="center"/>
    </xf>
    <xf numFmtId="0" fontId="73" fillId="0" borderId="119" xfId="0" applyFont="1" applyFill="1" applyBorder="1" applyAlignment="1">
      <alignment horizontal="center" vertical="center"/>
    </xf>
    <xf numFmtId="0" fontId="73" fillId="0" borderId="120" xfId="0" applyFont="1" applyFill="1" applyBorder="1" applyAlignment="1">
      <alignment horizontal="center" vertical="center"/>
    </xf>
    <xf numFmtId="0" fontId="73" fillId="0" borderId="121" xfId="0" applyFont="1" applyFill="1" applyBorder="1" applyAlignment="1">
      <alignment horizontal="center" vertical="center"/>
    </xf>
    <xf numFmtId="0" fontId="74" fillId="0" borderId="114" xfId="0" applyFont="1" applyBorder="1" applyAlignment="1">
      <alignment horizontal="center" vertical="center"/>
    </xf>
    <xf numFmtId="0" fontId="74" fillId="0" borderId="115" xfId="0" applyFont="1" applyBorder="1" applyAlignment="1">
      <alignment horizontal="center" vertical="center"/>
    </xf>
    <xf numFmtId="0" fontId="74" fillId="0" borderId="116" xfId="0" applyFont="1" applyBorder="1" applyAlignment="1">
      <alignment horizontal="center" vertical="center"/>
    </xf>
    <xf numFmtId="0" fontId="73" fillId="0" borderId="122" xfId="0" applyFont="1" applyFill="1" applyBorder="1" applyAlignment="1">
      <alignment horizontal="center" vertical="center"/>
    </xf>
    <xf numFmtId="0" fontId="73" fillId="0" borderId="123" xfId="0" applyFont="1" applyFill="1" applyBorder="1" applyAlignment="1">
      <alignment horizontal="center" vertical="center"/>
    </xf>
    <xf numFmtId="0" fontId="73" fillId="0" borderId="124" xfId="0" applyFont="1" applyFill="1" applyBorder="1" applyAlignment="1">
      <alignment horizontal="center" vertical="center"/>
    </xf>
    <xf numFmtId="0" fontId="79" fillId="0" borderId="125" xfId="0" applyFont="1" applyFill="1" applyBorder="1" applyAlignment="1">
      <alignment horizontal="center" vertical="center"/>
    </xf>
    <xf numFmtId="0" fontId="73" fillId="0" borderId="126" xfId="0" applyFont="1" applyFill="1" applyBorder="1" applyAlignment="1">
      <alignment horizontal="center" vertical="center"/>
    </xf>
    <xf numFmtId="0" fontId="73" fillId="0" borderId="127" xfId="0" applyFont="1" applyFill="1" applyBorder="1" applyAlignment="1">
      <alignment horizontal="center" vertical="center"/>
    </xf>
    <xf numFmtId="0" fontId="73" fillId="0" borderId="97" xfId="0" applyFont="1" applyFill="1" applyBorder="1" applyAlignment="1">
      <alignment horizontal="center" vertical="center"/>
    </xf>
    <xf numFmtId="0" fontId="74" fillId="0" borderId="128" xfId="0" applyFont="1" applyBorder="1" applyAlignment="1">
      <alignment horizontal="center" vertical="center"/>
    </xf>
    <xf numFmtId="0" fontId="78" fillId="0" borderId="129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/>
    </xf>
    <xf numFmtId="0" fontId="73" fillId="0" borderId="89" xfId="0" applyFont="1" applyBorder="1" applyAlignment="1">
      <alignment horizontal="center" vertical="center"/>
    </xf>
    <xf numFmtId="0" fontId="73" fillId="0" borderId="130" xfId="0" applyFont="1" applyBorder="1" applyAlignment="1">
      <alignment horizontal="center" vertical="center"/>
    </xf>
    <xf numFmtId="0" fontId="79" fillId="0" borderId="131" xfId="0" applyFont="1" applyBorder="1" applyAlignment="1">
      <alignment horizontal="center" vertical="center"/>
    </xf>
    <xf numFmtId="0" fontId="73" fillId="0" borderId="132" xfId="0" applyFont="1" applyBorder="1" applyAlignment="1">
      <alignment horizontal="center" vertical="center"/>
    </xf>
    <xf numFmtId="0" fontId="73" fillId="0" borderId="133" xfId="0" applyFont="1" applyBorder="1" applyAlignment="1">
      <alignment horizontal="center" vertical="center"/>
    </xf>
    <xf numFmtId="0" fontId="73" fillId="32" borderId="134" xfId="0" applyFont="1" applyFill="1" applyBorder="1" applyAlignment="1">
      <alignment horizontal="center" vertical="center"/>
    </xf>
    <xf numFmtId="0" fontId="73" fillId="32" borderId="135" xfId="0" applyFont="1" applyFill="1" applyBorder="1" applyAlignment="1">
      <alignment horizontal="center" vertical="center"/>
    </xf>
    <xf numFmtId="0" fontId="73" fillId="32" borderId="20" xfId="0" applyFont="1" applyFill="1" applyBorder="1" applyAlignment="1">
      <alignment vertical="center"/>
    </xf>
    <xf numFmtId="0" fontId="73" fillId="32" borderId="21" xfId="0" applyFont="1" applyFill="1" applyBorder="1" applyAlignment="1">
      <alignment vertical="center"/>
    </xf>
    <xf numFmtId="0" fontId="73" fillId="32" borderId="136" xfId="0" applyFont="1" applyFill="1" applyBorder="1" applyAlignment="1">
      <alignment vertical="center"/>
    </xf>
    <xf numFmtId="1" fontId="79" fillId="32" borderId="137" xfId="0" applyNumberFormat="1" applyFont="1" applyFill="1" applyBorder="1" applyAlignment="1">
      <alignment horizontal="center" vertical="center"/>
    </xf>
    <xf numFmtId="0" fontId="73" fillId="32" borderId="20" xfId="0" applyFont="1" applyFill="1" applyBorder="1" applyAlignment="1">
      <alignment horizontal="center" vertical="center"/>
    </xf>
    <xf numFmtId="0" fontId="73" fillId="32" borderId="21" xfId="0" applyFont="1" applyFill="1" applyBorder="1" applyAlignment="1">
      <alignment horizontal="center" vertical="center"/>
    </xf>
    <xf numFmtId="0" fontId="73" fillId="32" borderId="136" xfId="0" applyFont="1" applyFill="1" applyBorder="1" applyAlignment="1">
      <alignment horizontal="center" vertical="center"/>
    </xf>
    <xf numFmtId="1" fontId="74" fillId="0" borderId="138" xfId="0" applyNumberFormat="1" applyFont="1" applyFill="1" applyBorder="1" applyAlignment="1">
      <alignment horizontal="center" vertical="center"/>
    </xf>
    <xf numFmtId="1" fontId="73" fillId="0" borderId="0" xfId="0" applyNumberFormat="1" applyFont="1" applyBorder="1" applyAlignment="1">
      <alignment vertical="center"/>
    </xf>
    <xf numFmtId="1" fontId="74" fillId="0" borderId="139" xfId="0" applyNumberFormat="1" applyFont="1" applyFill="1" applyBorder="1" applyAlignment="1">
      <alignment horizontal="center" vertical="center"/>
    </xf>
    <xf numFmtId="1" fontId="74" fillId="0" borderId="140" xfId="0" applyNumberFormat="1" applyFont="1" applyFill="1" applyBorder="1" applyAlignment="1">
      <alignment vertical="center"/>
    </xf>
    <xf numFmtId="1" fontId="78" fillId="0" borderId="141" xfId="0" applyNumberFormat="1" applyFont="1" applyFill="1" applyBorder="1" applyAlignment="1">
      <alignment horizontal="center" vertical="center"/>
    </xf>
    <xf numFmtId="1" fontId="74" fillId="0" borderId="140" xfId="0" applyNumberFormat="1" applyFont="1" applyFill="1" applyBorder="1" applyAlignment="1">
      <alignment horizontal="center" vertical="center"/>
    </xf>
    <xf numFmtId="1" fontId="78" fillId="0" borderId="141" xfId="0" applyNumberFormat="1" applyFont="1" applyFill="1" applyBorder="1" applyAlignment="1">
      <alignment horizontal="right" vertical="center"/>
    </xf>
    <xf numFmtId="1" fontId="73" fillId="0" borderId="0" xfId="0" applyNumberFormat="1" applyFont="1" applyFill="1" applyBorder="1" applyAlignment="1">
      <alignment vertical="center"/>
    </xf>
    <xf numFmtId="0" fontId="74" fillId="0" borderId="98" xfId="0" applyFont="1" applyBorder="1" applyAlignment="1">
      <alignment vertical="center"/>
    </xf>
    <xf numFmtId="0" fontId="74" fillId="0" borderId="99" xfId="0" applyFont="1" applyBorder="1" applyAlignment="1">
      <alignment vertical="center"/>
    </xf>
    <xf numFmtId="1" fontId="74" fillId="0" borderId="99" xfId="0" applyNumberFormat="1" applyFont="1" applyBorder="1" applyAlignment="1">
      <alignment vertical="center"/>
    </xf>
    <xf numFmtId="0" fontId="78" fillId="0" borderId="101" xfId="0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/>
    </xf>
    <xf numFmtId="0" fontId="74" fillId="0" borderId="99" xfId="0" applyFont="1" applyBorder="1" applyAlignment="1">
      <alignment horizontal="center" vertical="center"/>
    </xf>
    <xf numFmtId="0" fontId="78" fillId="0" borderId="101" xfId="0" applyFont="1" applyBorder="1" applyAlignment="1">
      <alignment horizontal="right" vertical="center"/>
    </xf>
    <xf numFmtId="1" fontId="74" fillId="0" borderId="99" xfId="0" applyNumberFormat="1" applyFont="1" applyFill="1" applyBorder="1" applyAlignment="1">
      <alignment vertical="center"/>
    </xf>
    <xf numFmtId="0" fontId="78" fillId="0" borderId="101" xfId="0" applyFont="1" applyFill="1" applyBorder="1" applyAlignment="1">
      <alignment horizontal="center" vertical="center"/>
    </xf>
    <xf numFmtId="0" fontId="74" fillId="0" borderId="105" xfId="0" applyFont="1" applyBorder="1" applyAlignment="1">
      <alignment vertical="center"/>
    </xf>
    <xf numFmtId="0" fontId="74" fillId="0" borderId="97" xfId="0" applyFont="1" applyBorder="1" applyAlignment="1">
      <alignment vertical="center"/>
    </xf>
    <xf numFmtId="1" fontId="74" fillId="0" borderId="97" xfId="0" applyNumberFormat="1" applyFont="1" applyBorder="1" applyAlignment="1">
      <alignment vertical="center"/>
    </xf>
    <xf numFmtId="0" fontId="78" fillId="0" borderId="104" xfId="0" applyFont="1" applyBorder="1" applyAlignment="1">
      <alignment horizontal="center" vertical="center"/>
    </xf>
    <xf numFmtId="0" fontId="74" fillId="0" borderId="105" xfId="0" applyFont="1" applyBorder="1" applyAlignment="1">
      <alignment horizontal="center" vertical="center"/>
    </xf>
    <xf numFmtId="0" fontId="74" fillId="0" borderId="97" xfId="0" applyFont="1" applyBorder="1" applyAlignment="1">
      <alignment horizontal="center" vertical="center"/>
    </xf>
    <xf numFmtId="0" fontId="78" fillId="0" borderId="104" xfId="0" applyFont="1" applyBorder="1" applyAlignment="1">
      <alignment horizontal="right" vertical="center"/>
    </xf>
    <xf numFmtId="1" fontId="74" fillId="0" borderId="97" xfId="0" applyNumberFormat="1" applyFont="1" applyFill="1" applyBorder="1" applyAlignment="1">
      <alignment vertical="center"/>
    </xf>
    <xf numFmtId="0" fontId="78" fillId="0" borderId="104" xfId="0" applyFont="1" applyFill="1" applyBorder="1" applyAlignment="1">
      <alignment horizontal="center" vertical="center"/>
    </xf>
    <xf numFmtId="0" fontId="74" fillId="0" borderId="142" xfId="0" applyFont="1" applyBorder="1" applyAlignment="1">
      <alignment vertical="center"/>
    </xf>
    <xf numFmtId="0" fontId="74" fillId="0" borderId="143" xfId="0" applyFont="1" applyBorder="1" applyAlignment="1">
      <alignment vertical="center"/>
    </xf>
    <xf numFmtId="1" fontId="74" fillId="0" borderId="143" xfId="0" applyNumberFormat="1" applyFont="1" applyBorder="1" applyAlignment="1">
      <alignment vertical="center"/>
    </xf>
    <xf numFmtId="0" fontId="78" fillId="0" borderId="144" xfId="0" applyFont="1" applyBorder="1" applyAlignment="1">
      <alignment horizontal="center" vertical="center"/>
    </xf>
    <xf numFmtId="0" fontId="74" fillId="0" borderId="142" xfId="0" applyFont="1" applyBorder="1" applyAlignment="1">
      <alignment horizontal="center" vertical="center"/>
    </xf>
    <xf numFmtId="0" fontId="74" fillId="0" borderId="143" xfId="0" applyFont="1" applyBorder="1" applyAlignment="1">
      <alignment horizontal="center" vertical="center"/>
    </xf>
    <xf numFmtId="0" fontId="78" fillId="0" borderId="144" xfId="0" applyFont="1" applyBorder="1" applyAlignment="1">
      <alignment horizontal="right" vertical="center"/>
    </xf>
    <xf numFmtId="1" fontId="74" fillId="0" borderId="143" xfId="0" applyNumberFormat="1" applyFont="1" applyFill="1" applyBorder="1" applyAlignment="1">
      <alignment vertical="center"/>
    </xf>
    <xf numFmtId="0" fontId="78" fillId="0" borderId="144" xfId="0" applyFont="1" applyFill="1" applyBorder="1" applyAlignment="1">
      <alignment horizontal="center" vertical="center"/>
    </xf>
    <xf numFmtId="0" fontId="74" fillId="0" borderId="142" xfId="0" applyFont="1" applyFill="1" applyBorder="1" applyAlignment="1">
      <alignment horizontal="center" vertical="center"/>
    </xf>
    <xf numFmtId="0" fontId="74" fillId="0" borderId="143" xfId="0" applyFont="1" applyFill="1" applyBorder="1" applyAlignment="1">
      <alignment horizontal="center" vertical="center"/>
    </xf>
    <xf numFmtId="0" fontId="74" fillId="0" borderId="145" xfId="0" applyFont="1" applyBorder="1" applyAlignment="1">
      <alignment horizontal="center" vertical="center"/>
    </xf>
    <xf numFmtId="0" fontId="78" fillId="0" borderId="146" xfId="0" applyFont="1" applyBorder="1" applyAlignment="1">
      <alignment horizontal="center" vertical="center"/>
    </xf>
    <xf numFmtId="0" fontId="74" fillId="0" borderId="147" xfId="0" applyFont="1" applyBorder="1" applyAlignment="1">
      <alignment horizontal="center" vertical="center"/>
    </xf>
    <xf numFmtId="0" fontId="78" fillId="0" borderId="148" xfId="0" applyFont="1" applyBorder="1" applyAlignment="1">
      <alignment horizontal="center" vertical="center"/>
    </xf>
    <xf numFmtId="0" fontId="78" fillId="0" borderId="148" xfId="0" applyFont="1" applyBorder="1" applyAlignment="1">
      <alignment horizontal="right" vertical="center"/>
    </xf>
    <xf numFmtId="0" fontId="74" fillId="0" borderId="24" xfId="0" applyFont="1" applyBorder="1" applyAlignment="1">
      <alignment horizontal="center" vertical="center"/>
    </xf>
    <xf numFmtId="0" fontId="74" fillId="0" borderId="149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74" fillId="0" borderId="150" xfId="0" applyFont="1" applyBorder="1" applyAlignment="1">
      <alignment horizontal="center" vertical="center"/>
    </xf>
    <xf numFmtId="0" fontId="74" fillId="0" borderId="151" xfId="0" applyFont="1" applyBorder="1" applyAlignment="1">
      <alignment horizontal="center" vertical="center"/>
    </xf>
    <xf numFmtId="0" fontId="78" fillId="0" borderId="152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74" fillId="0" borderId="153" xfId="0" applyFont="1" applyBorder="1" applyAlignment="1">
      <alignment horizontal="center" vertical="center"/>
    </xf>
    <xf numFmtId="0" fontId="78" fillId="0" borderId="152" xfId="0" applyFont="1" applyBorder="1" applyAlignment="1">
      <alignment horizontal="right" vertical="center"/>
    </xf>
    <xf numFmtId="0" fontId="73" fillId="0" borderId="151" xfId="0" applyFont="1" applyBorder="1" applyAlignment="1">
      <alignment vertical="center"/>
    </xf>
    <xf numFmtId="0" fontId="74" fillId="0" borderId="154" xfId="0" applyFont="1" applyFill="1" applyBorder="1" applyAlignment="1">
      <alignment horizontal="center"/>
    </xf>
    <xf numFmtId="0" fontId="74" fillId="0" borderId="155" xfId="0" applyFont="1" applyFill="1" applyBorder="1" applyAlignment="1">
      <alignment horizontal="center"/>
    </xf>
    <xf numFmtId="0" fontId="74" fillId="0" borderId="156" xfId="0" applyFont="1" applyFill="1" applyBorder="1" applyAlignment="1">
      <alignment horizontal="center"/>
    </xf>
    <xf numFmtId="1" fontId="74" fillId="0" borderId="154" xfId="0" applyNumberFormat="1" applyFont="1" applyFill="1" applyBorder="1" applyAlignment="1">
      <alignment horizontal="center" vertical="center"/>
    </xf>
    <xf numFmtId="1" fontId="74" fillId="0" borderId="155" xfId="0" applyNumberFormat="1" applyFont="1" applyFill="1" applyBorder="1" applyAlignment="1">
      <alignment horizontal="center" vertical="center"/>
    </xf>
    <xf numFmtId="1" fontId="78" fillId="0" borderId="156" xfId="0" applyNumberFormat="1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center"/>
    </xf>
    <xf numFmtId="0" fontId="74" fillId="0" borderId="70" xfId="0" applyFont="1" applyFill="1" applyBorder="1" applyAlignment="1">
      <alignment horizontal="center"/>
    </xf>
    <xf numFmtId="1" fontId="74" fillId="0" borderId="35" xfId="0" applyNumberFormat="1" applyFont="1" applyFill="1" applyBorder="1" applyAlignment="1">
      <alignment horizontal="center" vertical="center"/>
    </xf>
    <xf numFmtId="1" fontId="74" fillId="0" borderId="34" xfId="0" applyNumberFormat="1" applyFont="1" applyFill="1" applyBorder="1" applyAlignment="1">
      <alignment horizontal="center" vertical="center"/>
    </xf>
    <xf numFmtId="1" fontId="78" fillId="0" borderId="70" xfId="0" applyNumberFormat="1" applyFont="1" applyFill="1" applyBorder="1" applyAlignment="1">
      <alignment horizontal="center" vertical="center"/>
    </xf>
    <xf numFmtId="0" fontId="74" fillId="0" borderId="157" xfId="0" applyFont="1" applyFill="1" applyBorder="1" applyAlignment="1">
      <alignment horizontal="center" vertical="center"/>
    </xf>
    <xf numFmtId="0" fontId="74" fillId="0" borderId="158" xfId="0" applyFont="1" applyFill="1" applyBorder="1" applyAlignment="1">
      <alignment horizontal="center" vertical="center"/>
    </xf>
    <xf numFmtId="0" fontId="74" fillId="0" borderId="159" xfId="0" applyFont="1" applyFill="1" applyBorder="1" applyAlignment="1">
      <alignment horizontal="center" vertical="center"/>
    </xf>
    <xf numFmtId="1" fontId="74" fillId="0" borderId="157" xfId="0" applyNumberFormat="1" applyFont="1" applyFill="1" applyBorder="1" applyAlignment="1">
      <alignment horizontal="center" vertical="center"/>
    </xf>
    <xf numFmtId="1" fontId="74" fillId="0" borderId="158" xfId="0" applyNumberFormat="1" applyFont="1" applyFill="1" applyBorder="1" applyAlignment="1">
      <alignment horizontal="center" vertical="center"/>
    </xf>
    <xf numFmtId="1" fontId="78" fillId="0" borderId="159" xfId="0" applyNumberFormat="1" applyFont="1" applyFill="1" applyBorder="1" applyAlignment="1">
      <alignment horizontal="center" vertical="center"/>
    </xf>
    <xf numFmtId="1" fontId="73" fillId="32" borderId="30" xfId="0" applyNumberFormat="1" applyFont="1" applyFill="1" applyBorder="1" applyAlignment="1">
      <alignment horizontal="center" vertical="center"/>
    </xf>
    <xf numFmtId="1" fontId="73" fillId="32" borderId="32" xfId="0" applyNumberFormat="1" applyFont="1" applyFill="1" applyBorder="1" applyAlignment="1">
      <alignment horizontal="center" vertical="center"/>
    </xf>
    <xf numFmtId="1" fontId="79" fillId="32" borderId="160" xfId="0" applyNumberFormat="1" applyFont="1" applyFill="1" applyBorder="1" applyAlignment="1">
      <alignment horizontal="center" vertical="center"/>
    </xf>
    <xf numFmtId="1" fontId="73" fillId="32" borderId="31" xfId="0" applyNumberFormat="1" applyFont="1" applyFill="1" applyBorder="1" applyAlignment="1">
      <alignment vertical="center"/>
    </xf>
    <xf numFmtId="1" fontId="73" fillId="32" borderId="32" xfId="0" applyNumberFormat="1" applyFont="1" applyFill="1" applyBorder="1" applyAlignment="1">
      <alignment vertical="center"/>
    </xf>
    <xf numFmtId="1" fontId="79" fillId="32" borderId="29" xfId="0" applyNumberFormat="1" applyFont="1" applyFill="1" applyBorder="1" applyAlignment="1">
      <alignment horizontal="center" vertical="center"/>
    </xf>
    <xf numFmtId="1" fontId="73" fillId="32" borderId="31" xfId="0" applyNumberFormat="1" applyFont="1" applyFill="1" applyBorder="1" applyAlignment="1">
      <alignment horizontal="center" vertical="center"/>
    </xf>
    <xf numFmtId="1" fontId="73" fillId="32" borderId="27" xfId="0" applyNumberFormat="1" applyFont="1" applyFill="1" applyBorder="1" applyAlignment="1">
      <alignment horizontal="center" vertical="center"/>
    </xf>
    <xf numFmtId="1" fontId="73" fillId="32" borderId="160" xfId="0" applyNumberFormat="1" applyFont="1" applyFill="1" applyBorder="1" applyAlignment="1">
      <alignment horizontal="center" vertical="center"/>
    </xf>
    <xf numFmtId="0" fontId="74" fillId="0" borderId="154" xfId="0" applyFont="1" applyFill="1" applyBorder="1" applyAlignment="1">
      <alignment horizontal="center" vertical="center"/>
    </xf>
    <xf numFmtId="0" fontId="74" fillId="0" borderId="155" xfId="0" applyFont="1" applyFill="1" applyBorder="1" applyAlignment="1">
      <alignment horizontal="center" vertical="center"/>
    </xf>
    <xf numFmtId="0" fontId="74" fillId="0" borderId="156" xfId="0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center" vertical="center"/>
    </xf>
    <xf numFmtId="0" fontId="74" fillId="0" borderId="70" xfId="0" applyFont="1" applyFill="1" applyBorder="1" applyAlignment="1">
      <alignment horizontal="center" vertical="center"/>
    </xf>
    <xf numFmtId="0" fontId="74" fillId="0" borderId="156" xfId="0" applyFont="1" applyBorder="1" applyAlignment="1">
      <alignment horizontal="center" vertical="center"/>
    </xf>
    <xf numFmtId="0" fontId="74" fillId="0" borderId="69" xfId="0" applyFont="1" applyFill="1" applyBorder="1" applyAlignment="1">
      <alignment horizontal="center" vertical="center"/>
    </xf>
    <xf numFmtId="0" fontId="74" fillId="0" borderId="161" xfId="0" applyFont="1" applyFill="1" applyBorder="1" applyAlignment="1">
      <alignment horizontal="center" vertical="center"/>
    </xf>
    <xf numFmtId="0" fontId="74" fillId="0" borderId="162" xfId="0" applyFont="1" applyFill="1" applyBorder="1" applyAlignment="1">
      <alignment horizontal="center" vertical="center"/>
    </xf>
    <xf numFmtId="0" fontId="74" fillId="0" borderId="163" xfId="0" applyFont="1" applyFill="1" applyBorder="1" applyAlignment="1">
      <alignment horizontal="center" vertical="center"/>
    </xf>
    <xf numFmtId="0" fontId="74" fillId="0" borderId="164" xfId="0" applyFont="1" applyFill="1" applyBorder="1" applyAlignment="1">
      <alignment horizontal="center" vertical="center"/>
    </xf>
    <xf numFmtId="0" fontId="74" fillId="0" borderId="71" xfId="0" applyFont="1" applyFill="1" applyBorder="1" applyAlignment="1">
      <alignment horizontal="center" vertical="center"/>
    </xf>
    <xf numFmtId="0" fontId="74" fillId="0" borderId="159" xfId="0" applyFont="1" applyBorder="1" applyAlignment="1">
      <alignment horizontal="center" vertical="center"/>
    </xf>
    <xf numFmtId="0" fontId="74" fillId="0" borderId="154" xfId="0" applyFont="1" applyBorder="1" applyAlignment="1">
      <alignment horizontal="center" vertical="center"/>
    </xf>
    <xf numFmtId="0" fontId="74" fillId="0" borderId="155" xfId="0" applyFont="1" applyBorder="1" applyAlignment="1">
      <alignment horizontal="center" vertical="center"/>
    </xf>
    <xf numFmtId="0" fontId="74" fillId="0" borderId="165" xfId="0" applyFont="1" applyBorder="1" applyAlignment="1">
      <alignment horizontal="center" vertical="center"/>
    </xf>
    <xf numFmtId="0" fontId="74" fillId="0" borderId="166" xfId="0" applyFont="1" applyBorder="1" applyAlignment="1">
      <alignment horizontal="center" vertical="center"/>
    </xf>
    <xf numFmtId="0" fontId="74" fillId="0" borderId="167" xfId="0" applyFont="1" applyBorder="1" applyAlignment="1">
      <alignment horizontal="center" vertical="center"/>
    </xf>
    <xf numFmtId="0" fontId="74" fillId="0" borderId="168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35" xfId="0" applyFont="1" applyBorder="1" applyAlignment="1">
      <alignment vertical="center"/>
    </xf>
    <xf numFmtId="0" fontId="74" fillId="0" borderId="34" xfId="0" applyFont="1" applyBorder="1" applyAlignment="1">
      <alignment vertical="center"/>
    </xf>
    <xf numFmtId="0" fontId="74" fillId="0" borderId="70" xfId="0" applyFont="1" applyBorder="1" applyAlignment="1">
      <alignment vertical="center"/>
    </xf>
    <xf numFmtId="0" fontId="74" fillId="0" borderId="169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54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72" xfId="0" applyFont="1" applyBorder="1" applyAlignment="1">
      <alignment horizontal="center" vertical="center"/>
    </xf>
    <xf numFmtId="0" fontId="74" fillId="0" borderId="170" xfId="0" applyFont="1" applyBorder="1" applyAlignment="1">
      <alignment horizontal="center" vertical="center"/>
    </xf>
    <xf numFmtId="0" fontId="73" fillId="0" borderId="46" xfId="0" applyFont="1" applyBorder="1" applyAlignment="1">
      <alignment horizontal="left" vertical="center" wrapText="1"/>
    </xf>
    <xf numFmtId="0" fontId="0" fillId="0" borderId="90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49" fontId="8" fillId="0" borderId="171" xfId="0" applyNumberFormat="1" applyFont="1" applyBorder="1" applyAlignment="1">
      <alignment horizontal="left" vertical="center"/>
    </xf>
    <xf numFmtId="49" fontId="73" fillId="8" borderId="0" xfId="0" applyNumberFormat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15" fillId="8" borderId="0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vertical="center"/>
    </xf>
    <xf numFmtId="1" fontId="0" fillId="8" borderId="0" xfId="0" applyNumberFormat="1" applyFill="1" applyAlignment="1">
      <alignment vertical="center"/>
    </xf>
    <xf numFmtId="0" fontId="16" fillId="8" borderId="0" xfId="0" applyFont="1" applyFill="1" applyAlignment="1">
      <alignment vertical="center" wrapText="1"/>
    </xf>
    <xf numFmtId="0" fontId="5" fillId="8" borderId="0" xfId="0" applyFont="1" applyFill="1" applyAlignment="1">
      <alignment horizontal="center" vertical="center"/>
    </xf>
    <xf numFmtId="49" fontId="11" fillId="0" borderId="0" xfId="0" applyNumberFormat="1" applyFont="1" applyAlignment="1">
      <alignment vertical="top"/>
    </xf>
    <xf numFmtId="0" fontId="9" fillId="0" borderId="172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73" fillId="0" borderId="172" xfId="0" applyFont="1" applyBorder="1" applyAlignment="1">
      <alignment horizontal="center" vertical="center" wrapText="1"/>
    </xf>
    <xf numFmtId="0" fontId="73" fillId="0" borderId="17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3" fillId="0" borderId="17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73" fillId="32" borderId="75" xfId="0" applyNumberFormat="1" applyFont="1" applyFill="1" applyBorder="1" applyAlignment="1">
      <alignment horizontal="left" vertical="center"/>
    </xf>
    <xf numFmtId="49" fontId="73" fillId="32" borderId="27" xfId="0" applyNumberFormat="1" applyFont="1" applyFill="1" applyBorder="1" applyAlignment="1">
      <alignment horizontal="left" vertical="center"/>
    </xf>
    <xf numFmtId="49" fontId="73" fillId="32" borderId="28" xfId="0" applyNumberFormat="1" applyFont="1" applyFill="1" applyBorder="1" applyAlignment="1">
      <alignment horizontal="left" vertical="center"/>
    </xf>
    <xf numFmtId="0" fontId="5" fillId="0" borderId="175" xfId="0" applyFont="1" applyBorder="1" applyAlignment="1">
      <alignment horizontal="center" vertical="center"/>
    </xf>
    <xf numFmtId="0" fontId="7" fillId="0" borderId="176" xfId="0" applyFont="1" applyBorder="1" applyAlignment="1">
      <alignment vertical="center"/>
    </xf>
    <xf numFmtId="1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41" xfId="0" applyFont="1" applyBorder="1" applyAlignment="1">
      <alignment vertical="center" wrapText="1"/>
    </xf>
    <xf numFmtId="49" fontId="5" fillId="0" borderId="177" xfId="0" applyNumberFormat="1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5" fillId="0" borderId="179" xfId="0" applyFont="1" applyBorder="1" applyAlignment="1">
      <alignment horizontal="center" vertical="center" wrapText="1"/>
    </xf>
    <xf numFmtId="0" fontId="5" fillId="0" borderId="18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3" fillId="32" borderId="75" xfId="0" applyFont="1" applyFill="1" applyBorder="1" applyAlignment="1">
      <alignment horizontal="left" vertical="center" wrapText="1"/>
    </xf>
    <xf numFmtId="0" fontId="73" fillId="32" borderId="27" xfId="0" applyFont="1" applyFill="1" applyBorder="1" applyAlignment="1">
      <alignment horizontal="left" vertical="center" wrapText="1"/>
    </xf>
    <xf numFmtId="0" fontId="73" fillId="32" borderId="28" xfId="0" applyFont="1" applyFill="1" applyBorder="1" applyAlignment="1">
      <alignment horizontal="left" vertical="center" wrapText="1"/>
    </xf>
    <xf numFmtId="49" fontId="5" fillId="0" borderId="181" xfId="0" applyNumberFormat="1" applyFont="1" applyBorder="1" applyAlignment="1">
      <alignment horizontal="center" vertical="center"/>
    </xf>
    <xf numFmtId="0" fontId="5" fillId="0" borderId="182" xfId="0" applyFont="1" applyBorder="1" applyAlignment="1">
      <alignment horizontal="center" vertical="center"/>
    </xf>
    <xf numFmtId="0" fontId="5" fillId="0" borderId="180" xfId="0" applyFont="1" applyBorder="1" applyAlignment="1">
      <alignment horizontal="center" vertical="center" wrapText="1"/>
    </xf>
    <xf numFmtId="1" fontId="73" fillId="0" borderId="138" xfId="0" applyNumberFormat="1" applyFont="1" applyFill="1" applyBorder="1" applyAlignment="1">
      <alignment horizontal="center" vertical="center"/>
    </xf>
    <xf numFmtId="0" fontId="80" fillId="0" borderId="183" xfId="0" applyFont="1" applyBorder="1" applyAlignment="1">
      <alignment horizontal="center" vertical="center"/>
    </xf>
    <xf numFmtId="1" fontId="73" fillId="0" borderId="42" xfId="0" applyNumberFormat="1" applyFont="1" applyBorder="1" applyAlignment="1">
      <alignment horizontal="center" vertical="center"/>
    </xf>
    <xf numFmtId="0" fontId="80" fillId="0" borderId="74" xfId="0" applyFont="1" applyBorder="1" applyAlignment="1">
      <alignment horizontal="center" vertical="center"/>
    </xf>
    <xf numFmtId="1" fontId="73" fillId="0" borderId="184" xfId="0" applyNumberFormat="1" applyFont="1" applyBorder="1" applyAlignment="1">
      <alignment horizontal="center" vertical="center"/>
    </xf>
    <xf numFmtId="0" fontId="80" fillId="0" borderId="185" xfId="0" applyFont="1" applyBorder="1" applyAlignment="1">
      <alignment horizontal="center" vertical="center"/>
    </xf>
    <xf numFmtId="1" fontId="73" fillId="0" borderId="84" xfId="0" applyNumberFormat="1" applyFont="1" applyBorder="1" applyAlignment="1">
      <alignment horizontal="center" vertical="center"/>
    </xf>
    <xf numFmtId="0" fontId="80" fillId="0" borderId="78" xfId="0" applyFont="1" applyBorder="1" applyAlignment="1">
      <alignment horizontal="center" vertical="center"/>
    </xf>
    <xf numFmtId="0" fontId="7" fillId="0" borderId="176" xfId="0" applyFont="1" applyBorder="1" applyAlignment="1">
      <alignment/>
    </xf>
    <xf numFmtId="0" fontId="79" fillId="0" borderId="172" xfId="0" applyFont="1" applyBorder="1" applyAlignment="1">
      <alignment horizontal="center" vertical="center"/>
    </xf>
    <xf numFmtId="0" fontId="79" fillId="0" borderId="17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9" fillId="0" borderId="172" xfId="0" applyFont="1" applyBorder="1" applyAlignment="1">
      <alignment horizontal="center" vertical="center"/>
    </xf>
    <xf numFmtId="0" fontId="79" fillId="0" borderId="173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49" fontId="73" fillId="0" borderId="181" xfId="0" applyNumberFormat="1" applyFont="1" applyBorder="1" applyAlignment="1">
      <alignment horizontal="center" vertical="center"/>
    </xf>
    <xf numFmtId="0" fontId="73" fillId="0" borderId="18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3" fillId="0" borderId="179" xfId="0" applyFont="1" applyBorder="1" applyAlignment="1">
      <alignment horizontal="center" vertical="center" wrapText="1"/>
    </xf>
    <xf numFmtId="0" fontId="73" fillId="0" borderId="180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showGridLines="0" view="pageBreakPreview" zoomScale="75" zoomScaleNormal="75" zoomScaleSheetLayoutView="75" zoomScalePageLayoutView="0" workbookViewId="0" topLeftCell="A48">
      <selection activeCell="P2" sqref="P2"/>
    </sheetView>
  </sheetViews>
  <sheetFormatPr defaultColWidth="9.00390625" defaultRowHeight="12.75"/>
  <cols>
    <col min="1" max="1" width="5.625" style="12" customWidth="1"/>
    <col min="2" max="2" width="17.75390625" style="5" customWidth="1"/>
    <col min="3" max="3" width="80.375" style="6" customWidth="1"/>
    <col min="4" max="4" width="9.875" style="4" customWidth="1"/>
    <col min="5" max="5" width="8.125" style="4" customWidth="1"/>
    <col min="6" max="9" width="3.625" style="4" customWidth="1"/>
    <col min="10" max="10" width="4.75390625" style="4" customWidth="1"/>
    <col min="11" max="14" width="3.625" style="4" customWidth="1"/>
    <col min="15" max="15" width="4.75390625" style="4" customWidth="1"/>
    <col min="16" max="19" width="3.625" style="4" customWidth="1"/>
    <col min="20" max="20" width="4.125" style="4" customWidth="1"/>
    <col min="21" max="24" width="3.625" style="4" customWidth="1"/>
    <col min="25" max="25" width="4.75390625" style="4" customWidth="1"/>
    <col min="26" max="29" width="3.625" style="4" customWidth="1"/>
    <col min="30" max="30" width="4.75390625" style="4" customWidth="1"/>
    <col min="31" max="34" width="3.625" style="4" customWidth="1"/>
    <col min="35" max="35" width="4.75390625" style="4" customWidth="1"/>
    <col min="36" max="39" width="3.625" style="4" customWidth="1"/>
    <col min="40" max="40" width="4.75390625" style="4" customWidth="1"/>
    <col min="41" max="41" width="21.25390625" style="4" customWidth="1"/>
    <col min="42" max="43" width="9.125" style="4" hidden="1" customWidth="1"/>
    <col min="44" max="16384" width="9.125" style="4" customWidth="1"/>
  </cols>
  <sheetData>
    <row r="1" spans="1:42" s="30" customFormat="1" ht="18">
      <c r="A1" s="464" t="s">
        <v>67</v>
      </c>
      <c r="B1" s="36"/>
      <c r="C1" s="37"/>
      <c r="D1" s="23"/>
      <c r="G1" s="38"/>
      <c r="H1" s="37"/>
      <c r="J1" s="207" t="s">
        <v>154</v>
      </c>
      <c r="K1" s="38"/>
      <c r="L1" s="38"/>
      <c r="M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O1" s="39"/>
      <c r="AP1" s="39"/>
    </row>
    <row r="2" spans="1:42" s="30" customFormat="1" ht="18">
      <c r="A2" s="30" t="s">
        <v>250</v>
      </c>
      <c r="B2" s="198"/>
      <c r="C2" s="37"/>
      <c r="F2" s="38"/>
      <c r="G2" s="38"/>
      <c r="H2" s="38"/>
      <c r="I2" s="38"/>
      <c r="J2" s="38"/>
      <c r="K2" s="207" t="s">
        <v>111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H2" s="73"/>
      <c r="AI2" s="73"/>
      <c r="AJ2" s="73"/>
      <c r="AK2" s="73"/>
      <c r="AL2" s="73"/>
      <c r="AM2" s="73"/>
      <c r="AN2" s="73"/>
      <c r="AO2" s="73"/>
      <c r="AP2" s="73"/>
    </row>
    <row r="3" spans="1:42" s="30" customFormat="1" ht="21.75" customHeight="1">
      <c r="A3" s="197"/>
      <c r="B3" s="198"/>
      <c r="C3" s="37"/>
      <c r="F3" s="38"/>
      <c r="G3" s="38"/>
      <c r="H3" s="38"/>
      <c r="I3" s="38"/>
      <c r="J3" s="38"/>
      <c r="K3" s="207" t="s">
        <v>112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H3" s="195"/>
      <c r="AI3" s="30" t="s">
        <v>68</v>
      </c>
      <c r="AJ3" s="73"/>
      <c r="AK3" s="73"/>
      <c r="AL3" s="73"/>
      <c r="AM3" s="73"/>
      <c r="AN3" s="73"/>
      <c r="AO3" s="73"/>
      <c r="AP3" s="73"/>
    </row>
    <row r="4" spans="1:16" ht="22.5" hidden="1">
      <c r="A4" s="197"/>
      <c r="B4" s="198"/>
      <c r="F4" s="38"/>
      <c r="G4" s="38"/>
      <c r="H4" s="38"/>
      <c r="I4" s="38"/>
      <c r="J4" s="38"/>
      <c r="K4" s="207" t="s">
        <v>150</v>
      </c>
      <c r="L4" s="38"/>
      <c r="M4" s="38"/>
      <c r="N4" s="38"/>
      <c r="O4" s="38"/>
      <c r="P4" s="38"/>
    </row>
    <row r="5" spans="2:40" ht="33" customHeight="1" hidden="1">
      <c r="B5" s="480"/>
      <c r="C5" s="480"/>
      <c r="D5" s="14"/>
      <c r="E5" s="14"/>
      <c r="F5" s="14"/>
      <c r="G5" s="14"/>
      <c r="H5" s="14"/>
      <c r="I5" s="199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1" ht="25.5" customHeight="1" thickBot="1">
      <c r="A6" s="471" t="s">
        <v>115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</row>
    <row r="7" spans="1:43" s="23" customFormat="1" ht="20.25" customHeight="1">
      <c r="A7" s="476"/>
      <c r="B7" s="482" t="s">
        <v>93</v>
      </c>
      <c r="C7" s="484" t="s">
        <v>94</v>
      </c>
      <c r="D7" s="19" t="s">
        <v>103</v>
      </c>
      <c r="E7" s="465" t="s">
        <v>155</v>
      </c>
      <c r="F7" s="469" t="s">
        <v>104</v>
      </c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20"/>
      <c r="AK7" s="20"/>
      <c r="AL7" s="20"/>
      <c r="AM7" s="21"/>
      <c r="AN7" s="22"/>
      <c r="AO7" s="467" t="s">
        <v>145</v>
      </c>
      <c r="AP7" s="481" t="s">
        <v>59</v>
      </c>
      <c r="AQ7" s="472" t="s">
        <v>60</v>
      </c>
    </row>
    <row r="8" spans="1:43" s="23" customFormat="1" ht="34.5" customHeight="1" thickBot="1">
      <c r="A8" s="477"/>
      <c r="B8" s="483"/>
      <c r="C8" s="485"/>
      <c r="D8" s="233" t="s">
        <v>126</v>
      </c>
      <c r="E8" s="466"/>
      <c r="F8" s="24"/>
      <c r="G8" s="25"/>
      <c r="H8" s="25" t="s">
        <v>0</v>
      </c>
      <c r="I8" s="25"/>
      <c r="J8" s="26"/>
      <c r="K8" s="25"/>
      <c r="L8" s="25"/>
      <c r="M8" s="25" t="s">
        <v>1</v>
      </c>
      <c r="N8" s="25"/>
      <c r="O8" s="26"/>
      <c r="P8" s="25"/>
      <c r="Q8" s="25"/>
      <c r="R8" s="27" t="s">
        <v>2</v>
      </c>
      <c r="S8" s="25"/>
      <c r="T8" s="26"/>
      <c r="U8" s="25"/>
      <c r="V8" s="25"/>
      <c r="W8" s="27" t="s">
        <v>3</v>
      </c>
      <c r="X8" s="25"/>
      <c r="Y8" s="26"/>
      <c r="Z8" s="25"/>
      <c r="AA8" s="25"/>
      <c r="AB8" s="27" t="s">
        <v>4</v>
      </c>
      <c r="AC8" s="25"/>
      <c r="AD8" s="26"/>
      <c r="AE8" s="24"/>
      <c r="AF8" s="25"/>
      <c r="AG8" s="25" t="s">
        <v>5</v>
      </c>
      <c r="AH8" s="25"/>
      <c r="AI8" s="28"/>
      <c r="AJ8" s="24"/>
      <c r="AK8" s="25"/>
      <c r="AL8" s="25" t="s">
        <v>7</v>
      </c>
      <c r="AM8" s="25"/>
      <c r="AN8" s="26"/>
      <c r="AO8" s="468"/>
      <c r="AP8" s="481"/>
      <c r="AQ8" s="472"/>
    </row>
    <row r="9" spans="1:41" s="23" customFormat="1" ht="19.5" customHeight="1">
      <c r="A9" s="29"/>
      <c r="B9" s="33"/>
      <c r="C9" s="34"/>
      <c r="D9" s="29"/>
      <c r="E9" s="32"/>
      <c r="F9" s="215" t="s">
        <v>116</v>
      </c>
      <c r="G9" s="216" t="s">
        <v>117</v>
      </c>
      <c r="H9" s="216" t="s">
        <v>118</v>
      </c>
      <c r="I9" s="216" t="s">
        <v>119</v>
      </c>
      <c r="J9" s="217" t="s">
        <v>120</v>
      </c>
      <c r="K9" s="215" t="s">
        <v>116</v>
      </c>
      <c r="L9" s="216" t="s">
        <v>117</v>
      </c>
      <c r="M9" s="216" t="s">
        <v>118</v>
      </c>
      <c r="N9" s="216" t="s">
        <v>119</v>
      </c>
      <c r="O9" s="217" t="s">
        <v>120</v>
      </c>
      <c r="P9" s="215" t="s">
        <v>116</v>
      </c>
      <c r="Q9" s="216" t="s">
        <v>117</v>
      </c>
      <c r="R9" s="216" t="s">
        <v>118</v>
      </c>
      <c r="S9" s="216" t="s">
        <v>119</v>
      </c>
      <c r="T9" s="217" t="s">
        <v>120</v>
      </c>
      <c r="U9" s="215" t="s">
        <v>116</v>
      </c>
      <c r="V9" s="216" t="s">
        <v>117</v>
      </c>
      <c r="W9" s="216" t="s">
        <v>118</v>
      </c>
      <c r="X9" s="216" t="s">
        <v>119</v>
      </c>
      <c r="Y9" s="217" t="s">
        <v>120</v>
      </c>
      <c r="Z9" s="215" t="s">
        <v>116</v>
      </c>
      <c r="AA9" s="216" t="s">
        <v>117</v>
      </c>
      <c r="AB9" s="216" t="s">
        <v>118</v>
      </c>
      <c r="AC9" s="216" t="s">
        <v>119</v>
      </c>
      <c r="AD9" s="217" t="s">
        <v>120</v>
      </c>
      <c r="AE9" s="215" t="s">
        <v>116</v>
      </c>
      <c r="AF9" s="216" t="s">
        <v>117</v>
      </c>
      <c r="AG9" s="216" t="s">
        <v>118</v>
      </c>
      <c r="AH9" s="216" t="s">
        <v>119</v>
      </c>
      <c r="AI9" s="217" t="s">
        <v>120</v>
      </c>
      <c r="AJ9" s="215" t="s">
        <v>116</v>
      </c>
      <c r="AK9" s="216" t="s">
        <v>117</v>
      </c>
      <c r="AL9" s="216" t="s">
        <v>118</v>
      </c>
      <c r="AM9" s="216" t="s">
        <v>119</v>
      </c>
      <c r="AN9" s="217" t="s">
        <v>120</v>
      </c>
      <c r="AO9" s="65" t="s">
        <v>93</v>
      </c>
    </row>
    <row r="10" spans="1:41" s="23" customFormat="1" ht="18.75" customHeight="1">
      <c r="A10" s="473" t="s">
        <v>127</v>
      </c>
      <c r="B10" s="474"/>
      <c r="C10" s="475"/>
      <c r="D10" s="53">
        <f>SUM(D11:D21)</f>
        <v>34</v>
      </c>
      <c r="E10" s="51">
        <f>SUM(E11:E21)</f>
        <v>40</v>
      </c>
      <c r="F10" s="52">
        <f>SUM(F11:F21)</f>
        <v>9</v>
      </c>
      <c r="G10" s="52">
        <f>SUM(G11:G21)</f>
        <v>5</v>
      </c>
      <c r="H10" s="52">
        <f>SUM(H11:H21)</f>
        <v>2</v>
      </c>
      <c r="I10" s="52"/>
      <c r="J10" s="49">
        <f>SUM(J11:J21)</f>
        <v>17</v>
      </c>
      <c r="K10" s="53">
        <f>SUM(K11:K21)</f>
        <v>6</v>
      </c>
      <c r="L10" s="52">
        <f>SUM(L11:L21)</f>
        <v>3</v>
      </c>
      <c r="M10" s="52">
        <f>SUM(M11:M21)</f>
        <v>4</v>
      </c>
      <c r="N10" s="54"/>
      <c r="O10" s="50">
        <f>SUM(O11:O21)</f>
        <v>17</v>
      </c>
      <c r="P10" s="52">
        <f>SUM(P11:P21)</f>
        <v>1</v>
      </c>
      <c r="Q10" s="54">
        <f>SUM(Q11:Q21)</f>
        <v>0</v>
      </c>
      <c r="R10" s="52">
        <f>SUM(R11:R21)</f>
        <v>2</v>
      </c>
      <c r="S10" s="54"/>
      <c r="T10" s="49">
        <f>SUM(T11:T21)</f>
        <v>4</v>
      </c>
      <c r="U10" s="53">
        <f>SUM(U11:U21)</f>
        <v>1</v>
      </c>
      <c r="V10" s="52">
        <f>SUM(V11:V21)</f>
        <v>1</v>
      </c>
      <c r="W10" s="52">
        <f>SUM(W11:W21)</f>
        <v>0</v>
      </c>
      <c r="X10" s="54"/>
      <c r="Y10" s="50">
        <f>SUM(Y11:Y21)</f>
        <v>2</v>
      </c>
      <c r="Z10" s="52">
        <f>SUM(Z11:Z21)</f>
        <v>0</v>
      </c>
      <c r="AA10" s="52">
        <f>SUM(AA11:AA21)</f>
        <v>0</v>
      </c>
      <c r="AB10" s="52">
        <f>SUM(AB11:AB21)</f>
        <v>0</v>
      </c>
      <c r="AC10" s="54"/>
      <c r="AD10" s="49">
        <f>SUM(AD11:AD21)</f>
        <v>0</v>
      </c>
      <c r="AE10" s="53">
        <f>SUM(AE11:AE21)</f>
        <v>0</v>
      </c>
      <c r="AF10" s="52">
        <f>SUM(AF11:AF21)</f>
        <v>0</v>
      </c>
      <c r="AG10" s="52">
        <f>SUM(AG11:AG21)</f>
        <v>0</v>
      </c>
      <c r="AH10" s="54"/>
      <c r="AI10" s="50">
        <f>SUM(AI11:AI21)</f>
        <v>0</v>
      </c>
      <c r="AJ10" s="52">
        <f>SUM(AJ11:AJ21)</f>
        <v>0</v>
      </c>
      <c r="AK10" s="52">
        <f>SUM(AK11:AK21)</f>
        <v>0</v>
      </c>
      <c r="AL10" s="52">
        <f>SUM(AL11:AL21)</f>
        <v>0</v>
      </c>
      <c r="AM10" s="54"/>
      <c r="AN10" s="51">
        <f>SUM(AN11:AN21)</f>
        <v>0</v>
      </c>
      <c r="AO10" s="66"/>
    </row>
    <row r="11" spans="1:43" s="23" customFormat="1" ht="15" customHeight="1">
      <c r="A11" s="111" t="s">
        <v>0</v>
      </c>
      <c r="B11" s="112" t="s">
        <v>179</v>
      </c>
      <c r="C11" s="222" t="s">
        <v>73</v>
      </c>
      <c r="D11" s="91">
        <f>SUM(F11,G11,H11,K11,L11,M11,P11,Q11,R11,U11,V11,W11,Z11,AA11,AB11,AE11,AF11,AG11,AJ11,AK11,AL11)</f>
        <v>5</v>
      </c>
      <c r="E11" s="58">
        <f>SUM(J11,O11,T11,Y11,AD11,AI11,AN11)</f>
        <v>6</v>
      </c>
      <c r="F11" s="397">
        <v>3</v>
      </c>
      <c r="G11" s="398">
        <v>2</v>
      </c>
      <c r="H11" s="398">
        <v>0</v>
      </c>
      <c r="I11" s="398" t="s">
        <v>148</v>
      </c>
      <c r="J11" s="399">
        <v>6</v>
      </c>
      <c r="K11" s="397"/>
      <c r="L11" s="398"/>
      <c r="M11" s="398"/>
      <c r="N11" s="398"/>
      <c r="O11" s="399"/>
      <c r="P11" s="397"/>
      <c r="Q11" s="398"/>
      <c r="R11" s="398"/>
      <c r="S11" s="398"/>
      <c r="T11" s="399"/>
      <c r="U11" s="397"/>
      <c r="V11" s="398"/>
      <c r="W11" s="398"/>
      <c r="X11" s="398"/>
      <c r="Y11" s="399"/>
      <c r="Z11" s="400"/>
      <c r="AA11" s="401"/>
      <c r="AB11" s="401"/>
      <c r="AC11" s="401"/>
      <c r="AD11" s="402"/>
      <c r="AE11" s="400"/>
      <c r="AF11" s="401"/>
      <c r="AG11" s="401"/>
      <c r="AH11" s="401"/>
      <c r="AI11" s="402"/>
      <c r="AJ11" s="400"/>
      <c r="AK11" s="401"/>
      <c r="AL11" s="401"/>
      <c r="AM11" s="401"/>
      <c r="AN11" s="402"/>
      <c r="AO11" s="114"/>
      <c r="AP11" s="96">
        <f>SUM(F11,G11,H11,K11,L11,M11,P11,Q11,R11,U11,V11,W11,Z11,AA11,AB11,AE11,AF11,AG11,AJ11,AK11,AL11)</f>
        <v>5</v>
      </c>
      <c r="AQ11" s="23">
        <f aca="true" t="shared" si="0" ref="AQ11:AQ21">IF(D11=AP11,,1)</f>
        <v>0</v>
      </c>
    </row>
    <row r="12" spans="1:43" s="23" customFormat="1" ht="15" customHeight="1">
      <c r="A12" s="46" t="s">
        <v>1</v>
      </c>
      <c r="B12" s="113" t="s">
        <v>180</v>
      </c>
      <c r="C12" s="223" t="s">
        <v>74</v>
      </c>
      <c r="D12" s="92">
        <v>5</v>
      </c>
      <c r="E12" s="43">
        <v>6</v>
      </c>
      <c r="F12" s="403"/>
      <c r="G12" s="218"/>
      <c r="H12" s="218"/>
      <c r="I12" s="218"/>
      <c r="J12" s="404"/>
      <c r="K12" s="403">
        <v>3</v>
      </c>
      <c r="L12" s="218">
        <v>2</v>
      </c>
      <c r="M12" s="218">
        <v>0</v>
      </c>
      <c r="N12" s="218" t="s">
        <v>122</v>
      </c>
      <c r="O12" s="404">
        <v>6</v>
      </c>
      <c r="P12" s="403"/>
      <c r="Q12" s="218"/>
      <c r="R12" s="218"/>
      <c r="S12" s="218"/>
      <c r="T12" s="404"/>
      <c r="U12" s="403"/>
      <c r="V12" s="218"/>
      <c r="W12" s="218"/>
      <c r="X12" s="218"/>
      <c r="Y12" s="404"/>
      <c r="Z12" s="405"/>
      <c r="AA12" s="406"/>
      <c r="AB12" s="406"/>
      <c r="AC12" s="406"/>
      <c r="AD12" s="407"/>
      <c r="AE12" s="405"/>
      <c r="AF12" s="406"/>
      <c r="AG12" s="406"/>
      <c r="AH12" s="406"/>
      <c r="AI12" s="407"/>
      <c r="AJ12" s="405"/>
      <c r="AK12" s="406"/>
      <c r="AL12" s="406"/>
      <c r="AM12" s="406"/>
      <c r="AN12" s="407"/>
      <c r="AO12" s="114" t="s">
        <v>179</v>
      </c>
      <c r="AP12" s="96">
        <f aca="true" t="shared" si="1" ref="AP12:AP21">SUM(F12,G12,H12,K12,L12,M12,P12,Q12,R12,U12,V12,W12,Z12,AA12,AB12,AE12,AF12,AG12,AJ12,AK12,AL12)</f>
        <v>5</v>
      </c>
      <c r="AQ12" s="23">
        <f t="shared" si="0"/>
        <v>0</v>
      </c>
    </row>
    <row r="13" spans="1:43" s="23" customFormat="1" ht="15" customHeight="1">
      <c r="A13" s="46" t="s">
        <v>2</v>
      </c>
      <c r="B13" s="113" t="s">
        <v>181</v>
      </c>
      <c r="C13" s="223" t="s">
        <v>70</v>
      </c>
      <c r="D13" s="92">
        <f aca="true" t="shared" si="2" ref="D13:D21">SUM(F13,G13,H13,K13,L13,M13,P13,Q13,R13,U13,V13,W13,Z13,AA13,AB13,AE13,AF13,AG13,AJ13,AK13,AL13)</f>
        <v>2</v>
      </c>
      <c r="E13" s="43">
        <f aca="true" t="shared" si="3" ref="E13:E21">SUM(J13,O13,T13,Y13,AD13,AI13,AN13)</f>
        <v>3</v>
      </c>
      <c r="F13" s="403">
        <v>1</v>
      </c>
      <c r="G13" s="218">
        <v>1</v>
      </c>
      <c r="H13" s="218">
        <v>0</v>
      </c>
      <c r="I13" s="218" t="s">
        <v>148</v>
      </c>
      <c r="J13" s="404">
        <v>3</v>
      </c>
      <c r="K13" s="403"/>
      <c r="L13" s="218"/>
      <c r="M13" s="218"/>
      <c r="N13" s="218"/>
      <c r="O13" s="404"/>
      <c r="P13" s="403"/>
      <c r="Q13" s="218"/>
      <c r="R13" s="218"/>
      <c r="S13" s="218"/>
      <c r="T13" s="404"/>
      <c r="U13" s="403"/>
      <c r="V13" s="218"/>
      <c r="W13" s="218"/>
      <c r="X13" s="218"/>
      <c r="Y13" s="404"/>
      <c r="Z13" s="405"/>
      <c r="AA13" s="406"/>
      <c r="AB13" s="406"/>
      <c r="AC13" s="406"/>
      <c r="AD13" s="407"/>
      <c r="AE13" s="405"/>
      <c r="AF13" s="406"/>
      <c r="AG13" s="406"/>
      <c r="AH13" s="406"/>
      <c r="AI13" s="407"/>
      <c r="AJ13" s="405"/>
      <c r="AK13" s="406"/>
      <c r="AL13" s="406"/>
      <c r="AM13" s="406"/>
      <c r="AN13" s="407"/>
      <c r="AO13" s="114"/>
      <c r="AP13" s="96">
        <f t="shared" si="1"/>
        <v>2</v>
      </c>
      <c r="AQ13" s="23">
        <f t="shared" si="0"/>
        <v>0</v>
      </c>
    </row>
    <row r="14" spans="1:43" s="23" customFormat="1" ht="15" customHeight="1">
      <c r="A14" s="46" t="s">
        <v>3</v>
      </c>
      <c r="B14" s="113" t="s">
        <v>182</v>
      </c>
      <c r="C14" s="223" t="s">
        <v>71</v>
      </c>
      <c r="D14" s="92">
        <f t="shared" si="2"/>
        <v>2</v>
      </c>
      <c r="E14" s="100">
        <f t="shared" si="3"/>
        <v>3</v>
      </c>
      <c r="F14" s="403"/>
      <c r="G14" s="218"/>
      <c r="H14" s="218"/>
      <c r="I14" s="218"/>
      <c r="J14" s="404"/>
      <c r="K14" s="403">
        <v>1</v>
      </c>
      <c r="L14" s="218">
        <v>1</v>
      </c>
      <c r="M14" s="218">
        <v>0</v>
      </c>
      <c r="N14" s="218" t="s">
        <v>122</v>
      </c>
      <c r="O14" s="404">
        <v>3</v>
      </c>
      <c r="P14" s="403"/>
      <c r="Q14" s="218"/>
      <c r="R14" s="218"/>
      <c r="S14" s="218"/>
      <c r="T14" s="404"/>
      <c r="U14" s="403"/>
      <c r="V14" s="218"/>
      <c r="W14" s="218"/>
      <c r="X14" s="218"/>
      <c r="Y14" s="404"/>
      <c r="Z14" s="405"/>
      <c r="AA14" s="406"/>
      <c r="AB14" s="406"/>
      <c r="AC14" s="406"/>
      <c r="AD14" s="407"/>
      <c r="AE14" s="405"/>
      <c r="AF14" s="406"/>
      <c r="AG14" s="406"/>
      <c r="AH14" s="406"/>
      <c r="AI14" s="407"/>
      <c r="AJ14" s="405"/>
      <c r="AK14" s="406"/>
      <c r="AL14" s="406"/>
      <c r="AM14" s="406"/>
      <c r="AN14" s="407"/>
      <c r="AO14" s="114" t="s">
        <v>181</v>
      </c>
      <c r="AP14" s="96">
        <f t="shared" si="1"/>
        <v>2</v>
      </c>
      <c r="AQ14" s="23">
        <f t="shared" si="0"/>
        <v>0</v>
      </c>
    </row>
    <row r="15" spans="1:43" s="23" customFormat="1" ht="15" customHeight="1">
      <c r="A15" s="46" t="s">
        <v>4</v>
      </c>
      <c r="B15" s="113" t="s">
        <v>183</v>
      </c>
      <c r="C15" s="223" t="s">
        <v>168</v>
      </c>
      <c r="D15" s="92">
        <f t="shared" si="2"/>
        <v>4</v>
      </c>
      <c r="E15" s="100">
        <f t="shared" si="3"/>
        <v>4</v>
      </c>
      <c r="F15" s="403">
        <v>2</v>
      </c>
      <c r="G15" s="218">
        <v>2</v>
      </c>
      <c r="H15" s="218">
        <v>0</v>
      </c>
      <c r="I15" s="218" t="s">
        <v>122</v>
      </c>
      <c r="J15" s="404">
        <v>4</v>
      </c>
      <c r="K15" s="403"/>
      <c r="L15" s="218"/>
      <c r="M15" s="218"/>
      <c r="N15" s="218"/>
      <c r="O15" s="404"/>
      <c r="P15" s="403"/>
      <c r="Q15" s="218"/>
      <c r="R15" s="218"/>
      <c r="S15" s="218"/>
      <c r="T15" s="404"/>
      <c r="U15" s="403"/>
      <c r="V15" s="218"/>
      <c r="W15" s="218"/>
      <c r="X15" s="218"/>
      <c r="Y15" s="404"/>
      <c r="Z15" s="405"/>
      <c r="AA15" s="406"/>
      <c r="AB15" s="406"/>
      <c r="AC15" s="406"/>
      <c r="AD15" s="407"/>
      <c r="AE15" s="405"/>
      <c r="AF15" s="406"/>
      <c r="AG15" s="406"/>
      <c r="AH15" s="406"/>
      <c r="AI15" s="407"/>
      <c r="AJ15" s="405"/>
      <c r="AK15" s="406"/>
      <c r="AL15" s="406"/>
      <c r="AM15" s="406"/>
      <c r="AN15" s="407"/>
      <c r="AO15" s="114"/>
      <c r="AP15" s="96">
        <f t="shared" si="1"/>
        <v>4</v>
      </c>
      <c r="AQ15" s="23">
        <f t="shared" si="0"/>
        <v>0</v>
      </c>
    </row>
    <row r="16" spans="1:43" s="23" customFormat="1" ht="15" customHeight="1">
      <c r="A16" s="46" t="s">
        <v>5</v>
      </c>
      <c r="B16" s="113" t="s">
        <v>184</v>
      </c>
      <c r="C16" s="223" t="s">
        <v>169</v>
      </c>
      <c r="D16" s="92">
        <f t="shared" si="2"/>
        <v>3</v>
      </c>
      <c r="E16" s="100">
        <f t="shared" si="3"/>
        <v>4</v>
      </c>
      <c r="F16" s="403"/>
      <c r="G16" s="218"/>
      <c r="H16" s="218"/>
      <c r="I16" s="218"/>
      <c r="J16" s="404"/>
      <c r="K16" s="403">
        <v>1</v>
      </c>
      <c r="L16" s="218">
        <v>0</v>
      </c>
      <c r="M16" s="218">
        <v>2</v>
      </c>
      <c r="N16" s="218" t="s">
        <v>122</v>
      </c>
      <c r="O16" s="404">
        <v>4</v>
      </c>
      <c r="P16" s="403"/>
      <c r="Q16" s="218"/>
      <c r="R16" s="218"/>
      <c r="S16" s="218"/>
      <c r="T16" s="404"/>
      <c r="U16" s="403"/>
      <c r="V16" s="218"/>
      <c r="W16" s="218"/>
      <c r="X16" s="218"/>
      <c r="Y16" s="404"/>
      <c r="Z16" s="405"/>
      <c r="AA16" s="406"/>
      <c r="AB16" s="406"/>
      <c r="AC16" s="406"/>
      <c r="AD16" s="407"/>
      <c r="AE16" s="405"/>
      <c r="AF16" s="406"/>
      <c r="AG16" s="406"/>
      <c r="AH16" s="406"/>
      <c r="AI16" s="407"/>
      <c r="AJ16" s="405"/>
      <c r="AK16" s="406"/>
      <c r="AL16" s="406"/>
      <c r="AM16" s="406"/>
      <c r="AN16" s="407"/>
      <c r="AO16" s="114" t="s">
        <v>183</v>
      </c>
      <c r="AP16" s="96">
        <f t="shared" si="1"/>
        <v>3</v>
      </c>
      <c r="AQ16" s="23">
        <f t="shared" si="0"/>
        <v>0</v>
      </c>
    </row>
    <row r="17" spans="1:43" s="23" customFormat="1" ht="15" customHeight="1">
      <c r="A17" s="46" t="s">
        <v>7</v>
      </c>
      <c r="B17" s="113" t="s">
        <v>185</v>
      </c>
      <c r="C17" s="224" t="s">
        <v>170</v>
      </c>
      <c r="D17" s="92">
        <f t="shared" si="2"/>
        <v>3</v>
      </c>
      <c r="E17" s="100">
        <f t="shared" si="3"/>
        <v>4</v>
      </c>
      <c r="F17" s="403"/>
      <c r="G17" s="218"/>
      <c r="H17" s="218"/>
      <c r="I17" s="218"/>
      <c r="J17" s="404"/>
      <c r="K17" s="403"/>
      <c r="L17" s="218"/>
      <c r="M17" s="218"/>
      <c r="N17" s="218"/>
      <c r="O17" s="404"/>
      <c r="P17" s="403">
        <v>1</v>
      </c>
      <c r="Q17" s="218">
        <v>0</v>
      </c>
      <c r="R17" s="218">
        <v>2</v>
      </c>
      <c r="S17" s="218" t="s">
        <v>148</v>
      </c>
      <c r="T17" s="404">
        <v>4</v>
      </c>
      <c r="U17" s="403"/>
      <c r="V17" s="218"/>
      <c r="W17" s="218"/>
      <c r="X17" s="218"/>
      <c r="Y17" s="404"/>
      <c r="Z17" s="405"/>
      <c r="AA17" s="406"/>
      <c r="AB17" s="406"/>
      <c r="AC17" s="406"/>
      <c r="AD17" s="407"/>
      <c r="AE17" s="405"/>
      <c r="AF17" s="406"/>
      <c r="AG17" s="406"/>
      <c r="AH17" s="406"/>
      <c r="AI17" s="407"/>
      <c r="AJ17" s="405"/>
      <c r="AK17" s="406"/>
      <c r="AL17" s="406"/>
      <c r="AM17" s="406"/>
      <c r="AN17" s="407"/>
      <c r="AO17" s="145" t="s">
        <v>184</v>
      </c>
      <c r="AP17" s="96">
        <f t="shared" si="1"/>
        <v>3</v>
      </c>
      <c r="AQ17" s="23">
        <f t="shared" si="0"/>
        <v>0</v>
      </c>
    </row>
    <row r="18" spans="1:42" s="23" customFormat="1" ht="15" customHeight="1">
      <c r="A18" s="46" t="s">
        <v>8</v>
      </c>
      <c r="B18" s="113" t="s">
        <v>186</v>
      </c>
      <c r="C18" s="225" t="s">
        <v>78</v>
      </c>
      <c r="D18" s="92">
        <f>SUM(F18,G18,H18,K18,L18,M18,P18,Q18,R18,U18,V18,W18,Z18,AA18,AB18,AE18,AF18,AG18,AJ18,AK18,AL18)</f>
        <v>3</v>
      </c>
      <c r="E18" s="100">
        <f>SUM(J18,O18,T18,Y18,AD18,AI18,AN18)</f>
        <v>2</v>
      </c>
      <c r="F18" s="403">
        <v>2</v>
      </c>
      <c r="G18" s="218">
        <v>0</v>
      </c>
      <c r="H18" s="218">
        <v>1</v>
      </c>
      <c r="I18" s="218" t="s">
        <v>148</v>
      </c>
      <c r="J18" s="404">
        <v>2</v>
      </c>
      <c r="K18" s="403"/>
      <c r="L18" s="218"/>
      <c r="M18" s="218"/>
      <c r="N18" s="218"/>
      <c r="O18" s="404"/>
      <c r="P18" s="403"/>
      <c r="Q18" s="218"/>
      <c r="R18" s="218"/>
      <c r="S18" s="218"/>
      <c r="T18" s="404"/>
      <c r="U18" s="403"/>
      <c r="V18" s="218"/>
      <c r="W18" s="218"/>
      <c r="X18" s="218"/>
      <c r="Y18" s="404"/>
      <c r="Z18" s="405"/>
      <c r="AA18" s="406"/>
      <c r="AB18" s="406"/>
      <c r="AC18" s="406"/>
      <c r="AD18" s="407"/>
      <c r="AE18" s="405"/>
      <c r="AF18" s="406"/>
      <c r="AG18" s="406"/>
      <c r="AH18" s="406"/>
      <c r="AI18" s="407"/>
      <c r="AJ18" s="405"/>
      <c r="AK18" s="406"/>
      <c r="AL18" s="406"/>
      <c r="AM18" s="406"/>
      <c r="AN18" s="407"/>
      <c r="AO18" s="114"/>
      <c r="AP18" s="96"/>
    </row>
    <row r="19" spans="1:43" s="23" customFormat="1" ht="15" customHeight="1">
      <c r="A19" s="46" t="s">
        <v>9</v>
      </c>
      <c r="B19" s="113" t="s">
        <v>187</v>
      </c>
      <c r="C19" s="226" t="s">
        <v>79</v>
      </c>
      <c r="D19" s="92">
        <f t="shared" si="2"/>
        <v>3</v>
      </c>
      <c r="E19" s="55">
        <f t="shared" si="3"/>
        <v>4</v>
      </c>
      <c r="F19" s="403"/>
      <c r="G19" s="218"/>
      <c r="H19" s="218"/>
      <c r="I19" s="218"/>
      <c r="J19" s="404"/>
      <c r="K19" s="403">
        <v>1</v>
      </c>
      <c r="L19" s="218">
        <v>0</v>
      </c>
      <c r="M19" s="218">
        <v>2</v>
      </c>
      <c r="N19" s="218" t="s">
        <v>122</v>
      </c>
      <c r="O19" s="404">
        <v>4</v>
      </c>
      <c r="P19" s="403"/>
      <c r="Q19" s="218"/>
      <c r="R19" s="218"/>
      <c r="S19" s="218"/>
      <c r="T19" s="404"/>
      <c r="U19" s="403"/>
      <c r="V19" s="218"/>
      <c r="W19" s="218"/>
      <c r="X19" s="218"/>
      <c r="Y19" s="404"/>
      <c r="Z19" s="405"/>
      <c r="AA19" s="406"/>
      <c r="AB19" s="406"/>
      <c r="AC19" s="406"/>
      <c r="AD19" s="407"/>
      <c r="AE19" s="405"/>
      <c r="AF19" s="406"/>
      <c r="AG19" s="406"/>
      <c r="AH19" s="406"/>
      <c r="AI19" s="407"/>
      <c r="AJ19" s="405"/>
      <c r="AK19" s="406"/>
      <c r="AL19" s="406"/>
      <c r="AM19" s="406"/>
      <c r="AN19" s="407"/>
      <c r="AO19" s="114" t="s">
        <v>186</v>
      </c>
      <c r="AP19" s="96">
        <f t="shared" si="1"/>
        <v>3</v>
      </c>
      <c r="AQ19" s="23">
        <f t="shared" si="0"/>
        <v>0</v>
      </c>
    </row>
    <row r="20" spans="1:43" s="23" customFormat="1" ht="15" customHeight="1">
      <c r="A20" s="46" t="s">
        <v>10</v>
      </c>
      <c r="B20" s="113" t="s">
        <v>188</v>
      </c>
      <c r="C20" s="222" t="s">
        <v>76</v>
      </c>
      <c r="D20" s="92">
        <f t="shared" si="2"/>
        <v>2</v>
      </c>
      <c r="E20" s="55">
        <f t="shared" si="3"/>
        <v>2</v>
      </c>
      <c r="F20" s="403"/>
      <c r="G20" s="218"/>
      <c r="H20" s="218"/>
      <c r="I20" s="218"/>
      <c r="J20" s="404"/>
      <c r="K20" s="403"/>
      <c r="L20" s="218"/>
      <c r="M20" s="218"/>
      <c r="N20" s="218"/>
      <c r="O20" s="404"/>
      <c r="P20" s="403"/>
      <c r="Q20" s="218"/>
      <c r="R20" s="218"/>
      <c r="S20" s="218"/>
      <c r="T20" s="404"/>
      <c r="U20" s="403">
        <v>1</v>
      </c>
      <c r="V20" s="218">
        <v>1</v>
      </c>
      <c r="W20" s="218">
        <v>0</v>
      </c>
      <c r="X20" s="218" t="s">
        <v>122</v>
      </c>
      <c r="Y20" s="404">
        <v>2</v>
      </c>
      <c r="Z20" s="405"/>
      <c r="AA20" s="406"/>
      <c r="AB20" s="406"/>
      <c r="AC20" s="406"/>
      <c r="AD20" s="407"/>
      <c r="AE20" s="405"/>
      <c r="AF20" s="406"/>
      <c r="AG20" s="406"/>
      <c r="AH20" s="406"/>
      <c r="AI20" s="407"/>
      <c r="AJ20" s="405"/>
      <c r="AK20" s="406"/>
      <c r="AL20" s="406"/>
      <c r="AM20" s="406"/>
      <c r="AN20" s="407"/>
      <c r="AO20" s="114" t="s">
        <v>187</v>
      </c>
      <c r="AP20" s="96">
        <f t="shared" si="1"/>
        <v>2</v>
      </c>
      <c r="AQ20" s="23">
        <f t="shared" si="0"/>
        <v>0</v>
      </c>
    </row>
    <row r="21" spans="1:43" s="23" customFormat="1" ht="18" customHeight="1">
      <c r="A21" s="48" t="s">
        <v>11</v>
      </c>
      <c r="B21" s="115" t="s">
        <v>189</v>
      </c>
      <c r="C21" s="227" t="s">
        <v>82</v>
      </c>
      <c r="D21" s="93">
        <f t="shared" si="2"/>
        <v>2</v>
      </c>
      <c r="E21" s="55">
        <f t="shared" si="3"/>
        <v>2</v>
      </c>
      <c r="F21" s="408">
        <v>1</v>
      </c>
      <c r="G21" s="409">
        <v>0</v>
      </c>
      <c r="H21" s="409">
        <v>1</v>
      </c>
      <c r="I21" s="409" t="s">
        <v>148</v>
      </c>
      <c r="J21" s="410">
        <v>2</v>
      </c>
      <c r="K21" s="408"/>
      <c r="L21" s="409"/>
      <c r="M21" s="409"/>
      <c r="N21" s="409"/>
      <c r="O21" s="410"/>
      <c r="P21" s="408"/>
      <c r="Q21" s="409"/>
      <c r="R21" s="409"/>
      <c r="S21" s="409"/>
      <c r="T21" s="410"/>
      <c r="U21" s="408"/>
      <c r="V21" s="409"/>
      <c r="W21" s="409"/>
      <c r="X21" s="409"/>
      <c r="Y21" s="410"/>
      <c r="Z21" s="411"/>
      <c r="AA21" s="412"/>
      <c r="AB21" s="412"/>
      <c r="AC21" s="412"/>
      <c r="AD21" s="413"/>
      <c r="AE21" s="411"/>
      <c r="AF21" s="412"/>
      <c r="AG21" s="412"/>
      <c r="AH21" s="412"/>
      <c r="AI21" s="413"/>
      <c r="AJ21" s="411"/>
      <c r="AK21" s="412"/>
      <c r="AL21" s="412"/>
      <c r="AM21" s="412"/>
      <c r="AN21" s="413"/>
      <c r="AO21" s="146"/>
      <c r="AP21" s="96">
        <f t="shared" si="1"/>
        <v>2</v>
      </c>
      <c r="AQ21" s="23">
        <f t="shared" si="0"/>
        <v>0</v>
      </c>
    </row>
    <row r="22" spans="1:41" s="23" customFormat="1" ht="18.75" customHeight="1">
      <c r="A22" s="473" t="s">
        <v>131</v>
      </c>
      <c r="B22" s="474"/>
      <c r="C22" s="475"/>
      <c r="D22" s="53">
        <f>SUM(D23:D31)</f>
        <v>17</v>
      </c>
      <c r="E22" s="51">
        <f>SUM(E23:E31)</f>
        <v>19</v>
      </c>
      <c r="F22" s="414">
        <f>SUM(F23:F31)</f>
        <v>3</v>
      </c>
      <c r="G22" s="415">
        <f>SUM(G23:G31)</f>
        <v>0</v>
      </c>
      <c r="H22" s="415">
        <f>SUM(H23:H31)</f>
        <v>0</v>
      </c>
      <c r="I22" s="415"/>
      <c r="J22" s="416">
        <f>SUM(J23:J31)</f>
        <v>4</v>
      </c>
      <c r="K22" s="417">
        <f>SUM(K23:K31)</f>
        <v>1</v>
      </c>
      <c r="L22" s="418">
        <f>SUM(L23:L31)</f>
        <v>1</v>
      </c>
      <c r="M22" s="418">
        <f>SUM(M23:M31)</f>
        <v>0</v>
      </c>
      <c r="N22" s="418"/>
      <c r="O22" s="419">
        <f>SUM(O23:O31)</f>
        <v>2</v>
      </c>
      <c r="P22" s="414">
        <f>SUM(P23:P31)</f>
        <v>6</v>
      </c>
      <c r="Q22" s="415">
        <f>SUM(Q23:Q31)</f>
        <v>0</v>
      </c>
      <c r="R22" s="415">
        <f>SUM(R23:R31)</f>
        <v>0</v>
      </c>
      <c r="S22" s="415"/>
      <c r="T22" s="416">
        <f>SUM(T23:T31)</f>
        <v>6</v>
      </c>
      <c r="U22" s="420">
        <f>SUM(U23:U31)</f>
        <v>1</v>
      </c>
      <c r="V22" s="415">
        <f>SUM(V23:V31)</f>
        <v>1</v>
      </c>
      <c r="W22" s="415">
        <f>SUM(W23:W31)</f>
        <v>0</v>
      </c>
      <c r="X22" s="415"/>
      <c r="Y22" s="419">
        <f>SUM(Y23:Y31)</f>
        <v>2</v>
      </c>
      <c r="Z22" s="414">
        <f>SUM(Z23:Z31)</f>
        <v>4</v>
      </c>
      <c r="AA22" s="415">
        <f>SUM(AA23:AA31)</f>
        <v>0</v>
      </c>
      <c r="AB22" s="415">
        <f>SUM(AB23:AB31)</f>
        <v>0</v>
      </c>
      <c r="AC22" s="415"/>
      <c r="AD22" s="419">
        <f>SUM(AD23:AD31)</f>
        <v>5</v>
      </c>
      <c r="AE22" s="421">
        <f>SUM(AE23:AE31)</f>
        <v>0</v>
      </c>
      <c r="AF22" s="422">
        <f>SUM(AF23:AF31)</f>
        <v>0</v>
      </c>
      <c r="AG22" s="422">
        <f>SUM(AG23:AG31)</f>
        <v>0</v>
      </c>
      <c r="AH22" s="415"/>
      <c r="AI22" s="419">
        <f>SUM(AI23:AI31)</f>
        <v>0</v>
      </c>
      <c r="AJ22" s="414">
        <f>SUM(AJ23:AJ30)</f>
        <v>0</v>
      </c>
      <c r="AK22" s="415">
        <f>SUM(AK23:AK30)</f>
        <v>0</v>
      </c>
      <c r="AL22" s="415">
        <f>SUM(AL23:AL30)</f>
        <v>0</v>
      </c>
      <c r="AM22" s="415"/>
      <c r="AN22" s="419">
        <f>SUM(AN23:AN31)</f>
        <v>0</v>
      </c>
      <c r="AO22" s="116"/>
    </row>
    <row r="23" spans="1:43" s="23" customFormat="1" ht="15" customHeight="1">
      <c r="A23" s="47" t="s">
        <v>55</v>
      </c>
      <c r="B23" s="142" t="s">
        <v>236</v>
      </c>
      <c r="C23" s="227" t="s">
        <v>98</v>
      </c>
      <c r="D23" s="94">
        <f aca="true" t="shared" si="4" ref="D23:D31">SUM(F23,G23,H23,K23,L23,M23,P23,Q23,R23,U23,V23,W23,Z23,AA23,AB23,AE23,AF23,AG23,AJ23,AK23,AL23)</f>
        <v>2</v>
      </c>
      <c r="E23" s="101">
        <f aca="true" t="shared" si="5" ref="E23:E31">SUM(J23,O23,T23,Y23,AD23,AI23,AN23)</f>
        <v>2</v>
      </c>
      <c r="F23" s="423">
        <v>2</v>
      </c>
      <c r="G23" s="424">
        <v>0</v>
      </c>
      <c r="H23" s="424">
        <v>0</v>
      </c>
      <c r="I23" s="218" t="s">
        <v>122</v>
      </c>
      <c r="J23" s="425">
        <v>2</v>
      </c>
      <c r="K23" s="423"/>
      <c r="L23" s="424"/>
      <c r="M23" s="424"/>
      <c r="N23" s="424"/>
      <c r="O23" s="425"/>
      <c r="P23" s="423"/>
      <c r="Q23" s="424"/>
      <c r="R23" s="424"/>
      <c r="S23" s="424"/>
      <c r="T23" s="425"/>
      <c r="U23" s="423"/>
      <c r="V23" s="424"/>
      <c r="W23" s="424"/>
      <c r="X23" s="424"/>
      <c r="Y23" s="425"/>
      <c r="Z23" s="426"/>
      <c r="AA23" s="254"/>
      <c r="AB23" s="254"/>
      <c r="AC23" s="254"/>
      <c r="AD23" s="427"/>
      <c r="AE23" s="212"/>
      <c r="AF23" s="213"/>
      <c r="AG23" s="213"/>
      <c r="AH23" s="213"/>
      <c r="AI23" s="428"/>
      <c r="AJ23" s="212"/>
      <c r="AK23" s="213"/>
      <c r="AL23" s="213"/>
      <c r="AM23" s="213"/>
      <c r="AN23" s="214"/>
      <c r="AO23" s="103"/>
      <c r="AP23" s="96">
        <f>SUM(F23,G23,H23,K23,L23,M23,P23,Q23,R23,U23,V23,W23,Z23,AA23,AB23,AE23,AF23,AG23,AJ23,AK23,AL23)</f>
        <v>2</v>
      </c>
      <c r="AQ23" s="23">
        <f>IF(D23=AP23,,1)</f>
        <v>0</v>
      </c>
    </row>
    <row r="24" spans="1:43" s="23" customFormat="1" ht="15" customHeight="1">
      <c r="A24" s="46" t="s">
        <v>12</v>
      </c>
      <c r="B24" s="143" t="s">
        <v>237</v>
      </c>
      <c r="C24" s="227" t="s">
        <v>99</v>
      </c>
      <c r="D24" s="94">
        <f t="shared" si="4"/>
        <v>2</v>
      </c>
      <c r="E24" s="101">
        <f t="shared" si="5"/>
        <v>2</v>
      </c>
      <c r="F24" s="426"/>
      <c r="G24" s="254"/>
      <c r="H24" s="254"/>
      <c r="I24" s="254"/>
      <c r="J24" s="427"/>
      <c r="K24" s="426">
        <v>1</v>
      </c>
      <c r="L24" s="429">
        <v>1</v>
      </c>
      <c r="M24" s="430">
        <v>0</v>
      </c>
      <c r="N24" s="431" t="s">
        <v>148</v>
      </c>
      <c r="O24" s="427">
        <v>2</v>
      </c>
      <c r="P24" s="426"/>
      <c r="Q24" s="254"/>
      <c r="R24" s="254"/>
      <c r="S24" s="254"/>
      <c r="T24" s="427"/>
      <c r="U24" s="426"/>
      <c r="V24" s="254"/>
      <c r="W24" s="254"/>
      <c r="X24" s="254"/>
      <c r="Y24" s="427"/>
      <c r="Z24" s="426"/>
      <c r="AA24" s="254"/>
      <c r="AB24" s="254"/>
      <c r="AC24" s="254"/>
      <c r="AD24" s="427"/>
      <c r="AE24" s="212"/>
      <c r="AF24" s="213"/>
      <c r="AG24" s="213"/>
      <c r="AH24" s="213"/>
      <c r="AI24" s="214"/>
      <c r="AJ24" s="212"/>
      <c r="AK24" s="213"/>
      <c r="AL24" s="213"/>
      <c r="AM24" s="213"/>
      <c r="AN24" s="214"/>
      <c r="AO24" s="103" t="s">
        <v>63</v>
      </c>
      <c r="AP24" s="96">
        <f aca="true" t="shared" si="6" ref="AP24:AP31">SUM(F24,G24,H24,K24,L24,M24,P24,Q24,R24,U24,V24,W24,Z24,AA24,AB24,AE24,AF24,AG24,AJ24,AK24,AL24)</f>
        <v>2</v>
      </c>
      <c r="AQ24" s="23">
        <f aca="true" t="shared" si="7" ref="AQ24:AQ31">IF(D24=AP24,,1)</f>
        <v>0</v>
      </c>
    </row>
    <row r="25" spans="1:43" s="23" customFormat="1" ht="15" customHeight="1">
      <c r="A25" s="46" t="s">
        <v>13</v>
      </c>
      <c r="B25" s="143" t="s">
        <v>232</v>
      </c>
      <c r="C25" s="242" t="s">
        <v>134</v>
      </c>
      <c r="D25" s="94">
        <f t="shared" si="4"/>
        <v>2</v>
      </c>
      <c r="E25" s="101">
        <f t="shared" si="5"/>
        <v>2</v>
      </c>
      <c r="F25" s="426"/>
      <c r="G25" s="254"/>
      <c r="H25" s="254"/>
      <c r="I25" s="254"/>
      <c r="J25" s="427"/>
      <c r="K25" s="426"/>
      <c r="L25" s="254"/>
      <c r="M25" s="254"/>
      <c r="N25" s="254"/>
      <c r="O25" s="427"/>
      <c r="P25" s="426">
        <v>2</v>
      </c>
      <c r="Q25" s="254">
        <v>0</v>
      </c>
      <c r="R25" s="254">
        <v>0</v>
      </c>
      <c r="S25" s="254" t="s">
        <v>6</v>
      </c>
      <c r="T25" s="427">
        <v>2</v>
      </c>
      <c r="U25" s="426"/>
      <c r="V25" s="254"/>
      <c r="W25" s="254"/>
      <c r="X25" s="254"/>
      <c r="Y25" s="427"/>
      <c r="Z25" s="426"/>
      <c r="AA25" s="254"/>
      <c r="AB25" s="254"/>
      <c r="AC25" s="254"/>
      <c r="AD25" s="427"/>
      <c r="AE25" s="212"/>
      <c r="AF25" s="213"/>
      <c r="AG25" s="213"/>
      <c r="AH25" s="213"/>
      <c r="AI25" s="214"/>
      <c r="AJ25" s="212"/>
      <c r="AK25" s="213"/>
      <c r="AL25" s="213"/>
      <c r="AM25" s="213"/>
      <c r="AN25" s="214"/>
      <c r="AO25" s="103" t="s">
        <v>64</v>
      </c>
      <c r="AP25" s="96">
        <f t="shared" si="6"/>
        <v>2</v>
      </c>
      <c r="AQ25" s="23">
        <f t="shared" si="7"/>
        <v>0</v>
      </c>
    </row>
    <row r="26" spans="1:43" s="23" customFormat="1" ht="15" customHeight="1">
      <c r="A26" s="46" t="s">
        <v>14</v>
      </c>
      <c r="B26" s="143" t="s">
        <v>233</v>
      </c>
      <c r="C26" s="227" t="s">
        <v>135</v>
      </c>
      <c r="D26" s="94">
        <f t="shared" si="4"/>
        <v>2</v>
      </c>
      <c r="E26" s="101">
        <f t="shared" si="5"/>
        <v>2</v>
      </c>
      <c r="F26" s="426"/>
      <c r="G26" s="254"/>
      <c r="H26" s="254"/>
      <c r="I26" s="254"/>
      <c r="J26" s="427"/>
      <c r="K26" s="426"/>
      <c r="L26" s="254"/>
      <c r="M26" s="254"/>
      <c r="N26" s="254"/>
      <c r="O26" s="427"/>
      <c r="P26" s="426"/>
      <c r="Q26" s="254"/>
      <c r="R26" s="254"/>
      <c r="S26" s="254"/>
      <c r="T26" s="427"/>
      <c r="U26" s="426">
        <v>1</v>
      </c>
      <c r="V26" s="254">
        <v>1</v>
      </c>
      <c r="W26" s="254">
        <v>0</v>
      </c>
      <c r="X26" s="213" t="s">
        <v>148</v>
      </c>
      <c r="Y26" s="427">
        <v>2</v>
      </c>
      <c r="Z26" s="426"/>
      <c r="AA26" s="254"/>
      <c r="AB26" s="254"/>
      <c r="AC26" s="254"/>
      <c r="AD26" s="427"/>
      <c r="AE26" s="212"/>
      <c r="AF26" s="213"/>
      <c r="AG26" s="213"/>
      <c r="AH26" s="213"/>
      <c r="AI26" s="214"/>
      <c r="AJ26" s="212"/>
      <c r="AK26" s="213"/>
      <c r="AL26" s="213"/>
      <c r="AM26" s="213"/>
      <c r="AN26" s="214"/>
      <c r="AO26" s="103" t="s">
        <v>65</v>
      </c>
      <c r="AP26" s="96">
        <f t="shared" si="6"/>
        <v>2</v>
      </c>
      <c r="AQ26" s="23">
        <f t="shared" si="7"/>
        <v>0</v>
      </c>
    </row>
    <row r="27" spans="1:43" s="23" customFormat="1" ht="15" customHeight="1">
      <c r="A27" s="46" t="s">
        <v>15</v>
      </c>
      <c r="B27" s="141" t="s">
        <v>234</v>
      </c>
      <c r="C27" s="227" t="s">
        <v>89</v>
      </c>
      <c r="D27" s="94">
        <f t="shared" si="4"/>
        <v>2</v>
      </c>
      <c r="E27" s="101">
        <f t="shared" si="5"/>
        <v>3</v>
      </c>
      <c r="F27" s="426"/>
      <c r="G27" s="254"/>
      <c r="H27" s="254"/>
      <c r="I27" s="254"/>
      <c r="J27" s="427"/>
      <c r="K27" s="426"/>
      <c r="L27" s="254"/>
      <c r="M27" s="254"/>
      <c r="N27" s="254"/>
      <c r="O27" s="427"/>
      <c r="P27" s="426"/>
      <c r="Q27" s="254"/>
      <c r="R27" s="254"/>
      <c r="S27" s="254"/>
      <c r="T27" s="427"/>
      <c r="U27" s="426"/>
      <c r="V27" s="254"/>
      <c r="W27" s="254"/>
      <c r="X27" s="254"/>
      <c r="Y27" s="427"/>
      <c r="Z27" s="426">
        <v>2</v>
      </c>
      <c r="AA27" s="254">
        <v>0</v>
      </c>
      <c r="AB27" s="254">
        <v>0</v>
      </c>
      <c r="AC27" s="218" t="s">
        <v>122</v>
      </c>
      <c r="AD27" s="427">
        <v>3</v>
      </c>
      <c r="AE27" s="212"/>
      <c r="AF27" s="213"/>
      <c r="AG27" s="213"/>
      <c r="AH27" s="213"/>
      <c r="AI27" s="214"/>
      <c r="AJ27" s="212"/>
      <c r="AK27" s="213"/>
      <c r="AL27" s="213"/>
      <c r="AM27" s="213"/>
      <c r="AN27" s="214"/>
      <c r="AO27" s="103" t="s">
        <v>66</v>
      </c>
      <c r="AP27" s="96">
        <f t="shared" si="6"/>
        <v>2</v>
      </c>
      <c r="AQ27" s="23">
        <f t="shared" si="7"/>
        <v>0</v>
      </c>
    </row>
    <row r="28" spans="1:43" s="23" customFormat="1" ht="15" customHeight="1">
      <c r="A28" s="46" t="s">
        <v>16</v>
      </c>
      <c r="B28" s="141" t="s">
        <v>190</v>
      </c>
      <c r="C28" s="242" t="s">
        <v>238</v>
      </c>
      <c r="D28" s="94">
        <f t="shared" si="4"/>
        <v>2</v>
      </c>
      <c r="E28" s="101">
        <f t="shared" si="5"/>
        <v>2</v>
      </c>
      <c r="F28" s="426"/>
      <c r="G28" s="254"/>
      <c r="H28" s="254"/>
      <c r="I28" s="254"/>
      <c r="J28" s="427"/>
      <c r="K28" s="426"/>
      <c r="L28" s="254"/>
      <c r="M28" s="254"/>
      <c r="N28" s="254"/>
      <c r="O28" s="427"/>
      <c r="P28" s="426"/>
      <c r="Q28" s="254"/>
      <c r="R28" s="254"/>
      <c r="S28" s="254"/>
      <c r="T28" s="427"/>
      <c r="U28" s="426"/>
      <c r="V28" s="254"/>
      <c r="W28" s="254"/>
      <c r="X28" s="254"/>
      <c r="Y28" s="427"/>
      <c r="Z28" s="426">
        <v>2</v>
      </c>
      <c r="AA28" s="254">
        <v>0</v>
      </c>
      <c r="AB28" s="254">
        <v>0</v>
      </c>
      <c r="AC28" s="218" t="s">
        <v>122</v>
      </c>
      <c r="AD28" s="427">
        <v>2</v>
      </c>
      <c r="AE28" s="212"/>
      <c r="AF28" s="213"/>
      <c r="AG28" s="213"/>
      <c r="AH28" s="213"/>
      <c r="AI28" s="214"/>
      <c r="AJ28" s="212"/>
      <c r="AK28" s="213"/>
      <c r="AL28" s="213"/>
      <c r="AM28" s="213"/>
      <c r="AN28" s="214"/>
      <c r="AO28" s="120"/>
      <c r="AP28" s="96">
        <f t="shared" si="6"/>
        <v>2</v>
      </c>
      <c r="AQ28" s="23">
        <f t="shared" si="7"/>
        <v>0</v>
      </c>
    </row>
    <row r="29" spans="1:43" s="23" customFormat="1" ht="15" customHeight="1">
      <c r="A29" s="46" t="s">
        <v>17</v>
      </c>
      <c r="B29" s="143" t="s">
        <v>191</v>
      </c>
      <c r="C29" s="227" t="s">
        <v>171</v>
      </c>
      <c r="D29" s="94">
        <f t="shared" si="4"/>
        <v>2</v>
      </c>
      <c r="E29" s="101">
        <f t="shared" si="5"/>
        <v>2</v>
      </c>
      <c r="F29" s="426"/>
      <c r="G29" s="254"/>
      <c r="H29" s="254"/>
      <c r="I29" s="254"/>
      <c r="J29" s="427"/>
      <c r="K29" s="426"/>
      <c r="L29" s="254"/>
      <c r="M29" s="254"/>
      <c r="N29" s="254"/>
      <c r="O29" s="427"/>
      <c r="P29" s="426">
        <v>2</v>
      </c>
      <c r="Q29" s="254">
        <v>0</v>
      </c>
      <c r="R29" s="254">
        <v>0</v>
      </c>
      <c r="S29" s="218" t="s">
        <v>122</v>
      </c>
      <c r="T29" s="427">
        <v>2</v>
      </c>
      <c r="U29" s="426"/>
      <c r="V29" s="254"/>
      <c r="W29" s="254"/>
      <c r="X29" s="254"/>
      <c r="Y29" s="427"/>
      <c r="Z29" s="426"/>
      <c r="AA29" s="254"/>
      <c r="AB29" s="254"/>
      <c r="AC29" s="254"/>
      <c r="AD29" s="427"/>
      <c r="AE29" s="212"/>
      <c r="AF29" s="213"/>
      <c r="AG29" s="213"/>
      <c r="AH29" s="213"/>
      <c r="AI29" s="214"/>
      <c r="AJ29" s="212"/>
      <c r="AK29" s="213"/>
      <c r="AL29" s="213"/>
      <c r="AM29" s="213"/>
      <c r="AN29" s="214"/>
      <c r="AO29" s="120"/>
      <c r="AP29" s="96">
        <f t="shared" si="6"/>
        <v>2</v>
      </c>
      <c r="AQ29" s="23">
        <f t="shared" si="7"/>
        <v>0</v>
      </c>
    </row>
    <row r="30" spans="1:43" s="23" customFormat="1" ht="15" customHeight="1">
      <c r="A30" s="46" t="s">
        <v>18</v>
      </c>
      <c r="B30" s="141" t="s">
        <v>192</v>
      </c>
      <c r="C30" s="227" t="s">
        <v>123</v>
      </c>
      <c r="D30" s="94">
        <f t="shared" si="4"/>
        <v>2</v>
      </c>
      <c r="E30" s="101">
        <f t="shared" si="5"/>
        <v>2</v>
      </c>
      <c r="F30" s="426"/>
      <c r="G30" s="254"/>
      <c r="H30" s="254"/>
      <c r="I30" s="254"/>
      <c r="J30" s="427"/>
      <c r="K30" s="426"/>
      <c r="L30" s="254"/>
      <c r="M30" s="254"/>
      <c r="N30" s="254"/>
      <c r="O30" s="427"/>
      <c r="P30" s="426">
        <v>2</v>
      </c>
      <c r="Q30" s="254">
        <v>0</v>
      </c>
      <c r="R30" s="254">
        <v>0</v>
      </c>
      <c r="S30" s="213" t="s">
        <v>148</v>
      </c>
      <c r="T30" s="427">
        <v>2</v>
      </c>
      <c r="U30" s="426"/>
      <c r="V30" s="254"/>
      <c r="W30" s="254"/>
      <c r="X30" s="254"/>
      <c r="Y30" s="427"/>
      <c r="Z30" s="426"/>
      <c r="AA30" s="254"/>
      <c r="AB30" s="254"/>
      <c r="AC30" s="254"/>
      <c r="AD30" s="427"/>
      <c r="AE30" s="212"/>
      <c r="AF30" s="213"/>
      <c r="AG30" s="213"/>
      <c r="AH30" s="213"/>
      <c r="AI30" s="214"/>
      <c r="AJ30" s="212"/>
      <c r="AK30" s="213"/>
      <c r="AL30" s="213"/>
      <c r="AM30" s="213"/>
      <c r="AN30" s="214"/>
      <c r="AO30" s="103"/>
      <c r="AP30" s="96">
        <f>SUM(F30,G30,H30,K30,L30,M30,P30,Q30,R30,U30,V30,W30,Z30,AA30,AB30,AE30,AF30,AG30,AJ30,AK30,AL30)</f>
        <v>2</v>
      </c>
      <c r="AQ30" s="23">
        <f t="shared" si="7"/>
        <v>0</v>
      </c>
    </row>
    <row r="31" spans="1:43" s="23" customFormat="1" ht="15.75">
      <c r="A31" s="48" t="s">
        <v>19</v>
      </c>
      <c r="B31" s="454" t="s">
        <v>235</v>
      </c>
      <c r="C31" s="242" t="s">
        <v>156</v>
      </c>
      <c r="D31" s="94">
        <f t="shared" si="4"/>
        <v>1</v>
      </c>
      <c r="E31" s="101">
        <f t="shared" si="5"/>
        <v>2</v>
      </c>
      <c r="F31" s="432">
        <v>1</v>
      </c>
      <c r="G31" s="433">
        <v>0</v>
      </c>
      <c r="H31" s="433">
        <v>0</v>
      </c>
      <c r="I31" s="433" t="s">
        <v>148</v>
      </c>
      <c r="J31" s="434">
        <v>2</v>
      </c>
      <c r="K31" s="432"/>
      <c r="L31" s="433"/>
      <c r="M31" s="433"/>
      <c r="N31" s="433"/>
      <c r="O31" s="434"/>
      <c r="P31" s="432"/>
      <c r="Q31" s="433"/>
      <c r="R31" s="433"/>
      <c r="S31" s="433"/>
      <c r="T31" s="434"/>
      <c r="U31" s="432"/>
      <c r="V31" s="433"/>
      <c r="W31" s="433"/>
      <c r="X31" s="433"/>
      <c r="Y31" s="434"/>
      <c r="Z31" s="426"/>
      <c r="AA31" s="254"/>
      <c r="AB31" s="254"/>
      <c r="AC31" s="254"/>
      <c r="AD31" s="427"/>
      <c r="AE31" s="212"/>
      <c r="AF31" s="213"/>
      <c r="AG31" s="213"/>
      <c r="AH31" s="213"/>
      <c r="AI31" s="435"/>
      <c r="AJ31" s="212"/>
      <c r="AK31" s="213"/>
      <c r="AL31" s="213"/>
      <c r="AM31" s="213"/>
      <c r="AN31" s="214"/>
      <c r="AO31" s="121"/>
      <c r="AP31" s="96">
        <f t="shared" si="6"/>
        <v>1</v>
      </c>
      <c r="AQ31" s="23">
        <f t="shared" si="7"/>
        <v>0</v>
      </c>
    </row>
    <row r="32" spans="1:41" s="23" customFormat="1" ht="18.75" customHeight="1">
      <c r="A32" s="473" t="s">
        <v>132</v>
      </c>
      <c r="B32" s="474"/>
      <c r="C32" s="475"/>
      <c r="D32" s="53">
        <f>SUM(D33:D60)</f>
        <v>66</v>
      </c>
      <c r="E32" s="51">
        <f>SUM(E33:E60)</f>
        <v>81</v>
      </c>
      <c r="F32" s="420">
        <f>SUM(F33:F60)</f>
        <v>6</v>
      </c>
      <c r="G32" s="415">
        <f>SUM(G33:G60)</f>
        <v>3</v>
      </c>
      <c r="H32" s="415">
        <f>SUM(H33:H60)</f>
        <v>0</v>
      </c>
      <c r="I32" s="415"/>
      <c r="J32" s="419">
        <f>SUM(J33:J60)</f>
        <v>12</v>
      </c>
      <c r="K32" s="420">
        <f>SUM(K33:K60)</f>
        <v>5</v>
      </c>
      <c r="L32" s="415">
        <f>SUM(L33:L60)</f>
        <v>2</v>
      </c>
      <c r="M32" s="415">
        <f>SUM(M33:M60)</f>
        <v>1</v>
      </c>
      <c r="N32" s="415"/>
      <c r="O32" s="419">
        <f>SUM(O33:O60)</f>
        <v>9</v>
      </c>
      <c r="P32" s="420">
        <f>SUM(P33:P60)</f>
        <v>9</v>
      </c>
      <c r="Q32" s="415">
        <f>SUM(Q33:Q60)</f>
        <v>5</v>
      </c>
      <c r="R32" s="415">
        <f>SUM(R33:R60)</f>
        <v>4</v>
      </c>
      <c r="S32" s="415"/>
      <c r="T32" s="419">
        <f>SUM(T33:T60)</f>
        <v>20</v>
      </c>
      <c r="U32" s="420">
        <f>SUM(U33:U60)</f>
        <v>13</v>
      </c>
      <c r="V32" s="415">
        <f>SUM(V33:V60)</f>
        <v>3</v>
      </c>
      <c r="W32" s="415">
        <f>SUM(W33:W60)</f>
        <v>3</v>
      </c>
      <c r="X32" s="415"/>
      <c r="Y32" s="419">
        <f>SUM(Y33:Y60)</f>
        <v>22</v>
      </c>
      <c r="Z32" s="420">
        <f>SUM(Z33:Z60)</f>
        <v>9</v>
      </c>
      <c r="AA32" s="415">
        <f>SUM(AA33:AA60)</f>
        <v>3</v>
      </c>
      <c r="AB32" s="415">
        <f>SUM(AB33:AB60)</f>
        <v>0</v>
      </c>
      <c r="AC32" s="415"/>
      <c r="AD32" s="419">
        <f>SUM(AD33:AD60)</f>
        <v>18</v>
      </c>
      <c r="AE32" s="420">
        <f>SUM(AE33:AE60)</f>
        <v>0</v>
      </c>
      <c r="AF32" s="415">
        <f>SUM(AF33:AF60)</f>
        <v>0</v>
      </c>
      <c r="AG32" s="415">
        <f>SUM(AG33:AG60)</f>
        <v>0</v>
      </c>
      <c r="AH32" s="415"/>
      <c r="AI32" s="419">
        <f>SUM(AI33:AI60)</f>
        <v>0</v>
      </c>
      <c r="AJ32" s="420">
        <f>SUM(AJ33:AJ60)</f>
        <v>0</v>
      </c>
      <c r="AK32" s="415">
        <f>SUM(AK33:AK60)</f>
        <v>0</v>
      </c>
      <c r="AL32" s="415">
        <f>SUM(AL33:AL60)</f>
        <v>0</v>
      </c>
      <c r="AM32" s="415"/>
      <c r="AN32" s="419">
        <f>SUM(AN33:AN60)</f>
        <v>0</v>
      </c>
      <c r="AO32" s="66"/>
    </row>
    <row r="33" spans="1:43" s="23" customFormat="1" ht="15" customHeight="1">
      <c r="A33" s="47" t="s">
        <v>20</v>
      </c>
      <c r="B33" s="117" t="s">
        <v>193</v>
      </c>
      <c r="C33" s="227" t="s">
        <v>239</v>
      </c>
      <c r="D33" s="92">
        <f>SUM(F33,G33,H33,K33,L33,M33,P33,Q33,R33,U33,V33,W33,Z33,AA33,AB33,AE33,AF33,AG33,AJ33,AK33,AL33)</f>
        <v>2</v>
      </c>
      <c r="E33" s="101">
        <f>SUM(J33,O33,T33,Y33,AD33,AI33,AN33)</f>
        <v>2</v>
      </c>
      <c r="F33" s="436">
        <v>2</v>
      </c>
      <c r="G33" s="437">
        <v>0</v>
      </c>
      <c r="H33" s="437">
        <v>0</v>
      </c>
      <c r="I33" s="218" t="s">
        <v>122</v>
      </c>
      <c r="J33" s="428">
        <v>2</v>
      </c>
      <c r="K33" s="438"/>
      <c r="L33" s="439"/>
      <c r="M33" s="439"/>
      <c r="N33" s="439"/>
      <c r="O33" s="440"/>
      <c r="P33" s="438"/>
      <c r="Q33" s="439"/>
      <c r="R33" s="439"/>
      <c r="S33" s="439"/>
      <c r="T33" s="440"/>
      <c r="U33" s="436"/>
      <c r="V33" s="437"/>
      <c r="W33" s="437"/>
      <c r="X33" s="437"/>
      <c r="Y33" s="428"/>
      <c r="Z33" s="438"/>
      <c r="AA33" s="439"/>
      <c r="AB33" s="439"/>
      <c r="AC33" s="439"/>
      <c r="AD33" s="440"/>
      <c r="AE33" s="438"/>
      <c r="AF33" s="439"/>
      <c r="AG33" s="439"/>
      <c r="AH33" s="439"/>
      <c r="AI33" s="441"/>
      <c r="AJ33" s="438"/>
      <c r="AK33" s="439"/>
      <c r="AL33" s="439"/>
      <c r="AM33" s="439"/>
      <c r="AN33" s="440"/>
      <c r="AO33" s="103"/>
      <c r="AP33" s="96">
        <f>SUM(F33,G33,H33,K33,L33,M33,P33,Q33,R33,U33,V33,W33,Z33,AA33,AB33,AE33,AF33,AG33,AJ33,AK33,AL33)</f>
        <v>2</v>
      </c>
      <c r="AQ33" s="23">
        <f>IF(D33=AP33,,1)</f>
        <v>0</v>
      </c>
    </row>
    <row r="34" spans="1:43" s="23" customFormat="1" ht="15" customHeight="1">
      <c r="A34" s="45" t="s">
        <v>21</v>
      </c>
      <c r="B34" s="119" t="s">
        <v>194</v>
      </c>
      <c r="C34" s="227" t="s">
        <v>75</v>
      </c>
      <c r="D34" s="92">
        <f>SUM(F34,G34,H34,K34,L34,M34,P34,Q34,R34,U34,V34,W34,Z34,AA34,AB34,AE34,AF34,AG34,AJ34,AK34,AL34)</f>
        <v>4</v>
      </c>
      <c r="E34" s="101">
        <f>SUM(J34,O34,T34,Y34,AD34,AI34,AN34)</f>
        <v>4</v>
      </c>
      <c r="F34" s="212"/>
      <c r="G34" s="213"/>
      <c r="H34" s="213"/>
      <c r="I34" s="213"/>
      <c r="J34" s="214"/>
      <c r="K34" s="212">
        <v>2</v>
      </c>
      <c r="L34" s="213">
        <v>2</v>
      </c>
      <c r="M34" s="213">
        <v>0</v>
      </c>
      <c r="N34" s="213" t="s">
        <v>148</v>
      </c>
      <c r="O34" s="214">
        <v>4</v>
      </c>
      <c r="P34" s="212"/>
      <c r="Q34" s="213"/>
      <c r="R34" s="213"/>
      <c r="S34" s="213"/>
      <c r="T34" s="214"/>
      <c r="U34" s="212"/>
      <c r="V34" s="213"/>
      <c r="W34" s="213"/>
      <c r="X34" s="213"/>
      <c r="Y34" s="214"/>
      <c r="Z34" s="212"/>
      <c r="AA34" s="213"/>
      <c r="AB34" s="213"/>
      <c r="AC34" s="213"/>
      <c r="AD34" s="214"/>
      <c r="AE34" s="212"/>
      <c r="AF34" s="213"/>
      <c r="AG34" s="213"/>
      <c r="AH34" s="213"/>
      <c r="AI34" s="442"/>
      <c r="AJ34" s="212"/>
      <c r="AK34" s="213"/>
      <c r="AL34" s="213"/>
      <c r="AM34" s="213"/>
      <c r="AN34" s="214"/>
      <c r="AO34" s="120"/>
      <c r="AP34" s="96">
        <f aca="true" t="shared" si="8" ref="AP34:AP60">SUM(F34,G34,H34,K34,L34,M34,P34,Q34,R34,U34,V34,W34,Z34,AA34,AB34,AE34,AF34,AG34,AJ34,AK34,AL34)</f>
        <v>4</v>
      </c>
      <c r="AQ34" s="23">
        <f aca="true" t="shared" si="9" ref="AQ34:AQ60">IF(D34=AP34,,1)</f>
        <v>0</v>
      </c>
    </row>
    <row r="35" spans="1:43" s="23" customFormat="1" ht="15" customHeight="1">
      <c r="A35" s="45" t="s">
        <v>22</v>
      </c>
      <c r="B35" s="119" t="s">
        <v>195</v>
      </c>
      <c r="C35" s="227" t="s">
        <v>85</v>
      </c>
      <c r="D35" s="92">
        <f aca="true" t="shared" si="10" ref="D35:D59">SUM(F35,G35,H35,K35,L35,M35,P35,Q35,R35,U35,V35,W35,Z35,AA35,AB35,AE35,AF35,AG35,AJ35,AK35,AL35)</f>
        <v>3</v>
      </c>
      <c r="E35" s="101">
        <f aca="true" t="shared" si="11" ref="E35:E59">SUM(J35,O35,T35,Y35,AD35,AI35,AN35)</f>
        <v>4</v>
      </c>
      <c r="F35" s="212">
        <v>1</v>
      </c>
      <c r="G35" s="213">
        <v>2</v>
      </c>
      <c r="H35" s="213">
        <v>0</v>
      </c>
      <c r="I35" s="213" t="s">
        <v>148</v>
      </c>
      <c r="J35" s="214">
        <v>4</v>
      </c>
      <c r="K35" s="212"/>
      <c r="L35" s="213"/>
      <c r="M35" s="213"/>
      <c r="N35" s="213"/>
      <c r="O35" s="214"/>
      <c r="P35" s="212"/>
      <c r="Q35" s="213"/>
      <c r="R35" s="213"/>
      <c r="S35" s="213"/>
      <c r="T35" s="214"/>
      <c r="U35" s="212"/>
      <c r="V35" s="213"/>
      <c r="W35" s="213"/>
      <c r="X35" s="213"/>
      <c r="Y35" s="214"/>
      <c r="Z35" s="212"/>
      <c r="AA35" s="213"/>
      <c r="AB35" s="213"/>
      <c r="AC35" s="213"/>
      <c r="AD35" s="214"/>
      <c r="AE35" s="212"/>
      <c r="AF35" s="213"/>
      <c r="AG35" s="213"/>
      <c r="AH35" s="213"/>
      <c r="AI35" s="442"/>
      <c r="AJ35" s="212"/>
      <c r="AK35" s="213"/>
      <c r="AL35" s="213"/>
      <c r="AM35" s="213"/>
      <c r="AN35" s="214"/>
      <c r="AO35" s="120"/>
      <c r="AP35" s="96">
        <f t="shared" si="8"/>
        <v>3</v>
      </c>
      <c r="AQ35" s="23">
        <f t="shared" si="9"/>
        <v>0</v>
      </c>
    </row>
    <row r="36" spans="1:43" s="23" customFormat="1" ht="15" customHeight="1">
      <c r="A36" s="45" t="s">
        <v>23</v>
      </c>
      <c r="B36" s="119" t="s">
        <v>196</v>
      </c>
      <c r="C36" s="227" t="s">
        <v>69</v>
      </c>
      <c r="D36" s="92">
        <f t="shared" si="10"/>
        <v>2</v>
      </c>
      <c r="E36" s="101">
        <f t="shared" si="11"/>
        <v>2</v>
      </c>
      <c r="F36" s="212"/>
      <c r="G36" s="213"/>
      <c r="H36" s="213"/>
      <c r="I36" s="213"/>
      <c r="J36" s="214"/>
      <c r="K36" s="212"/>
      <c r="L36" s="213"/>
      <c r="M36" s="213"/>
      <c r="N36" s="213"/>
      <c r="O36" s="214"/>
      <c r="P36" s="443"/>
      <c r="Q36" s="444"/>
      <c r="R36" s="444"/>
      <c r="S36" s="444"/>
      <c r="T36" s="445"/>
      <c r="U36" s="212">
        <v>1</v>
      </c>
      <c r="V36" s="213">
        <v>1</v>
      </c>
      <c r="W36" s="213">
        <v>0</v>
      </c>
      <c r="X36" s="213" t="s">
        <v>148</v>
      </c>
      <c r="Y36" s="214">
        <v>2</v>
      </c>
      <c r="Z36" s="212"/>
      <c r="AA36" s="213"/>
      <c r="AB36" s="213"/>
      <c r="AC36" s="213"/>
      <c r="AD36" s="214"/>
      <c r="AE36" s="212"/>
      <c r="AF36" s="213"/>
      <c r="AG36" s="213"/>
      <c r="AH36" s="213"/>
      <c r="AI36" s="442"/>
      <c r="AJ36" s="212"/>
      <c r="AK36" s="213"/>
      <c r="AL36" s="213"/>
      <c r="AM36" s="213"/>
      <c r="AN36" s="214"/>
      <c r="AO36" s="122" t="s">
        <v>182</v>
      </c>
      <c r="AP36" s="96">
        <f t="shared" si="8"/>
        <v>2</v>
      </c>
      <c r="AQ36" s="23">
        <f t="shared" si="9"/>
        <v>0</v>
      </c>
    </row>
    <row r="37" spans="1:43" s="23" customFormat="1" ht="15" customHeight="1">
      <c r="A37" s="45" t="s">
        <v>24</v>
      </c>
      <c r="B37" s="119" t="s">
        <v>197</v>
      </c>
      <c r="C37" s="227" t="s">
        <v>77</v>
      </c>
      <c r="D37" s="92">
        <f t="shared" si="10"/>
        <v>4</v>
      </c>
      <c r="E37" s="101">
        <f t="shared" si="11"/>
        <v>4</v>
      </c>
      <c r="F37" s="212"/>
      <c r="G37" s="213"/>
      <c r="H37" s="213"/>
      <c r="I37" s="213"/>
      <c r="J37" s="214"/>
      <c r="K37" s="212"/>
      <c r="L37" s="213"/>
      <c r="M37" s="213"/>
      <c r="N37" s="213"/>
      <c r="O37" s="214"/>
      <c r="P37" s="212"/>
      <c r="Q37" s="213"/>
      <c r="R37" s="213"/>
      <c r="S37" s="213"/>
      <c r="T37" s="214"/>
      <c r="U37" s="212">
        <v>2</v>
      </c>
      <c r="V37" s="213">
        <v>0</v>
      </c>
      <c r="W37" s="213">
        <v>2</v>
      </c>
      <c r="X37" s="213" t="s">
        <v>148</v>
      </c>
      <c r="Y37" s="214">
        <v>4</v>
      </c>
      <c r="Z37" s="212"/>
      <c r="AA37" s="213"/>
      <c r="AB37" s="213"/>
      <c r="AC37" s="213"/>
      <c r="AD37" s="214"/>
      <c r="AE37" s="212"/>
      <c r="AF37" s="213"/>
      <c r="AG37" s="213"/>
      <c r="AH37" s="213"/>
      <c r="AI37" s="442"/>
      <c r="AJ37" s="212"/>
      <c r="AK37" s="213"/>
      <c r="AL37" s="213"/>
      <c r="AM37" s="213"/>
      <c r="AN37" s="214"/>
      <c r="AO37" s="122" t="s">
        <v>180</v>
      </c>
      <c r="AP37" s="96">
        <f t="shared" si="8"/>
        <v>4</v>
      </c>
      <c r="AQ37" s="23">
        <f t="shared" si="9"/>
        <v>0</v>
      </c>
    </row>
    <row r="38" spans="1:43" s="23" customFormat="1" ht="15" customHeight="1">
      <c r="A38" s="45" t="s">
        <v>25</v>
      </c>
      <c r="B38" s="119" t="s">
        <v>198</v>
      </c>
      <c r="C38" s="227" t="s">
        <v>172</v>
      </c>
      <c r="D38" s="92">
        <f t="shared" si="10"/>
        <v>2</v>
      </c>
      <c r="E38" s="101">
        <f t="shared" si="11"/>
        <v>3</v>
      </c>
      <c r="F38" s="212">
        <v>1</v>
      </c>
      <c r="G38" s="213">
        <v>1</v>
      </c>
      <c r="H38" s="213">
        <v>0</v>
      </c>
      <c r="I38" s="218" t="s">
        <v>122</v>
      </c>
      <c r="J38" s="214">
        <v>3</v>
      </c>
      <c r="K38" s="212"/>
      <c r="L38" s="213"/>
      <c r="M38" s="213"/>
      <c r="N38" s="213"/>
      <c r="O38" s="214"/>
      <c r="P38" s="212"/>
      <c r="Q38" s="213"/>
      <c r="R38" s="213"/>
      <c r="S38" s="213"/>
      <c r="T38" s="214"/>
      <c r="U38" s="212"/>
      <c r="V38" s="213"/>
      <c r="W38" s="213"/>
      <c r="X38" s="213"/>
      <c r="Y38" s="214"/>
      <c r="Z38" s="212"/>
      <c r="AA38" s="213"/>
      <c r="AB38" s="213"/>
      <c r="AC38" s="213"/>
      <c r="AD38" s="214"/>
      <c r="AE38" s="212"/>
      <c r="AF38" s="213"/>
      <c r="AG38" s="213"/>
      <c r="AH38" s="213"/>
      <c r="AI38" s="442"/>
      <c r="AJ38" s="212"/>
      <c r="AK38" s="213"/>
      <c r="AL38" s="213"/>
      <c r="AM38" s="213"/>
      <c r="AN38" s="214"/>
      <c r="AO38" s="123"/>
      <c r="AP38" s="96">
        <f t="shared" si="8"/>
        <v>2</v>
      </c>
      <c r="AQ38" s="23">
        <f t="shared" si="9"/>
        <v>0</v>
      </c>
    </row>
    <row r="39" spans="1:43" s="23" customFormat="1" ht="15" customHeight="1">
      <c r="A39" s="45" t="s">
        <v>26</v>
      </c>
      <c r="B39" s="119" t="s">
        <v>199</v>
      </c>
      <c r="C39" s="227" t="s">
        <v>80</v>
      </c>
      <c r="D39" s="92">
        <f t="shared" si="10"/>
        <v>2</v>
      </c>
      <c r="E39" s="101">
        <f t="shared" si="11"/>
        <v>2</v>
      </c>
      <c r="F39" s="212"/>
      <c r="G39" s="213"/>
      <c r="H39" s="213"/>
      <c r="I39" s="213"/>
      <c r="J39" s="214"/>
      <c r="K39" s="212"/>
      <c r="L39" s="213"/>
      <c r="M39" s="213"/>
      <c r="N39" s="213"/>
      <c r="O39" s="214"/>
      <c r="P39" s="212"/>
      <c r="Q39" s="213"/>
      <c r="R39" s="213"/>
      <c r="S39" s="213"/>
      <c r="T39" s="214"/>
      <c r="U39" s="212"/>
      <c r="V39" s="213"/>
      <c r="W39" s="213"/>
      <c r="X39" s="213"/>
      <c r="Y39" s="214"/>
      <c r="Z39" s="212">
        <v>2</v>
      </c>
      <c r="AA39" s="213">
        <v>0</v>
      </c>
      <c r="AB39" s="213">
        <v>0</v>
      </c>
      <c r="AC39" s="213" t="s">
        <v>148</v>
      </c>
      <c r="AD39" s="214">
        <v>2</v>
      </c>
      <c r="AE39" s="212"/>
      <c r="AF39" s="213"/>
      <c r="AG39" s="213"/>
      <c r="AH39" s="213"/>
      <c r="AI39" s="442"/>
      <c r="AJ39" s="212"/>
      <c r="AK39" s="213"/>
      <c r="AL39" s="213"/>
      <c r="AM39" s="213"/>
      <c r="AN39" s="214"/>
      <c r="AO39" s="120"/>
      <c r="AP39" s="96">
        <f t="shared" si="8"/>
        <v>2</v>
      </c>
      <c r="AQ39" s="23">
        <f t="shared" si="9"/>
        <v>0</v>
      </c>
    </row>
    <row r="40" spans="1:43" s="23" customFormat="1" ht="15" customHeight="1">
      <c r="A40" s="45" t="s">
        <v>27</v>
      </c>
      <c r="B40" s="119" t="s">
        <v>200</v>
      </c>
      <c r="C40" s="227" t="s">
        <v>81</v>
      </c>
      <c r="D40" s="92">
        <f t="shared" si="10"/>
        <v>2</v>
      </c>
      <c r="E40" s="101">
        <f t="shared" si="11"/>
        <v>2</v>
      </c>
      <c r="F40" s="212"/>
      <c r="G40" s="213"/>
      <c r="H40" s="213"/>
      <c r="I40" s="213"/>
      <c r="J40" s="214"/>
      <c r="K40" s="212">
        <v>1</v>
      </c>
      <c r="L40" s="213">
        <v>0</v>
      </c>
      <c r="M40" s="213">
        <v>1</v>
      </c>
      <c r="N40" s="213" t="s">
        <v>148</v>
      </c>
      <c r="O40" s="214">
        <v>2</v>
      </c>
      <c r="P40" s="212"/>
      <c r="Q40" s="213"/>
      <c r="R40" s="213"/>
      <c r="S40" s="213"/>
      <c r="T40" s="214"/>
      <c r="U40" s="212"/>
      <c r="V40" s="213"/>
      <c r="W40" s="213"/>
      <c r="X40" s="213"/>
      <c r="Y40" s="214"/>
      <c r="Z40" s="212"/>
      <c r="AA40" s="213"/>
      <c r="AB40" s="213"/>
      <c r="AC40" s="213"/>
      <c r="AD40" s="214"/>
      <c r="AE40" s="212"/>
      <c r="AF40" s="213"/>
      <c r="AG40" s="213"/>
      <c r="AH40" s="213"/>
      <c r="AI40" s="442"/>
      <c r="AJ40" s="212"/>
      <c r="AK40" s="213"/>
      <c r="AL40" s="213"/>
      <c r="AM40" s="213"/>
      <c r="AN40" s="214"/>
      <c r="AO40" s="120" t="s">
        <v>189</v>
      </c>
      <c r="AP40" s="96">
        <f t="shared" si="8"/>
        <v>2</v>
      </c>
      <c r="AQ40" s="23">
        <f t="shared" si="9"/>
        <v>0</v>
      </c>
    </row>
    <row r="41" spans="1:43" s="23" customFormat="1" ht="15" customHeight="1">
      <c r="A41" s="45" t="s">
        <v>28</v>
      </c>
      <c r="B41" s="119" t="s">
        <v>201</v>
      </c>
      <c r="C41" s="227" t="s">
        <v>163</v>
      </c>
      <c r="D41" s="92">
        <f t="shared" si="10"/>
        <v>3</v>
      </c>
      <c r="E41" s="101">
        <f t="shared" si="11"/>
        <v>3</v>
      </c>
      <c r="F41" s="212"/>
      <c r="G41" s="254"/>
      <c r="H41" s="254"/>
      <c r="I41" s="254"/>
      <c r="J41" s="427"/>
      <c r="K41" s="426"/>
      <c r="L41" s="254"/>
      <c r="M41" s="254"/>
      <c r="N41" s="254"/>
      <c r="O41" s="427"/>
      <c r="P41" s="426">
        <v>1</v>
      </c>
      <c r="Q41" s="254">
        <v>2</v>
      </c>
      <c r="R41" s="254">
        <v>0</v>
      </c>
      <c r="S41" s="213" t="s">
        <v>148</v>
      </c>
      <c r="T41" s="427">
        <v>3</v>
      </c>
      <c r="U41" s="426"/>
      <c r="V41" s="254"/>
      <c r="W41" s="254"/>
      <c r="X41" s="254"/>
      <c r="Y41" s="427"/>
      <c r="Z41" s="212"/>
      <c r="AA41" s="213"/>
      <c r="AB41" s="213"/>
      <c r="AC41" s="213"/>
      <c r="AD41" s="214"/>
      <c r="AE41" s="212"/>
      <c r="AF41" s="213"/>
      <c r="AG41" s="213"/>
      <c r="AH41" s="213"/>
      <c r="AI41" s="442"/>
      <c r="AJ41" s="212"/>
      <c r="AK41" s="213"/>
      <c r="AL41" s="213"/>
      <c r="AM41" s="213"/>
      <c r="AN41" s="214"/>
      <c r="AO41" s="124"/>
      <c r="AP41" s="96">
        <f t="shared" si="8"/>
        <v>3</v>
      </c>
      <c r="AQ41" s="23">
        <f t="shared" si="9"/>
        <v>0</v>
      </c>
    </row>
    <row r="42" spans="1:43" s="23" customFormat="1" ht="15" customHeight="1">
      <c r="A42" s="45" t="s">
        <v>29</v>
      </c>
      <c r="B42" s="118" t="s">
        <v>240</v>
      </c>
      <c r="C42" s="220" t="s">
        <v>114</v>
      </c>
      <c r="D42" s="92">
        <f t="shared" si="10"/>
        <v>3</v>
      </c>
      <c r="E42" s="101">
        <f t="shared" si="11"/>
        <v>3</v>
      </c>
      <c r="F42" s="212"/>
      <c r="G42" s="254"/>
      <c r="H42" s="254"/>
      <c r="I42" s="254"/>
      <c r="J42" s="427"/>
      <c r="K42" s="426"/>
      <c r="L42" s="254"/>
      <c r="M42" s="254"/>
      <c r="N42" s="254"/>
      <c r="O42" s="427"/>
      <c r="P42" s="426">
        <v>1</v>
      </c>
      <c r="Q42" s="254">
        <v>2</v>
      </c>
      <c r="R42" s="254">
        <v>0</v>
      </c>
      <c r="S42" s="213" t="s">
        <v>148</v>
      </c>
      <c r="T42" s="427">
        <v>3</v>
      </c>
      <c r="U42" s="426"/>
      <c r="V42" s="254"/>
      <c r="W42" s="254"/>
      <c r="X42" s="254"/>
      <c r="Y42" s="427"/>
      <c r="Z42" s="212"/>
      <c r="AA42" s="213"/>
      <c r="AB42" s="213"/>
      <c r="AC42" s="213"/>
      <c r="AD42" s="214"/>
      <c r="AE42" s="212"/>
      <c r="AF42" s="213"/>
      <c r="AG42" s="213"/>
      <c r="AH42" s="213"/>
      <c r="AI42" s="442"/>
      <c r="AJ42" s="212"/>
      <c r="AK42" s="213"/>
      <c r="AL42" s="213"/>
      <c r="AM42" s="213"/>
      <c r="AN42" s="214"/>
      <c r="AO42" s="103"/>
      <c r="AP42" s="96">
        <f t="shared" si="8"/>
        <v>3</v>
      </c>
      <c r="AQ42" s="23">
        <f t="shared" si="9"/>
        <v>0</v>
      </c>
    </row>
    <row r="43" spans="1:43" s="23" customFormat="1" ht="15" customHeight="1">
      <c r="A43" s="45" t="s">
        <v>30</v>
      </c>
      <c r="B43" s="119" t="s">
        <v>241</v>
      </c>
      <c r="C43" s="227" t="s">
        <v>91</v>
      </c>
      <c r="D43" s="92">
        <f t="shared" si="10"/>
        <v>2</v>
      </c>
      <c r="E43" s="101">
        <f t="shared" si="11"/>
        <v>2</v>
      </c>
      <c r="F43" s="212"/>
      <c r="G43" s="254"/>
      <c r="H43" s="254"/>
      <c r="I43" s="254"/>
      <c r="J43" s="427"/>
      <c r="K43" s="426"/>
      <c r="L43" s="254"/>
      <c r="M43" s="254"/>
      <c r="N43" s="254"/>
      <c r="O43" s="427"/>
      <c r="P43" s="426"/>
      <c r="Q43" s="254"/>
      <c r="R43" s="254"/>
      <c r="S43" s="254"/>
      <c r="T43" s="427"/>
      <c r="U43" s="426">
        <v>2</v>
      </c>
      <c r="V43" s="254">
        <v>0</v>
      </c>
      <c r="W43" s="254">
        <v>0</v>
      </c>
      <c r="X43" s="218" t="s">
        <v>122</v>
      </c>
      <c r="Y43" s="427">
        <v>2</v>
      </c>
      <c r="Z43" s="212"/>
      <c r="AA43" s="213"/>
      <c r="AB43" s="213"/>
      <c r="AC43" s="213"/>
      <c r="AD43" s="214"/>
      <c r="AE43" s="212"/>
      <c r="AF43" s="213"/>
      <c r="AG43" s="213"/>
      <c r="AH43" s="213"/>
      <c r="AI43" s="442"/>
      <c r="AJ43" s="212"/>
      <c r="AK43" s="213"/>
      <c r="AL43" s="213"/>
      <c r="AM43" s="213"/>
      <c r="AN43" s="214"/>
      <c r="AO43" s="120"/>
      <c r="AP43" s="96">
        <f t="shared" si="8"/>
        <v>2</v>
      </c>
      <c r="AQ43" s="23">
        <f t="shared" si="9"/>
        <v>0</v>
      </c>
    </row>
    <row r="44" spans="1:43" s="23" customFormat="1" ht="15" customHeight="1">
      <c r="A44" s="45" t="s">
        <v>31</v>
      </c>
      <c r="B44" s="119" t="s">
        <v>242</v>
      </c>
      <c r="C44" s="227" t="s">
        <v>113</v>
      </c>
      <c r="D44" s="92">
        <f t="shared" si="10"/>
        <v>2</v>
      </c>
      <c r="E44" s="101">
        <f t="shared" si="11"/>
        <v>2</v>
      </c>
      <c r="F44" s="212"/>
      <c r="G44" s="254"/>
      <c r="H44" s="254"/>
      <c r="I44" s="254"/>
      <c r="J44" s="427"/>
      <c r="K44" s="426"/>
      <c r="L44" s="254"/>
      <c r="M44" s="254"/>
      <c r="N44" s="254"/>
      <c r="O44" s="427"/>
      <c r="P44" s="426"/>
      <c r="Q44" s="254"/>
      <c r="R44" s="254"/>
      <c r="S44" s="254"/>
      <c r="T44" s="427"/>
      <c r="U44" s="426">
        <v>2</v>
      </c>
      <c r="V44" s="254">
        <v>0</v>
      </c>
      <c r="W44" s="254">
        <v>0</v>
      </c>
      <c r="X44" s="218" t="s">
        <v>122</v>
      </c>
      <c r="Y44" s="427">
        <v>2</v>
      </c>
      <c r="Z44" s="212"/>
      <c r="AA44" s="213"/>
      <c r="AB44" s="213"/>
      <c r="AC44" s="213"/>
      <c r="AD44" s="214"/>
      <c r="AE44" s="212"/>
      <c r="AF44" s="213"/>
      <c r="AG44" s="213"/>
      <c r="AH44" s="213"/>
      <c r="AI44" s="442"/>
      <c r="AJ44" s="212"/>
      <c r="AK44" s="213"/>
      <c r="AL44" s="213"/>
      <c r="AM44" s="213"/>
      <c r="AN44" s="214"/>
      <c r="AO44" s="120"/>
      <c r="AP44" s="96">
        <f t="shared" si="8"/>
        <v>2</v>
      </c>
      <c r="AQ44" s="23">
        <f t="shared" si="9"/>
        <v>0</v>
      </c>
    </row>
    <row r="45" spans="1:43" s="23" customFormat="1" ht="15" customHeight="1">
      <c r="A45" s="45" t="s">
        <v>32</v>
      </c>
      <c r="B45" s="119" t="s">
        <v>243</v>
      </c>
      <c r="C45" s="227" t="s">
        <v>83</v>
      </c>
      <c r="D45" s="92">
        <f t="shared" si="10"/>
        <v>3</v>
      </c>
      <c r="E45" s="101">
        <f t="shared" si="11"/>
        <v>4</v>
      </c>
      <c r="F45" s="212"/>
      <c r="G45" s="254"/>
      <c r="H45" s="254"/>
      <c r="I45" s="254"/>
      <c r="J45" s="427"/>
      <c r="K45" s="426"/>
      <c r="L45" s="254"/>
      <c r="M45" s="254"/>
      <c r="N45" s="254"/>
      <c r="O45" s="427"/>
      <c r="P45" s="426">
        <v>2</v>
      </c>
      <c r="Q45" s="254">
        <v>1</v>
      </c>
      <c r="R45" s="254">
        <v>0</v>
      </c>
      <c r="S45" s="213" t="s">
        <v>148</v>
      </c>
      <c r="T45" s="427">
        <v>4</v>
      </c>
      <c r="U45" s="426"/>
      <c r="V45" s="254"/>
      <c r="W45" s="254"/>
      <c r="X45" s="254"/>
      <c r="Y45" s="427"/>
      <c r="Z45" s="212"/>
      <c r="AA45" s="213"/>
      <c r="AB45" s="213"/>
      <c r="AC45" s="213"/>
      <c r="AD45" s="214"/>
      <c r="AE45" s="212"/>
      <c r="AF45" s="213"/>
      <c r="AG45" s="213"/>
      <c r="AH45" s="213"/>
      <c r="AI45" s="442"/>
      <c r="AJ45" s="212"/>
      <c r="AK45" s="213"/>
      <c r="AL45" s="213"/>
      <c r="AM45" s="213"/>
      <c r="AN45" s="214"/>
      <c r="AO45" s="120"/>
      <c r="AP45" s="96">
        <f t="shared" si="8"/>
        <v>3</v>
      </c>
      <c r="AQ45" s="23">
        <f t="shared" si="9"/>
        <v>0</v>
      </c>
    </row>
    <row r="46" spans="1:43" s="23" customFormat="1" ht="15" customHeight="1">
      <c r="A46" s="45" t="s">
        <v>33</v>
      </c>
      <c r="B46" s="119" t="s">
        <v>202</v>
      </c>
      <c r="C46" s="227" t="s">
        <v>174</v>
      </c>
      <c r="D46" s="92">
        <f t="shared" si="10"/>
        <v>2</v>
      </c>
      <c r="E46" s="101">
        <f t="shared" si="11"/>
        <v>2</v>
      </c>
      <c r="F46" s="212"/>
      <c r="G46" s="254"/>
      <c r="H46" s="254"/>
      <c r="I46" s="254"/>
      <c r="J46" s="427"/>
      <c r="K46" s="426"/>
      <c r="L46" s="254"/>
      <c r="M46" s="254"/>
      <c r="N46" s="254"/>
      <c r="O46" s="427"/>
      <c r="P46" s="446">
        <v>2</v>
      </c>
      <c r="Q46" s="254">
        <v>0</v>
      </c>
      <c r="R46" s="254">
        <v>0</v>
      </c>
      <c r="S46" s="218" t="s">
        <v>122</v>
      </c>
      <c r="T46" s="427">
        <v>2</v>
      </c>
      <c r="U46" s="426"/>
      <c r="V46" s="254"/>
      <c r="W46" s="254"/>
      <c r="X46" s="254"/>
      <c r="Y46" s="427"/>
      <c r="Z46" s="212"/>
      <c r="AA46" s="213"/>
      <c r="AB46" s="213"/>
      <c r="AC46" s="213"/>
      <c r="AD46" s="214"/>
      <c r="AE46" s="212"/>
      <c r="AF46" s="213"/>
      <c r="AG46" s="213"/>
      <c r="AH46" s="213"/>
      <c r="AI46" s="442"/>
      <c r="AJ46" s="212"/>
      <c r="AK46" s="213"/>
      <c r="AL46" s="213"/>
      <c r="AM46" s="213"/>
      <c r="AN46" s="214"/>
      <c r="AO46" s="120" t="s">
        <v>189</v>
      </c>
      <c r="AP46" s="96">
        <f t="shared" si="8"/>
        <v>2</v>
      </c>
      <c r="AQ46" s="23">
        <f t="shared" si="9"/>
        <v>0</v>
      </c>
    </row>
    <row r="47" spans="1:43" s="23" customFormat="1" ht="15" customHeight="1">
      <c r="A47" s="45" t="s">
        <v>34</v>
      </c>
      <c r="B47" s="119" t="s">
        <v>203</v>
      </c>
      <c r="C47" s="227" t="s">
        <v>173</v>
      </c>
      <c r="D47" s="92">
        <f t="shared" si="10"/>
        <v>3</v>
      </c>
      <c r="E47" s="101">
        <f t="shared" si="11"/>
        <v>4</v>
      </c>
      <c r="F47" s="212"/>
      <c r="G47" s="254"/>
      <c r="H47" s="254"/>
      <c r="I47" s="254"/>
      <c r="J47" s="427"/>
      <c r="K47" s="426"/>
      <c r="L47" s="254"/>
      <c r="M47" s="254"/>
      <c r="N47" s="254"/>
      <c r="O47" s="427"/>
      <c r="P47" s="426"/>
      <c r="Q47" s="254"/>
      <c r="R47" s="254"/>
      <c r="S47" s="254"/>
      <c r="T47" s="427"/>
      <c r="U47" s="426">
        <v>1</v>
      </c>
      <c r="V47" s="254">
        <v>2</v>
      </c>
      <c r="W47" s="254">
        <v>0</v>
      </c>
      <c r="X47" s="218" t="s">
        <v>122</v>
      </c>
      <c r="Y47" s="427">
        <v>4</v>
      </c>
      <c r="Z47" s="212"/>
      <c r="AA47" s="213"/>
      <c r="AB47" s="213"/>
      <c r="AC47" s="213"/>
      <c r="AD47" s="214"/>
      <c r="AE47" s="212"/>
      <c r="AF47" s="213"/>
      <c r="AG47" s="213"/>
      <c r="AH47" s="213"/>
      <c r="AI47" s="442"/>
      <c r="AJ47" s="212"/>
      <c r="AK47" s="213"/>
      <c r="AL47" s="213"/>
      <c r="AM47" s="213"/>
      <c r="AN47" s="214"/>
      <c r="AO47" s="120" t="s">
        <v>202</v>
      </c>
      <c r="AP47" s="96">
        <f t="shared" si="8"/>
        <v>3</v>
      </c>
      <c r="AQ47" s="23">
        <f t="shared" si="9"/>
        <v>0</v>
      </c>
    </row>
    <row r="48" spans="1:42" s="23" customFormat="1" ht="15" customHeight="1">
      <c r="A48" s="45" t="s">
        <v>35</v>
      </c>
      <c r="B48" s="141" t="s">
        <v>204</v>
      </c>
      <c r="C48" s="228" t="s">
        <v>86</v>
      </c>
      <c r="D48" s="92">
        <f>SUM(F48,G48,H48,K48,L48,M48,P48,Q48,R48,U48,V48,W48,Z48,AA48,AB48,AE48,AF48,AG48,AJ48,AK48,AL48)</f>
        <v>2</v>
      </c>
      <c r="E48" s="101">
        <f>SUM(J48,O48,T48,Y48,AD48,AI48,AN48)</f>
        <v>3</v>
      </c>
      <c r="F48" s="426">
        <v>2</v>
      </c>
      <c r="G48" s="254">
        <v>0</v>
      </c>
      <c r="H48" s="254">
        <v>0</v>
      </c>
      <c r="I48" s="218" t="s">
        <v>122</v>
      </c>
      <c r="J48" s="427">
        <v>3</v>
      </c>
      <c r="K48" s="426"/>
      <c r="L48" s="254"/>
      <c r="M48" s="254"/>
      <c r="N48" s="254"/>
      <c r="O48" s="427"/>
      <c r="P48" s="426"/>
      <c r="Q48" s="254"/>
      <c r="R48" s="254"/>
      <c r="S48" s="254"/>
      <c r="T48" s="427"/>
      <c r="U48" s="426"/>
      <c r="V48" s="254"/>
      <c r="W48" s="254"/>
      <c r="X48" s="254"/>
      <c r="Y48" s="427"/>
      <c r="Z48" s="212"/>
      <c r="AA48" s="213"/>
      <c r="AB48" s="213"/>
      <c r="AC48" s="213"/>
      <c r="AD48" s="214"/>
      <c r="AE48" s="212"/>
      <c r="AF48" s="213"/>
      <c r="AG48" s="213"/>
      <c r="AH48" s="213"/>
      <c r="AI48" s="442"/>
      <c r="AJ48" s="212"/>
      <c r="AK48" s="213"/>
      <c r="AL48" s="213"/>
      <c r="AM48" s="213"/>
      <c r="AN48" s="214"/>
      <c r="AO48" s="120"/>
      <c r="AP48" s="96"/>
    </row>
    <row r="49" spans="1:43" s="23" customFormat="1" ht="15" customHeight="1">
      <c r="A49" s="45" t="s">
        <v>36</v>
      </c>
      <c r="B49" s="141" t="s">
        <v>205</v>
      </c>
      <c r="C49" s="228" t="s">
        <v>87</v>
      </c>
      <c r="D49" s="92">
        <f t="shared" si="10"/>
        <v>2</v>
      </c>
      <c r="E49" s="101">
        <f t="shared" si="11"/>
        <v>3</v>
      </c>
      <c r="F49" s="212"/>
      <c r="G49" s="254"/>
      <c r="H49" s="254"/>
      <c r="I49" s="254"/>
      <c r="J49" s="427"/>
      <c r="K49" s="426">
        <v>2</v>
      </c>
      <c r="L49" s="254">
        <v>0</v>
      </c>
      <c r="M49" s="254">
        <v>0</v>
      </c>
      <c r="N49" s="218" t="s">
        <v>122</v>
      </c>
      <c r="O49" s="427">
        <v>3</v>
      </c>
      <c r="P49" s="426"/>
      <c r="Q49" s="254"/>
      <c r="R49" s="254"/>
      <c r="S49" s="254"/>
      <c r="T49" s="427"/>
      <c r="U49" s="426"/>
      <c r="V49" s="254"/>
      <c r="W49" s="254"/>
      <c r="X49" s="254"/>
      <c r="Y49" s="427"/>
      <c r="Z49" s="212"/>
      <c r="AA49" s="213"/>
      <c r="AB49" s="213"/>
      <c r="AC49" s="213"/>
      <c r="AD49" s="214"/>
      <c r="AE49" s="212"/>
      <c r="AF49" s="213"/>
      <c r="AG49" s="213"/>
      <c r="AH49" s="213"/>
      <c r="AI49" s="442"/>
      <c r="AJ49" s="212"/>
      <c r="AK49" s="213"/>
      <c r="AL49" s="213"/>
      <c r="AM49" s="213"/>
      <c r="AN49" s="214"/>
      <c r="AO49" s="122" t="s">
        <v>204</v>
      </c>
      <c r="AP49" s="96">
        <f t="shared" si="8"/>
        <v>2</v>
      </c>
      <c r="AQ49" s="23">
        <f t="shared" si="9"/>
        <v>0</v>
      </c>
    </row>
    <row r="50" spans="1:42" s="23" customFormat="1" ht="15" customHeight="1">
      <c r="A50" s="45" t="s">
        <v>37</v>
      </c>
      <c r="B50" s="141" t="s">
        <v>206</v>
      </c>
      <c r="C50" s="243" t="s">
        <v>136</v>
      </c>
      <c r="D50" s="92">
        <f>SUM(F50,G50,H50,K50,L50,M50,P50,Q50,R50,U50,V50,W50,Z50,AA50,AB50,AE50,AF50,AG50,AJ50,AK50,AL50)</f>
        <v>2</v>
      </c>
      <c r="E50" s="101">
        <f>SUM(J50,O50,T50,Y50,AD50,AI50,AN50)</f>
        <v>2</v>
      </c>
      <c r="F50" s="212"/>
      <c r="G50" s="254"/>
      <c r="H50" s="254"/>
      <c r="I50" s="254"/>
      <c r="J50" s="427"/>
      <c r="K50" s="426"/>
      <c r="L50" s="254"/>
      <c r="M50" s="254"/>
      <c r="N50" s="254"/>
      <c r="O50" s="427"/>
      <c r="P50" s="254">
        <v>0</v>
      </c>
      <c r="Q50" s="254">
        <v>0</v>
      </c>
      <c r="R50" s="254">
        <v>2</v>
      </c>
      <c r="S50" s="213" t="s">
        <v>148</v>
      </c>
      <c r="T50" s="254">
        <v>2</v>
      </c>
      <c r="U50" s="426"/>
      <c r="V50" s="254"/>
      <c r="W50" s="254"/>
      <c r="X50" s="254"/>
      <c r="Y50" s="427"/>
      <c r="Z50" s="212"/>
      <c r="AA50" s="213"/>
      <c r="AB50" s="213"/>
      <c r="AC50" s="213"/>
      <c r="AD50" s="214"/>
      <c r="AE50" s="212"/>
      <c r="AF50" s="213"/>
      <c r="AG50" s="213"/>
      <c r="AH50" s="213"/>
      <c r="AI50" s="442"/>
      <c r="AJ50" s="212"/>
      <c r="AK50" s="213"/>
      <c r="AL50" s="213"/>
      <c r="AM50" s="213"/>
      <c r="AN50" s="214"/>
      <c r="AO50" s="122" t="s">
        <v>204</v>
      </c>
      <c r="AP50" s="96"/>
    </row>
    <row r="51" spans="1:43" s="23" customFormat="1" ht="15" customHeight="1">
      <c r="A51" s="45" t="s">
        <v>38</v>
      </c>
      <c r="B51" s="119" t="s">
        <v>207</v>
      </c>
      <c r="C51" s="242" t="s">
        <v>90</v>
      </c>
      <c r="D51" s="92">
        <f t="shared" si="10"/>
        <v>3</v>
      </c>
      <c r="E51" s="101">
        <f t="shared" si="11"/>
        <v>4</v>
      </c>
      <c r="F51" s="212"/>
      <c r="G51" s="254"/>
      <c r="H51" s="254"/>
      <c r="I51" s="254"/>
      <c r="J51" s="427"/>
      <c r="K51" s="426"/>
      <c r="L51" s="254"/>
      <c r="M51" s="254"/>
      <c r="N51" s="254"/>
      <c r="O51" s="427"/>
      <c r="P51" s="426">
        <v>1</v>
      </c>
      <c r="Q51" s="254">
        <v>0</v>
      </c>
      <c r="R51" s="254">
        <v>2</v>
      </c>
      <c r="S51" s="213" t="s">
        <v>148</v>
      </c>
      <c r="T51" s="427">
        <v>4</v>
      </c>
      <c r="U51" s="426"/>
      <c r="V51" s="254"/>
      <c r="W51" s="254"/>
      <c r="X51" s="254"/>
      <c r="Y51" s="427"/>
      <c r="Z51" s="212"/>
      <c r="AA51" s="213"/>
      <c r="AB51" s="213"/>
      <c r="AC51" s="213"/>
      <c r="AD51" s="214"/>
      <c r="AE51" s="212"/>
      <c r="AF51" s="213"/>
      <c r="AG51" s="213"/>
      <c r="AH51" s="213"/>
      <c r="AI51" s="442"/>
      <c r="AJ51" s="212"/>
      <c r="AK51" s="213"/>
      <c r="AL51" s="213"/>
      <c r="AM51" s="213"/>
      <c r="AN51" s="214"/>
      <c r="AO51" s="250"/>
      <c r="AP51" s="96">
        <f t="shared" si="8"/>
        <v>3</v>
      </c>
      <c r="AQ51" s="23">
        <f t="shared" si="9"/>
        <v>0</v>
      </c>
    </row>
    <row r="52" spans="1:43" s="23" customFormat="1" ht="15" customHeight="1">
      <c r="A52" s="45" t="s">
        <v>39</v>
      </c>
      <c r="B52" s="119" t="s">
        <v>208</v>
      </c>
      <c r="C52" s="227" t="s">
        <v>175</v>
      </c>
      <c r="D52" s="92">
        <f t="shared" si="10"/>
        <v>2</v>
      </c>
      <c r="E52" s="101">
        <f t="shared" si="11"/>
        <v>4</v>
      </c>
      <c r="F52" s="212"/>
      <c r="G52" s="213"/>
      <c r="H52" s="213"/>
      <c r="I52" s="213"/>
      <c r="J52" s="214"/>
      <c r="K52" s="212"/>
      <c r="L52" s="213"/>
      <c r="M52" s="213"/>
      <c r="N52" s="213"/>
      <c r="O52" s="214"/>
      <c r="P52" s="212"/>
      <c r="Q52" s="213"/>
      <c r="R52" s="213"/>
      <c r="S52" s="213"/>
      <c r="T52" s="214"/>
      <c r="U52" s="212"/>
      <c r="V52" s="213"/>
      <c r="W52" s="213"/>
      <c r="X52" s="213"/>
      <c r="Y52" s="214"/>
      <c r="Z52" s="212">
        <v>1</v>
      </c>
      <c r="AA52" s="213">
        <v>1</v>
      </c>
      <c r="AB52" s="213">
        <v>0</v>
      </c>
      <c r="AC52" s="213" t="s">
        <v>148</v>
      </c>
      <c r="AD52" s="214">
        <v>4</v>
      </c>
      <c r="AE52" s="212"/>
      <c r="AF52" s="213"/>
      <c r="AG52" s="213"/>
      <c r="AH52" s="213"/>
      <c r="AI52" s="442"/>
      <c r="AJ52" s="212"/>
      <c r="AK52" s="213"/>
      <c r="AL52" s="213"/>
      <c r="AM52" s="213"/>
      <c r="AN52" s="214"/>
      <c r="AO52" s="250" t="s">
        <v>249</v>
      </c>
      <c r="AP52" s="96">
        <f t="shared" si="8"/>
        <v>2</v>
      </c>
      <c r="AQ52" s="23">
        <f t="shared" si="9"/>
        <v>0</v>
      </c>
    </row>
    <row r="53" spans="1:43" s="23" customFormat="1" ht="15" customHeight="1">
      <c r="A53" s="45" t="s">
        <v>40</v>
      </c>
      <c r="B53" s="119" t="s">
        <v>209</v>
      </c>
      <c r="C53" s="242" t="s">
        <v>244</v>
      </c>
      <c r="D53" s="92">
        <f t="shared" si="10"/>
        <v>2</v>
      </c>
      <c r="E53" s="101">
        <f t="shared" si="11"/>
        <v>3</v>
      </c>
      <c r="F53" s="212"/>
      <c r="G53" s="213"/>
      <c r="H53" s="213"/>
      <c r="I53" s="213"/>
      <c r="J53" s="214"/>
      <c r="K53" s="212"/>
      <c r="L53" s="213"/>
      <c r="M53" s="213"/>
      <c r="N53" s="213"/>
      <c r="O53" s="214"/>
      <c r="P53" s="212"/>
      <c r="Q53" s="213"/>
      <c r="R53" s="213"/>
      <c r="S53" s="213"/>
      <c r="T53" s="214"/>
      <c r="U53" s="212"/>
      <c r="V53" s="213"/>
      <c r="W53" s="213"/>
      <c r="X53" s="213"/>
      <c r="Y53" s="214"/>
      <c r="Z53" s="212">
        <v>1</v>
      </c>
      <c r="AA53" s="213">
        <v>1</v>
      </c>
      <c r="AB53" s="213">
        <v>0</v>
      </c>
      <c r="AC53" s="213" t="s">
        <v>148</v>
      </c>
      <c r="AD53" s="214">
        <v>3</v>
      </c>
      <c r="AE53" s="212"/>
      <c r="AF53" s="213"/>
      <c r="AG53" s="213"/>
      <c r="AH53" s="213"/>
      <c r="AI53" s="442"/>
      <c r="AJ53" s="212"/>
      <c r="AK53" s="213"/>
      <c r="AL53" s="213"/>
      <c r="AM53" s="213"/>
      <c r="AN53" s="214"/>
      <c r="AO53" s="250"/>
      <c r="AP53" s="96">
        <f t="shared" si="8"/>
        <v>2</v>
      </c>
      <c r="AQ53" s="23">
        <f t="shared" si="9"/>
        <v>0</v>
      </c>
    </row>
    <row r="54" spans="1:43" s="23" customFormat="1" ht="15" customHeight="1">
      <c r="A54" s="45" t="s">
        <v>41</v>
      </c>
      <c r="B54" s="141" t="s">
        <v>210</v>
      </c>
      <c r="C54" s="227" t="s">
        <v>176</v>
      </c>
      <c r="D54" s="92">
        <f t="shared" si="10"/>
        <v>2</v>
      </c>
      <c r="E54" s="101">
        <f t="shared" si="11"/>
        <v>3</v>
      </c>
      <c r="F54" s="212"/>
      <c r="G54" s="213"/>
      <c r="H54" s="213"/>
      <c r="I54" s="213"/>
      <c r="J54" s="214"/>
      <c r="K54" s="212"/>
      <c r="L54" s="213"/>
      <c r="M54" s="213"/>
      <c r="N54" s="213"/>
      <c r="O54" s="214"/>
      <c r="P54" s="212"/>
      <c r="Q54" s="213"/>
      <c r="R54" s="213"/>
      <c r="S54" s="213"/>
      <c r="T54" s="214"/>
      <c r="U54" s="212"/>
      <c r="V54" s="213"/>
      <c r="W54" s="213"/>
      <c r="X54" s="213"/>
      <c r="Y54" s="214"/>
      <c r="Z54" s="212">
        <v>1</v>
      </c>
      <c r="AA54" s="213">
        <v>1</v>
      </c>
      <c r="AB54" s="213">
        <v>0</v>
      </c>
      <c r="AC54" s="213" t="s">
        <v>148</v>
      </c>
      <c r="AD54" s="214">
        <v>3</v>
      </c>
      <c r="AE54" s="212"/>
      <c r="AF54" s="213"/>
      <c r="AG54" s="213"/>
      <c r="AH54" s="213"/>
      <c r="AI54" s="442"/>
      <c r="AJ54" s="212"/>
      <c r="AK54" s="213"/>
      <c r="AL54" s="213"/>
      <c r="AM54" s="213"/>
      <c r="AN54" s="214"/>
      <c r="AO54" s="250"/>
      <c r="AP54" s="96">
        <f t="shared" si="8"/>
        <v>2</v>
      </c>
      <c r="AQ54" s="23">
        <f t="shared" si="9"/>
        <v>0</v>
      </c>
    </row>
    <row r="55" spans="1:42" s="23" customFormat="1" ht="15" customHeight="1">
      <c r="A55" s="45" t="s">
        <v>42</v>
      </c>
      <c r="B55" s="141" t="s">
        <v>211</v>
      </c>
      <c r="C55" s="227" t="s">
        <v>177</v>
      </c>
      <c r="D55" s="92">
        <f>SUM(F55,G55,H55,K55,L55,M55,P55,Q55,R55,U55,V55,W55,Z55,AA55,AB55,AE55,AF55,AG55,AJ55,AK55,AL55)</f>
        <v>2</v>
      </c>
      <c r="E55" s="101">
        <f>SUM(J55,O55,T55,Y55,AD55,AI55,AN55)</f>
        <v>2</v>
      </c>
      <c r="F55" s="212"/>
      <c r="G55" s="213"/>
      <c r="H55" s="213"/>
      <c r="I55" s="213"/>
      <c r="J55" s="214"/>
      <c r="K55" s="212"/>
      <c r="L55" s="213"/>
      <c r="M55" s="213"/>
      <c r="N55" s="213"/>
      <c r="O55" s="214"/>
      <c r="P55" s="212"/>
      <c r="Q55" s="213"/>
      <c r="R55" s="213"/>
      <c r="S55" s="213"/>
      <c r="T55" s="214"/>
      <c r="U55" s="212">
        <v>2</v>
      </c>
      <c r="V55" s="213">
        <v>0</v>
      </c>
      <c r="W55" s="213">
        <v>0</v>
      </c>
      <c r="X55" s="218" t="s">
        <v>122</v>
      </c>
      <c r="Y55" s="214">
        <v>2</v>
      </c>
      <c r="Z55" s="212"/>
      <c r="AA55" s="213"/>
      <c r="AB55" s="213"/>
      <c r="AC55" s="213"/>
      <c r="AD55" s="214"/>
      <c r="AE55" s="212"/>
      <c r="AF55" s="213"/>
      <c r="AG55" s="213"/>
      <c r="AH55" s="213"/>
      <c r="AI55" s="442"/>
      <c r="AJ55" s="212"/>
      <c r="AK55" s="213"/>
      <c r="AL55" s="213"/>
      <c r="AM55" s="213"/>
      <c r="AN55" s="214"/>
      <c r="AO55" s="251" t="s">
        <v>248</v>
      </c>
      <c r="AP55" s="96"/>
    </row>
    <row r="56" spans="1:42" s="23" customFormat="1" ht="15" customHeight="1">
      <c r="A56" s="45" t="s">
        <v>58</v>
      </c>
      <c r="B56" s="141" t="s">
        <v>212</v>
      </c>
      <c r="C56" s="242" t="s">
        <v>245</v>
      </c>
      <c r="D56" s="92">
        <f>SUM(F56,G56,H56,K56,L56,M56,P56,Q56,R56,U56,V56,W56,Z56,AA56,AB56,AE56,AF56,AG56,AJ56,AK56,AL56)</f>
        <v>2</v>
      </c>
      <c r="E56" s="101">
        <f>SUM(J56,O56,T56,Y56,AD56,AI56,AN56)</f>
        <v>2</v>
      </c>
      <c r="F56" s="212"/>
      <c r="G56" s="213"/>
      <c r="H56" s="213"/>
      <c r="I56" s="213"/>
      <c r="J56" s="214"/>
      <c r="K56" s="212"/>
      <c r="L56" s="213"/>
      <c r="M56" s="213"/>
      <c r="N56" s="213"/>
      <c r="O56" s="214"/>
      <c r="P56" s="212">
        <v>2</v>
      </c>
      <c r="Q56" s="213">
        <v>0</v>
      </c>
      <c r="R56" s="213">
        <v>0</v>
      </c>
      <c r="S56" s="218" t="s">
        <v>122</v>
      </c>
      <c r="T56" s="214">
        <v>2</v>
      </c>
      <c r="U56" s="443"/>
      <c r="V56" s="444"/>
      <c r="W56" s="444"/>
      <c r="X56" s="444"/>
      <c r="Y56" s="445"/>
      <c r="Z56" s="212"/>
      <c r="AA56" s="213"/>
      <c r="AB56" s="213"/>
      <c r="AC56" s="213"/>
      <c r="AD56" s="214"/>
      <c r="AE56" s="212"/>
      <c r="AF56" s="213"/>
      <c r="AG56" s="213"/>
      <c r="AH56" s="213"/>
      <c r="AI56" s="442"/>
      <c r="AJ56" s="212"/>
      <c r="AK56" s="213"/>
      <c r="AL56" s="213"/>
      <c r="AM56" s="213"/>
      <c r="AN56" s="214"/>
      <c r="AO56" s="251" t="s">
        <v>187</v>
      </c>
      <c r="AP56" s="96"/>
    </row>
    <row r="57" spans="1:42" s="23" customFormat="1" ht="15" customHeight="1">
      <c r="A57" s="45" t="s">
        <v>43</v>
      </c>
      <c r="B57" s="141" t="s">
        <v>213</v>
      </c>
      <c r="C57" s="227" t="s">
        <v>84</v>
      </c>
      <c r="D57" s="92">
        <v>2</v>
      </c>
      <c r="E57" s="101">
        <v>4</v>
      </c>
      <c r="F57" s="212"/>
      <c r="G57" s="213"/>
      <c r="H57" s="213"/>
      <c r="I57" s="213"/>
      <c r="J57" s="214"/>
      <c r="K57" s="212"/>
      <c r="L57" s="213"/>
      <c r="M57" s="213"/>
      <c r="N57" s="213"/>
      <c r="O57" s="214"/>
      <c r="P57" s="212"/>
      <c r="Q57" s="213"/>
      <c r="R57" s="213"/>
      <c r="S57" s="213"/>
      <c r="T57" s="214"/>
      <c r="U57" s="447"/>
      <c r="V57" s="447"/>
      <c r="W57" s="447"/>
      <c r="X57" s="447"/>
      <c r="Y57" s="447"/>
      <c r="Z57" s="212">
        <v>2</v>
      </c>
      <c r="AA57" s="213">
        <v>0</v>
      </c>
      <c r="AB57" s="213">
        <v>0</v>
      </c>
      <c r="AC57" s="213" t="s">
        <v>148</v>
      </c>
      <c r="AD57" s="214">
        <v>4</v>
      </c>
      <c r="AE57" s="212"/>
      <c r="AF57" s="213"/>
      <c r="AG57" s="213"/>
      <c r="AH57" s="213"/>
      <c r="AI57" s="442"/>
      <c r="AJ57" s="212"/>
      <c r="AK57" s="213"/>
      <c r="AL57" s="213"/>
      <c r="AM57" s="213"/>
      <c r="AN57" s="214"/>
      <c r="AO57" s="251"/>
      <c r="AP57" s="96"/>
    </row>
    <row r="58" spans="1:43" s="23" customFormat="1" ht="15" customHeight="1">
      <c r="A58" s="45" t="s">
        <v>44</v>
      </c>
      <c r="B58" s="141" t="s">
        <v>214</v>
      </c>
      <c r="C58" s="242" t="s">
        <v>146</v>
      </c>
      <c r="D58" s="92">
        <v>2</v>
      </c>
      <c r="E58" s="101">
        <v>3</v>
      </c>
      <c r="F58" s="212"/>
      <c r="G58" s="213"/>
      <c r="H58" s="213"/>
      <c r="I58" s="213"/>
      <c r="J58" s="214"/>
      <c r="K58" s="212"/>
      <c r="L58" s="213"/>
      <c r="M58" s="213"/>
      <c r="N58" s="213"/>
      <c r="O58" s="214"/>
      <c r="P58" s="212"/>
      <c r="Q58" s="213"/>
      <c r="R58" s="213"/>
      <c r="S58" s="213"/>
      <c r="T58" s="214"/>
      <c r="U58" s="212">
        <v>2</v>
      </c>
      <c r="V58" s="213">
        <v>0</v>
      </c>
      <c r="W58" s="213">
        <v>0</v>
      </c>
      <c r="X58" s="218" t="s">
        <v>122</v>
      </c>
      <c r="Y58" s="214">
        <v>3</v>
      </c>
      <c r="Z58" s="447"/>
      <c r="AA58" s="447"/>
      <c r="AB58" s="447"/>
      <c r="AC58" s="447"/>
      <c r="AD58" s="447"/>
      <c r="AE58" s="212"/>
      <c r="AF58" s="213"/>
      <c r="AG58" s="213"/>
      <c r="AH58" s="213"/>
      <c r="AI58" s="442"/>
      <c r="AJ58" s="212"/>
      <c r="AK58" s="213"/>
      <c r="AL58" s="213"/>
      <c r="AM58" s="213"/>
      <c r="AN58" s="214"/>
      <c r="AO58" s="252" t="s">
        <v>201</v>
      </c>
      <c r="AP58" s="96" t="e">
        <f>SUM(F58,G58,H58,K58,L58,M58,P58,Q58,R58,#REF!,#REF!,#REF!,U58,V58,W58,AE58,AF58,AG58,AJ58,AK58,AL58)</f>
        <v>#REF!</v>
      </c>
      <c r="AQ58" s="23" t="e">
        <f t="shared" si="9"/>
        <v>#REF!</v>
      </c>
    </row>
    <row r="59" spans="1:43" s="23" customFormat="1" ht="15" customHeight="1">
      <c r="A59" s="45" t="s">
        <v>45</v>
      </c>
      <c r="B59" s="141" t="s">
        <v>215</v>
      </c>
      <c r="C59" s="248" t="s">
        <v>147</v>
      </c>
      <c r="D59" s="92">
        <f t="shared" si="10"/>
        <v>2</v>
      </c>
      <c r="E59" s="101">
        <f t="shared" si="11"/>
        <v>2</v>
      </c>
      <c r="F59" s="212"/>
      <c r="G59" s="213"/>
      <c r="H59" s="213"/>
      <c r="I59" s="213"/>
      <c r="J59" s="214"/>
      <c r="K59" s="212"/>
      <c r="L59" s="213"/>
      <c r="M59" s="213"/>
      <c r="N59" s="213"/>
      <c r="O59" s="214"/>
      <c r="P59" s="212"/>
      <c r="Q59" s="213"/>
      <c r="R59" s="213"/>
      <c r="S59" s="213"/>
      <c r="T59" s="214"/>
      <c r="U59" s="212"/>
      <c r="V59" s="213"/>
      <c r="W59" s="213"/>
      <c r="X59" s="213"/>
      <c r="Y59" s="214"/>
      <c r="Z59" s="212">
        <v>2</v>
      </c>
      <c r="AA59" s="213">
        <v>0</v>
      </c>
      <c r="AB59" s="213">
        <v>0</v>
      </c>
      <c r="AC59" s="218" t="s">
        <v>122</v>
      </c>
      <c r="AD59" s="214">
        <v>2</v>
      </c>
      <c r="AE59" s="212"/>
      <c r="AF59" s="213"/>
      <c r="AG59" s="213"/>
      <c r="AH59" s="213"/>
      <c r="AI59" s="442"/>
      <c r="AJ59" s="212"/>
      <c r="AK59" s="213"/>
      <c r="AL59" s="213"/>
      <c r="AM59" s="213"/>
      <c r="AN59" s="214"/>
      <c r="AO59" s="103"/>
      <c r="AP59" s="96">
        <f t="shared" si="8"/>
        <v>2</v>
      </c>
      <c r="AQ59" s="23">
        <f t="shared" si="9"/>
        <v>0</v>
      </c>
    </row>
    <row r="60" spans="1:43" s="23" customFormat="1" ht="15" customHeight="1" thickBot="1">
      <c r="A60" s="45" t="s">
        <v>46</v>
      </c>
      <c r="B60" s="453" t="s">
        <v>216</v>
      </c>
      <c r="C60" s="229" t="s">
        <v>88</v>
      </c>
      <c r="D60" s="95">
        <f>SUM(F60,G60,H60,K60,L60,M60,P60,Q60,R60,U60,V60,W60,Z60,AA60,AB60,AE60,AF60,AG60,AJ60,AK60,AL60)</f>
        <v>2</v>
      </c>
      <c r="E60" s="102">
        <f>SUM(J60,O60,T60,Y60,AD60,AI60,AN60)</f>
        <v>3</v>
      </c>
      <c r="F60" s="448"/>
      <c r="G60" s="449"/>
      <c r="H60" s="449"/>
      <c r="I60" s="449"/>
      <c r="J60" s="450"/>
      <c r="K60" s="448"/>
      <c r="L60" s="449"/>
      <c r="M60" s="449"/>
      <c r="N60" s="449"/>
      <c r="O60" s="450"/>
      <c r="P60" s="448"/>
      <c r="Q60" s="449"/>
      <c r="R60" s="449"/>
      <c r="S60" s="449"/>
      <c r="T60" s="450"/>
      <c r="U60" s="448">
        <v>1</v>
      </c>
      <c r="V60" s="449">
        <v>0</v>
      </c>
      <c r="W60" s="449">
        <v>1</v>
      </c>
      <c r="X60" s="449" t="s">
        <v>148</v>
      </c>
      <c r="Y60" s="450">
        <v>3</v>
      </c>
      <c r="Z60" s="448"/>
      <c r="AA60" s="449"/>
      <c r="AB60" s="449"/>
      <c r="AC60" s="449"/>
      <c r="AD60" s="450"/>
      <c r="AE60" s="448"/>
      <c r="AF60" s="449"/>
      <c r="AG60" s="449"/>
      <c r="AH60" s="449"/>
      <c r="AI60" s="451"/>
      <c r="AJ60" s="448"/>
      <c r="AK60" s="449"/>
      <c r="AL60" s="449"/>
      <c r="AM60" s="449"/>
      <c r="AN60" s="450"/>
      <c r="AO60" s="196" t="s">
        <v>184</v>
      </c>
      <c r="AP60" s="96">
        <f t="shared" si="8"/>
        <v>2</v>
      </c>
      <c r="AQ60" s="23">
        <f t="shared" si="9"/>
        <v>0</v>
      </c>
    </row>
    <row r="61" spans="1:41" s="7" customFormat="1" ht="15" customHeight="1">
      <c r="A61" s="2"/>
      <c r="B61" s="8"/>
      <c r="C61" s="16"/>
      <c r="D61" s="81">
        <f>SUM(D10,D22,D32)</f>
        <v>117</v>
      </c>
      <c r="E61" s="110">
        <f>SUM(E10,E22,E32)</f>
        <v>140</v>
      </c>
      <c r="F61" s="82">
        <f>SUM(F10,F22,F32)</f>
        <v>18</v>
      </c>
      <c r="G61" s="82">
        <f>SUM(G10,G22,G32)</f>
        <v>8</v>
      </c>
      <c r="H61" s="82">
        <f>SUM(H10,H22,H32)</f>
        <v>2</v>
      </c>
      <c r="I61" s="82"/>
      <c r="J61" s="82">
        <f>SUM(J10,J22,J32)</f>
        <v>33</v>
      </c>
      <c r="K61" s="82">
        <f>SUM(K10,K22,K32)</f>
        <v>12</v>
      </c>
      <c r="L61" s="82">
        <f>SUM(L10,L22,L32)</f>
        <v>6</v>
      </c>
      <c r="M61" s="82">
        <f>SUM(M10,M22,M32)</f>
        <v>5</v>
      </c>
      <c r="N61" s="82"/>
      <c r="O61" s="82">
        <f>SUM(O10,O22,O32)</f>
        <v>28</v>
      </c>
      <c r="P61" s="82">
        <f>SUM(P10,P22,P32)</f>
        <v>16</v>
      </c>
      <c r="Q61" s="82">
        <f>SUM(Q10,Q22,Q32)</f>
        <v>5</v>
      </c>
      <c r="R61" s="82">
        <f>SUM(R10,R22,R32)</f>
        <v>6</v>
      </c>
      <c r="S61" s="82"/>
      <c r="T61" s="82">
        <f>SUM(T10,T22,T32)</f>
        <v>30</v>
      </c>
      <c r="U61" s="82">
        <f>SUM(U10,U22,U32)</f>
        <v>15</v>
      </c>
      <c r="V61" s="82">
        <f>SUM(V10,V22,V32)</f>
        <v>5</v>
      </c>
      <c r="W61" s="82">
        <f>SUM(W10,W22,W32)</f>
        <v>3</v>
      </c>
      <c r="X61" s="82"/>
      <c r="Y61" s="82">
        <f>SUM(Y10,Y22,Y32)</f>
        <v>26</v>
      </c>
      <c r="Z61" s="82">
        <f>SUM(Z10,Z22,Z32)</f>
        <v>13</v>
      </c>
      <c r="AA61" s="82">
        <f>SUM(AA10,AA22,AA32)</f>
        <v>3</v>
      </c>
      <c r="AB61" s="82">
        <f>SUM(AB10,AB22,AB32)</f>
        <v>0</v>
      </c>
      <c r="AC61" s="82"/>
      <c r="AD61" s="82">
        <f>SUM(AD10,AD22,AD32)</f>
        <v>23</v>
      </c>
      <c r="AE61" s="82">
        <f>SUM(AE10,AE22,AE32)</f>
        <v>0</v>
      </c>
      <c r="AF61" s="82">
        <f>SUM(AF10,AF22,AF32)</f>
        <v>0</v>
      </c>
      <c r="AG61" s="82">
        <f>SUM(AG10,AG22,AG32)</f>
        <v>0</v>
      </c>
      <c r="AH61" s="82"/>
      <c r="AI61" s="82">
        <f>SUM(AI10,AI22,AI32)</f>
        <v>0</v>
      </c>
      <c r="AJ61" s="82">
        <f>SUM(AJ10,AJ22,AJ32)</f>
        <v>0</v>
      </c>
      <c r="AK61" s="82">
        <f>SUM(AK10,AK22,AK32)</f>
        <v>0</v>
      </c>
      <c r="AL61" s="82">
        <f>SUM(AL10,AL22,AL32)</f>
        <v>0</v>
      </c>
      <c r="AM61" s="82"/>
      <c r="AN61" s="82">
        <f>SUM(AN10,AN22,AN32)</f>
        <v>0</v>
      </c>
      <c r="AO61" s="17"/>
    </row>
    <row r="62" spans="1:41" s="7" customFormat="1" ht="15" customHeight="1">
      <c r="A62" s="2"/>
      <c r="B62" s="8"/>
      <c r="C62" s="16"/>
      <c r="D62" s="83"/>
      <c r="E62" s="230" t="s">
        <v>121</v>
      </c>
      <c r="F62" s="84"/>
      <c r="G62" s="84"/>
      <c r="I62" s="81">
        <f>COUNTIF(I10:I60,"e")</f>
        <v>5</v>
      </c>
      <c r="J62" s="10"/>
      <c r="K62" s="84"/>
      <c r="L62" s="84"/>
      <c r="N62" s="81">
        <f>COUNTIF(N10:N60,"e")</f>
        <v>5</v>
      </c>
      <c r="O62" s="10"/>
      <c r="P62" s="84"/>
      <c r="Q62" s="84"/>
      <c r="S62" s="81">
        <f>COUNTIF(S10:S60,"e")</f>
        <v>3</v>
      </c>
      <c r="T62" s="10"/>
      <c r="U62" s="84"/>
      <c r="V62" s="84"/>
      <c r="X62" s="81">
        <f>COUNTIF(X10:X60,"e")</f>
        <v>6</v>
      </c>
      <c r="Y62" s="10"/>
      <c r="Z62" s="84"/>
      <c r="AA62" s="84"/>
      <c r="AC62" s="81">
        <f>COUNTIF(AC10:AC60,"e")</f>
        <v>3</v>
      </c>
      <c r="AD62" s="10"/>
      <c r="AE62" s="84"/>
      <c r="AF62" s="84"/>
      <c r="AH62" s="81">
        <f>COUNTIF(AH10:AH60,"e")</f>
        <v>0</v>
      </c>
      <c r="AI62" s="10"/>
      <c r="AJ62" s="84"/>
      <c r="AK62" s="84"/>
      <c r="AM62" s="81">
        <f>COUNTIF(AM10:AM60,"e")</f>
        <v>0</v>
      </c>
      <c r="AN62" s="10"/>
      <c r="AO62" s="17"/>
    </row>
    <row r="63" spans="1:41" s="7" customFormat="1" ht="15" customHeight="1">
      <c r="A63" s="2"/>
      <c r="B63" s="8"/>
      <c r="C63" s="16"/>
      <c r="D63" s="85"/>
      <c r="E63" s="230" t="s">
        <v>144</v>
      </c>
      <c r="F63" s="85"/>
      <c r="G63" s="85"/>
      <c r="I63" s="81">
        <f>COUNTIF(I10:I60,"Tm")</f>
        <v>6</v>
      </c>
      <c r="J63" s="85"/>
      <c r="K63" s="85"/>
      <c r="L63" s="85"/>
      <c r="N63" s="81">
        <f>COUNTIF(N10:N60,"Tm")</f>
        <v>3</v>
      </c>
      <c r="O63" s="85"/>
      <c r="P63" s="85"/>
      <c r="Q63" s="85"/>
      <c r="S63" s="81">
        <f>COUNTIF(S10:S60,"Tm")</f>
        <v>7</v>
      </c>
      <c r="T63" s="85"/>
      <c r="U63" s="85"/>
      <c r="V63" s="85"/>
      <c r="X63" s="81">
        <f>COUNTIF(X10:X60,"Tm")</f>
        <v>4</v>
      </c>
      <c r="Y63" s="85"/>
      <c r="Z63" s="85"/>
      <c r="AA63" s="85"/>
      <c r="AC63" s="81">
        <f>COUNTIF(AC10:AC60,"Tm")</f>
        <v>5</v>
      </c>
      <c r="AD63" s="85"/>
      <c r="AE63" s="85"/>
      <c r="AF63" s="85"/>
      <c r="AH63" s="81">
        <f>COUNTIF(AH10:AH60,"Tm")</f>
        <v>0</v>
      </c>
      <c r="AI63" s="85"/>
      <c r="AJ63" s="85"/>
      <c r="AK63" s="85"/>
      <c r="AM63" s="81">
        <f>COUNTIF(AM10:AM60,"Tm")</f>
        <v>0</v>
      </c>
      <c r="AN63" s="85"/>
      <c r="AO63" s="17"/>
    </row>
    <row r="64" spans="1:42" s="23" customFormat="1" ht="15" customHeight="1">
      <c r="A64" s="18"/>
      <c r="B64" s="185" t="s">
        <v>96</v>
      </c>
      <c r="C64" s="478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104"/>
      <c r="S64" s="104"/>
      <c r="T64" s="105"/>
      <c r="U64" s="104"/>
      <c r="V64" s="104"/>
      <c r="W64" s="104"/>
      <c r="X64" s="104"/>
      <c r="Y64" s="105"/>
      <c r="Z64" s="104"/>
      <c r="AA64" s="104"/>
      <c r="AB64" s="104"/>
      <c r="AC64" s="104"/>
      <c r="AD64" s="105"/>
      <c r="AE64" s="106"/>
      <c r="AF64" s="106"/>
      <c r="AG64" s="106"/>
      <c r="AH64" s="106"/>
      <c r="AI64" s="107"/>
      <c r="AJ64" s="104"/>
      <c r="AK64" s="104"/>
      <c r="AL64" s="104"/>
      <c r="AM64" s="104"/>
      <c r="AN64" s="105"/>
      <c r="AO64" s="108"/>
      <c r="AP64" s="96"/>
    </row>
    <row r="65" spans="1:42" s="23" customFormat="1" ht="15" customHeight="1">
      <c r="A65" s="18"/>
      <c r="B65" s="185" t="s">
        <v>97</v>
      </c>
      <c r="C65" s="109"/>
      <c r="S65" s="104"/>
      <c r="T65" s="105"/>
      <c r="U65" s="104"/>
      <c r="V65" s="104"/>
      <c r="W65" s="104"/>
      <c r="X65" s="104"/>
      <c r="Y65" s="105"/>
      <c r="Z65" s="104"/>
      <c r="AA65" s="104"/>
      <c r="AB65" s="104"/>
      <c r="AC65" s="104"/>
      <c r="AD65" s="105"/>
      <c r="AE65" s="106"/>
      <c r="AF65" s="106"/>
      <c r="AG65" s="106"/>
      <c r="AH65" s="106"/>
      <c r="AI65" s="107"/>
      <c r="AJ65" s="104"/>
      <c r="AK65" s="104"/>
      <c r="AL65" s="104"/>
      <c r="AM65" s="104"/>
      <c r="AN65" s="105"/>
      <c r="AO65" s="108"/>
      <c r="AP65" s="96"/>
    </row>
    <row r="69" spans="1:41" s="7" customFormat="1" ht="15" customHeight="1">
      <c r="A69" s="2"/>
      <c r="B69" s="8"/>
      <c r="C69" s="16"/>
      <c r="D69" s="1"/>
      <c r="E69" s="3"/>
      <c r="F69" s="1"/>
      <c r="G69" s="1"/>
      <c r="H69" s="1"/>
      <c r="I69" s="1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1"/>
      <c r="AM69" s="1"/>
      <c r="AN69" s="10"/>
      <c r="AO69" s="17"/>
    </row>
    <row r="70" spans="1:41" s="7" customFormat="1" ht="15" customHeight="1">
      <c r="A70" s="2"/>
      <c r="B70" s="8"/>
      <c r="C70" s="16"/>
      <c r="D70" s="1"/>
      <c r="E70" s="3"/>
      <c r="F70" s="1"/>
      <c r="G70" s="1"/>
      <c r="H70" s="1"/>
      <c r="I70" s="1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1"/>
      <c r="AM70" s="1"/>
      <c r="AN70" s="10"/>
      <c r="AO70" s="17"/>
    </row>
    <row r="71" spans="1:40" s="7" customFormat="1" ht="12.75">
      <c r="A71" s="2"/>
      <c r="B71" s="8"/>
      <c r="C71" s="16"/>
      <c r="D71" s="1"/>
      <c r="E71" s="3"/>
      <c r="F71" s="1"/>
      <c r="G71" s="1"/>
      <c r="H71" s="1"/>
      <c r="I71" s="1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1"/>
      <c r="AM71" s="1"/>
      <c r="AN71" s="10"/>
    </row>
  </sheetData>
  <sheetProtection/>
  <mergeCells count="14">
    <mergeCell ref="C64:Q64"/>
    <mergeCell ref="B5:C5"/>
    <mergeCell ref="A22:C22"/>
    <mergeCell ref="AP7:AP8"/>
    <mergeCell ref="B7:B8"/>
    <mergeCell ref="C7:C8"/>
    <mergeCell ref="E7:E8"/>
    <mergeCell ref="AO7:AO8"/>
    <mergeCell ref="F7:AI7"/>
    <mergeCell ref="A6:AO6"/>
    <mergeCell ref="AQ7:AQ8"/>
    <mergeCell ref="A32:C32"/>
    <mergeCell ref="A7:A8"/>
    <mergeCell ref="A10:C10"/>
  </mergeCells>
  <printOptions horizontalCentered="1"/>
  <pageMargins left="0.15748031496062992" right="0.15748031496062992" top="0.3937007874015748" bottom="0.3937007874015748" header="0.5905511811023623" footer="0.31496062992125984"/>
  <pageSetup firstPageNumber="1" useFirstPageNumber="1" horizontalDpi="300" verticalDpi="300" orientation="landscape" paperSize="9" scale="50" r:id="rId1"/>
  <headerFooter alignWithMargins="0">
    <oddFooter>&amp;L&amp;14Nyomtatva:&amp;D &amp;C&amp;12Tanterv - Nappali
 &amp;F&amp;R1/5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7"/>
  <sheetViews>
    <sheetView showGridLines="0" view="pageBreakPreview" zoomScale="85" zoomScaleNormal="75" zoomScaleSheetLayoutView="85" zoomScalePageLayoutView="0" workbookViewId="0" topLeftCell="A1">
      <selection activeCell="W38" sqref="W38"/>
    </sheetView>
  </sheetViews>
  <sheetFormatPr defaultColWidth="9.00390625" defaultRowHeight="12.75"/>
  <cols>
    <col min="1" max="1" width="5.625" style="12" customWidth="1"/>
    <col min="2" max="2" width="16.375" style="5" customWidth="1"/>
    <col min="3" max="3" width="60.75390625" style="6" customWidth="1"/>
    <col min="4" max="4" width="9.25390625" style="4" bestFit="1" customWidth="1"/>
    <col min="5" max="5" width="7.875" style="4" customWidth="1"/>
    <col min="6" max="9" width="3.625" style="4" customWidth="1"/>
    <col min="10" max="10" width="4.625" style="4" customWidth="1"/>
    <col min="11" max="14" width="3.625" style="4" customWidth="1"/>
    <col min="15" max="15" width="4.625" style="4" customWidth="1"/>
    <col min="16" max="19" width="3.625" style="4" customWidth="1"/>
    <col min="20" max="20" width="4.625" style="4" customWidth="1"/>
    <col min="21" max="24" width="3.625" style="4" customWidth="1"/>
    <col min="25" max="25" width="4.625" style="4" customWidth="1"/>
    <col min="26" max="29" width="3.625" style="4" customWidth="1"/>
    <col min="30" max="30" width="4.625" style="4" customWidth="1"/>
    <col min="31" max="34" width="3.625" style="4" customWidth="1"/>
    <col min="35" max="35" width="4.625" style="4" customWidth="1"/>
    <col min="36" max="39" width="3.625" style="4" customWidth="1"/>
    <col min="40" max="40" width="4.625" style="4" customWidth="1"/>
    <col min="41" max="41" width="36.25390625" style="4" customWidth="1"/>
    <col min="42" max="43" width="9.125" style="4" hidden="1" customWidth="1"/>
    <col min="44" max="16384" width="9.125" style="4" customWidth="1"/>
  </cols>
  <sheetData>
    <row r="1" spans="1:43" s="30" customFormat="1" ht="18">
      <c r="A1" s="35" t="s">
        <v>95</v>
      </c>
      <c r="B1" s="36"/>
      <c r="C1" s="37"/>
      <c r="G1" s="38"/>
      <c r="H1" s="38"/>
      <c r="I1" s="38"/>
      <c r="J1" s="38"/>
      <c r="K1" s="38"/>
      <c r="L1" s="38"/>
      <c r="M1" s="38"/>
      <c r="N1" s="38"/>
      <c r="O1" s="207" t="s">
        <v>154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G1" s="30" t="s">
        <v>68</v>
      </c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43" s="30" customFormat="1" ht="18">
      <c r="A2" s="35" t="s">
        <v>178</v>
      </c>
      <c r="B2" s="36"/>
      <c r="C2" s="37"/>
      <c r="G2" s="38"/>
      <c r="H2" s="38"/>
      <c r="I2" s="38"/>
      <c r="J2" s="38"/>
      <c r="K2" s="38"/>
      <c r="L2" s="38"/>
      <c r="M2" s="38"/>
      <c r="N2" s="38"/>
      <c r="O2" s="207" t="s">
        <v>111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G2" s="195"/>
      <c r="AH2" s="73"/>
      <c r="AI2" s="73"/>
      <c r="AJ2" s="73"/>
      <c r="AK2" s="73"/>
      <c r="AL2" s="73"/>
      <c r="AM2" s="73"/>
      <c r="AN2" s="73"/>
      <c r="AO2" s="73"/>
      <c r="AP2" s="73"/>
      <c r="AQ2" s="73"/>
    </row>
    <row r="3" spans="1:29" s="30" customFormat="1" ht="18">
      <c r="A3" s="35"/>
      <c r="B3" s="36"/>
      <c r="C3" s="37"/>
      <c r="G3" s="38"/>
      <c r="H3" s="38"/>
      <c r="I3" s="38"/>
      <c r="J3" s="38"/>
      <c r="K3" s="38"/>
      <c r="L3" s="38"/>
      <c r="M3" s="38"/>
      <c r="N3" s="38"/>
      <c r="O3" s="207" t="s">
        <v>112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7:35" ht="21.75" customHeight="1">
      <c r="G4" s="38"/>
      <c r="H4" s="38"/>
      <c r="I4" s="38"/>
      <c r="J4" s="38"/>
      <c r="K4" s="38"/>
      <c r="L4" s="38"/>
      <c r="M4" s="38"/>
      <c r="N4" s="38"/>
      <c r="O4" s="207" t="s">
        <v>150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0"/>
      <c r="AD4" s="30"/>
      <c r="AE4" s="30"/>
      <c r="AF4" s="30"/>
      <c r="AG4" s="30"/>
      <c r="AH4" s="30"/>
      <c r="AI4" s="30"/>
    </row>
    <row r="5" spans="2:40" ht="33" customHeight="1">
      <c r="B5" s="480"/>
      <c r="C5" s="48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1" ht="25.5" customHeight="1" thickBot="1">
      <c r="A6" s="471" t="s">
        <v>115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</row>
    <row r="7" spans="1:43" s="23" customFormat="1" ht="20.25" customHeight="1">
      <c r="A7" s="476"/>
      <c r="B7" s="490" t="s">
        <v>93</v>
      </c>
      <c r="C7" s="484" t="s">
        <v>94</v>
      </c>
      <c r="D7" s="206" t="s">
        <v>103</v>
      </c>
      <c r="E7" s="502" t="s">
        <v>155</v>
      </c>
      <c r="F7" s="469" t="s">
        <v>104</v>
      </c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20"/>
      <c r="AK7" s="20"/>
      <c r="AL7" s="20"/>
      <c r="AM7" s="21"/>
      <c r="AN7" s="22"/>
      <c r="AO7" s="467" t="s">
        <v>145</v>
      </c>
      <c r="AP7" s="481" t="s">
        <v>59</v>
      </c>
      <c r="AQ7" s="472" t="s">
        <v>60</v>
      </c>
    </row>
    <row r="8" spans="1:43" s="23" customFormat="1" ht="20.25" customHeight="1" thickBot="1">
      <c r="A8" s="501"/>
      <c r="B8" s="491"/>
      <c r="C8" s="492"/>
      <c r="D8" s="231" t="s">
        <v>126</v>
      </c>
      <c r="E8" s="503"/>
      <c r="F8" s="24"/>
      <c r="G8" s="25"/>
      <c r="H8" s="25" t="s">
        <v>0</v>
      </c>
      <c r="I8" s="25"/>
      <c r="J8" s="26"/>
      <c r="K8" s="25"/>
      <c r="L8" s="25"/>
      <c r="M8" s="25" t="s">
        <v>1</v>
      </c>
      <c r="N8" s="25"/>
      <c r="O8" s="26"/>
      <c r="P8" s="25"/>
      <c r="Q8" s="25"/>
      <c r="R8" s="27" t="s">
        <v>2</v>
      </c>
      <c r="S8" s="25"/>
      <c r="T8" s="26"/>
      <c r="U8" s="25"/>
      <c r="V8" s="25"/>
      <c r="W8" s="27" t="s">
        <v>3</v>
      </c>
      <c r="X8" s="25"/>
      <c r="Y8" s="26"/>
      <c r="Z8" s="25"/>
      <c r="AA8" s="25"/>
      <c r="AB8" s="27" t="s">
        <v>4</v>
      </c>
      <c r="AC8" s="25"/>
      <c r="AD8" s="26"/>
      <c r="AE8" s="24"/>
      <c r="AF8" s="25"/>
      <c r="AG8" s="25" t="s">
        <v>5</v>
      </c>
      <c r="AH8" s="25"/>
      <c r="AI8" s="28"/>
      <c r="AJ8" s="24"/>
      <c r="AK8" s="25"/>
      <c r="AL8" s="25" t="s">
        <v>7</v>
      </c>
      <c r="AM8" s="25"/>
      <c r="AN8" s="26"/>
      <c r="AO8" s="468"/>
      <c r="AP8" s="481"/>
      <c r="AQ8" s="472"/>
    </row>
    <row r="9" spans="1:41" s="9" customFormat="1" ht="19.5" customHeight="1">
      <c r="A9" s="29"/>
      <c r="B9" s="33"/>
      <c r="C9" s="34"/>
      <c r="D9" s="44"/>
      <c r="E9" s="40"/>
      <c r="F9" s="215" t="s">
        <v>116</v>
      </c>
      <c r="G9" s="216" t="s">
        <v>117</v>
      </c>
      <c r="H9" s="216" t="s">
        <v>118</v>
      </c>
      <c r="I9" s="216" t="s">
        <v>119</v>
      </c>
      <c r="J9" s="217" t="s">
        <v>120</v>
      </c>
      <c r="K9" s="215" t="s">
        <v>116</v>
      </c>
      <c r="L9" s="216" t="s">
        <v>117</v>
      </c>
      <c r="M9" s="216" t="s">
        <v>118</v>
      </c>
      <c r="N9" s="216" t="s">
        <v>119</v>
      </c>
      <c r="O9" s="217" t="s">
        <v>120</v>
      </c>
      <c r="P9" s="215" t="s">
        <v>116</v>
      </c>
      <c r="Q9" s="216" t="s">
        <v>117</v>
      </c>
      <c r="R9" s="216" t="s">
        <v>118</v>
      </c>
      <c r="S9" s="216" t="s">
        <v>119</v>
      </c>
      <c r="T9" s="217" t="s">
        <v>120</v>
      </c>
      <c r="U9" s="215" t="s">
        <v>116</v>
      </c>
      <c r="V9" s="216" t="s">
        <v>117</v>
      </c>
      <c r="W9" s="216" t="s">
        <v>118</v>
      </c>
      <c r="X9" s="216" t="s">
        <v>119</v>
      </c>
      <c r="Y9" s="217" t="s">
        <v>120</v>
      </c>
      <c r="Z9" s="215" t="s">
        <v>116</v>
      </c>
      <c r="AA9" s="216" t="s">
        <v>117</v>
      </c>
      <c r="AB9" s="216" t="s">
        <v>118</v>
      </c>
      <c r="AC9" s="216" t="s">
        <v>119</v>
      </c>
      <c r="AD9" s="217" t="s">
        <v>120</v>
      </c>
      <c r="AE9" s="215" t="s">
        <v>116</v>
      </c>
      <c r="AF9" s="216" t="s">
        <v>117</v>
      </c>
      <c r="AG9" s="216" t="s">
        <v>118</v>
      </c>
      <c r="AH9" s="216" t="s">
        <v>119</v>
      </c>
      <c r="AI9" s="217" t="s">
        <v>120</v>
      </c>
      <c r="AJ9" s="215" t="s">
        <v>116</v>
      </c>
      <c r="AK9" s="216" t="s">
        <v>117</v>
      </c>
      <c r="AL9" s="216" t="s">
        <v>118</v>
      </c>
      <c r="AM9" s="216" t="s">
        <v>119</v>
      </c>
      <c r="AN9" s="217" t="s">
        <v>120</v>
      </c>
      <c r="AO9" s="69" t="s">
        <v>93</v>
      </c>
    </row>
    <row r="10" spans="1:41" ht="20.25" customHeight="1">
      <c r="A10" s="473" t="s">
        <v>133</v>
      </c>
      <c r="B10" s="474"/>
      <c r="C10" s="475"/>
      <c r="D10" s="56">
        <f>SUM(D11:D17)</f>
        <v>19</v>
      </c>
      <c r="E10" s="57">
        <f>SUM(E11:E17)</f>
        <v>33</v>
      </c>
      <c r="F10" s="56">
        <f>SUM(F11:F17)</f>
        <v>0</v>
      </c>
      <c r="G10" s="59">
        <f>SUM(G11:G17)</f>
        <v>0</v>
      </c>
      <c r="H10" s="59">
        <f>SUM(H11:H17)</f>
        <v>0</v>
      </c>
      <c r="I10" s="59"/>
      <c r="J10" s="57">
        <f>SUM(J11:J17)</f>
        <v>0</v>
      </c>
      <c r="K10" s="56">
        <f>SUM(K11:K17)</f>
        <v>0</v>
      </c>
      <c r="L10" s="59">
        <f>SUM(L11:L17)</f>
        <v>0</v>
      </c>
      <c r="M10" s="59">
        <f>SUM(M11:M17)</f>
        <v>0</v>
      </c>
      <c r="N10" s="59"/>
      <c r="O10" s="57">
        <f>SUM(O11:O17)</f>
        <v>0</v>
      </c>
      <c r="P10" s="56">
        <f>SUM(P11:P17)</f>
        <v>0</v>
      </c>
      <c r="Q10" s="59">
        <f>SUM(Q11:Q17)</f>
        <v>0</v>
      </c>
      <c r="R10" s="59">
        <f>SUM(R11:R17)</f>
        <v>0</v>
      </c>
      <c r="S10" s="59"/>
      <c r="T10" s="57">
        <f>SUM(T11:T17)</f>
        <v>0</v>
      </c>
      <c r="U10" s="56">
        <f>SUM(U11:U17)</f>
        <v>0</v>
      </c>
      <c r="V10" s="59">
        <f>SUM(V11:V17)</f>
        <v>0</v>
      </c>
      <c r="W10" s="59">
        <f>SUM(W11:W17)</f>
        <v>0</v>
      </c>
      <c r="X10" s="59"/>
      <c r="Y10" s="57">
        <f>SUM(Y11:Y17)</f>
        <v>0</v>
      </c>
      <c r="Z10" s="56">
        <f>SUM(Z11:Z17)</f>
        <v>0</v>
      </c>
      <c r="AA10" s="59">
        <f>SUM(AA11:AA17)</f>
        <v>0</v>
      </c>
      <c r="AB10" s="59">
        <f>SUM(AB11:AB17)</f>
        <v>0</v>
      </c>
      <c r="AC10" s="59"/>
      <c r="AD10" s="57">
        <f>SUM(AD11:AD17)</f>
        <v>0</v>
      </c>
      <c r="AE10" s="56">
        <f>SUM(AE11:AE17)</f>
        <v>8</v>
      </c>
      <c r="AF10" s="59">
        <f>SUM(AF11:AF17)</f>
        <v>3</v>
      </c>
      <c r="AG10" s="59">
        <f>SUM(AG11:AG17)</f>
        <v>0</v>
      </c>
      <c r="AH10" s="59"/>
      <c r="AI10" s="57">
        <f>SUM(AI11:AI17)</f>
        <v>19</v>
      </c>
      <c r="AJ10" s="56">
        <f>SUM(AJ11:AJ17)</f>
        <v>6</v>
      </c>
      <c r="AK10" s="59">
        <f>SUM(AK11:AK17)</f>
        <v>2</v>
      </c>
      <c r="AL10" s="59">
        <f>SUM(AL11:AL17)</f>
        <v>0</v>
      </c>
      <c r="AM10" s="59"/>
      <c r="AN10" s="57">
        <f>SUM(AN11:AN17)</f>
        <v>14</v>
      </c>
      <c r="AO10" s="61"/>
    </row>
    <row r="11" spans="1:43" ht="18" customHeight="1">
      <c r="A11" s="47" t="s">
        <v>47</v>
      </c>
      <c r="B11" s="142" t="s">
        <v>217</v>
      </c>
      <c r="C11" s="220" t="s">
        <v>140</v>
      </c>
      <c r="D11" s="267">
        <f aca="true" t="shared" si="0" ref="D11:D25">SUM(F11:H11,K11:M11,P11:R11,U11:W11,Z11:AB11,AE11:AG11,AJ11:AL11)</f>
        <v>3</v>
      </c>
      <c r="E11" s="268">
        <f aca="true" t="shared" si="1" ref="E11:E25">SUM(J11,O11,T11,Y11,AD11,AI11,AN11)</f>
        <v>5</v>
      </c>
      <c r="F11" s="269"/>
      <c r="G11" s="270"/>
      <c r="H11" s="271"/>
      <c r="I11" s="272"/>
      <c r="J11" s="273"/>
      <c r="K11" s="274"/>
      <c r="L11" s="269"/>
      <c r="M11" s="271"/>
      <c r="N11" s="272"/>
      <c r="O11" s="273"/>
      <c r="P11" s="271"/>
      <c r="Q11" s="275"/>
      <c r="R11" s="271"/>
      <c r="S11" s="272"/>
      <c r="T11" s="273"/>
      <c r="U11" s="271"/>
      <c r="V11" s="275"/>
      <c r="W11" s="271"/>
      <c r="X11" s="272"/>
      <c r="Y11" s="273"/>
      <c r="Z11" s="271"/>
      <c r="AA11" s="275"/>
      <c r="AB11" s="271"/>
      <c r="AC11" s="272"/>
      <c r="AD11" s="273"/>
      <c r="AE11" s="276">
        <v>2</v>
      </c>
      <c r="AF11" s="277">
        <v>1</v>
      </c>
      <c r="AG11" s="278">
        <v>0</v>
      </c>
      <c r="AH11" s="277" t="s">
        <v>122</v>
      </c>
      <c r="AI11" s="279">
        <v>5</v>
      </c>
      <c r="AJ11" s="280"/>
      <c r="AK11" s="275"/>
      <c r="AL11" s="271"/>
      <c r="AM11" s="272"/>
      <c r="AN11" s="273"/>
      <c r="AO11" s="89"/>
      <c r="AP11" s="23">
        <f>SUM(F11:H11,K11:M11,P11:R11,U11:W11,Z11:AB11,AE11:AG11,AJ11:AL11)</f>
        <v>3</v>
      </c>
      <c r="AQ11" s="23">
        <f>IF(D11=AP11,,1)</f>
        <v>0</v>
      </c>
    </row>
    <row r="12" spans="1:43" ht="18" customHeight="1">
      <c r="A12" s="46" t="s">
        <v>48</v>
      </c>
      <c r="B12" s="143" t="s">
        <v>218</v>
      </c>
      <c r="C12" s="248" t="s">
        <v>139</v>
      </c>
      <c r="D12" s="267">
        <f t="shared" si="0"/>
        <v>3</v>
      </c>
      <c r="E12" s="281">
        <f t="shared" si="1"/>
        <v>5</v>
      </c>
      <c r="F12" s="282"/>
      <c r="G12" s="275"/>
      <c r="H12" s="283"/>
      <c r="I12" s="284"/>
      <c r="J12" s="285"/>
      <c r="K12" s="282"/>
      <c r="L12" s="275"/>
      <c r="M12" s="283"/>
      <c r="N12" s="284"/>
      <c r="O12" s="285"/>
      <c r="P12" s="283"/>
      <c r="Q12" s="275"/>
      <c r="R12" s="283"/>
      <c r="S12" s="284"/>
      <c r="T12" s="285"/>
      <c r="U12" s="283"/>
      <c r="V12" s="275"/>
      <c r="W12" s="283"/>
      <c r="X12" s="284"/>
      <c r="Y12" s="285"/>
      <c r="Z12" s="283"/>
      <c r="AA12" s="275"/>
      <c r="AB12" s="283"/>
      <c r="AC12" s="284"/>
      <c r="AD12" s="285"/>
      <c r="AE12" s="276">
        <v>2</v>
      </c>
      <c r="AF12" s="277">
        <v>1</v>
      </c>
      <c r="AG12" s="278">
        <v>0</v>
      </c>
      <c r="AH12" s="277" t="s">
        <v>122</v>
      </c>
      <c r="AI12" s="279">
        <v>5</v>
      </c>
      <c r="AJ12" s="286"/>
      <c r="AK12" s="275"/>
      <c r="AL12" s="283"/>
      <c r="AM12" s="284"/>
      <c r="AN12" s="285"/>
      <c r="AO12" s="90"/>
      <c r="AP12" s="23">
        <f aca="true" t="shared" si="2" ref="AP12:AP17">SUM(F12:H12,K12:M12,P12:R12,U12:W12,Z12:AB12,AE12:AG12,AJ12:AL12)</f>
        <v>3</v>
      </c>
      <c r="AQ12" s="23">
        <f aca="true" t="shared" si="3" ref="AQ12:AQ17">IF(D12=AP12,,1)</f>
        <v>0</v>
      </c>
    </row>
    <row r="13" spans="1:43" ht="18" customHeight="1">
      <c r="A13" s="46" t="s">
        <v>49</v>
      </c>
      <c r="B13" s="143" t="s">
        <v>219</v>
      </c>
      <c r="C13" s="248" t="s">
        <v>141</v>
      </c>
      <c r="D13" s="267">
        <f t="shared" si="0"/>
        <v>3</v>
      </c>
      <c r="E13" s="281">
        <f t="shared" si="1"/>
        <v>5</v>
      </c>
      <c r="F13" s="282"/>
      <c r="G13" s="275"/>
      <c r="H13" s="283"/>
      <c r="I13" s="284"/>
      <c r="J13" s="285"/>
      <c r="K13" s="282"/>
      <c r="L13" s="275"/>
      <c r="M13" s="283"/>
      <c r="N13" s="284"/>
      <c r="O13" s="285"/>
      <c r="P13" s="276"/>
      <c r="Q13" s="277"/>
      <c r="R13" s="277"/>
      <c r="S13" s="277"/>
      <c r="T13" s="279"/>
      <c r="U13" s="276"/>
      <c r="V13" s="277"/>
      <c r="W13" s="277"/>
      <c r="X13" s="277"/>
      <c r="Y13" s="279"/>
      <c r="Z13" s="276"/>
      <c r="AA13" s="277"/>
      <c r="AB13" s="283"/>
      <c r="AC13" s="284"/>
      <c r="AD13" s="285"/>
      <c r="AE13" s="276">
        <v>2</v>
      </c>
      <c r="AF13" s="277">
        <v>1</v>
      </c>
      <c r="AG13" s="277">
        <v>0</v>
      </c>
      <c r="AH13" s="277" t="s">
        <v>122</v>
      </c>
      <c r="AI13" s="279">
        <v>5</v>
      </c>
      <c r="AJ13" s="286"/>
      <c r="AK13" s="275"/>
      <c r="AL13" s="283"/>
      <c r="AM13" s="284"/>
      <c r="AN13" s="285"/>
      <c r="AO13" s="90"/>
      <c r="AP13" s="23">
        <f t="shared" si="2"/>
        <v>3</v>
      </c>
      <c r="AQ13" s="23">
        <f>IF(D13=AP13,,1)</f>
        <v>0</v>
      </c>
    </row>
    <row r="14" spans="1:43" ht="18" customHeight="1">
      <c r="A14" s="46" t="s">
        <v>50</v>
      </c>
      <c r="B14" s="143" t="s">
        <v>220</v>
      </c>
      <c r="C14" s="248" t="s">
        <v>142</v>
      </c>
      <c r="D14" s="267">
        <f t="shared" si="0"/>
        <v>3</v>
      </c>
      <c r="E14" s="281">
        <f t="shared" si="1"/>
        <v>5</v>
      </c>
      <c r="F14" s="282"/>
      <c r="G14" s="275"/>
      <c r="H14" s="283"/>
      <c r="I14" s="284"/>
      <c r="J14" s="285"/>
      <c r="K14" s="282"/>
      <c r="L14" s="282"/>
      <c r="M14" s="283"/>
      <c r="N14" s="284"/>
      <c r="O14" s="285"/>
      <c r="P14" s="276"/>
      <c r="Q14" s="277"/>
      <c r="R14" s="277"/>
      <c r="S14" s="277"/>
      <c r="T14" s="279"/>
      <c r="U14" s="276"/>
      <c r="V14" s="277"/>
      <c r="W14" s="277"/>
      <c r="X14" s="277"/>
      <c r="Y14" s="279"/>
      <c r="Z14" s="276"/>
      <c r="AA14" s="277"/>
      <c r="AB14" s="283"/>
      <c r="AC14" s="284"/>
      <c r="AD14" s="285"/>
      <c r="AE14" s="276"/>
      <c r="AF14" s="277"/>
      <c r="AG14" s="277"/>
      <c r="AH14" s="277"/>
      <c r="AI14" s="279"/>
      <c r="AJ14" s="286">
        <v>2</v>
      </c>
      <c r="AK14" s="275">
        <v>1</v>
      </c>
      <c r="AL14" s="283">
        <v>0</v>
      </c>
      <c r="AM14" s="284" t="s">
        <v>122</v>
      </c>
      <c r="AN14" s="285">
        <v>5</v>
      </c>
      <c r="AO14" s="90"/>
      <c r="AP14" s="23"/>
      <c r="AQ14" s="23"/>
    </row>
    <row r="15" spans="1:43" ht="18" customHeight="1">
      <c r="A15" s="46" t="s">
        <v>157</v>
      </c>
      <c r="B15" s="143" t="s">
        <v>221</v>
      </c>
      <c r="C15" s="248" t="s">
        <v>143</v>
      </c>
      <c r="D15" s="267">
        <f t="shared" si="0"/>
        <v>3</v>
      </c>
      <c r="E15" s="281">
        <f t="shared" si="1"/>
        <v>5</v>
      </c>
      <c r="F15" s="282"/>
      <c r="G15" s="275"/>
      <c r="H15" s="283"/>
      <c r="I15" s="284"/>
      <c r="J15" s="285"/>
      <c r="K15" s="282"/>
      <c r="L15" s="282"/>
      <c r="M15" s="283"/>
      <c r="N15" s="284"/>
      <c r="O15" s="285"/>
      <c r="P15" s="276"/>
      <c r="Q15" s="277"/>
      <c r="R15" s="277"/>
      <c r="S15" s="277"/>
      <c r="T15" s="279"/>
      <c r="U15" s="276"/>
      <c r="V15" s="277"/>
      <c r="W15" s="277"/>
      <c r="X15" s="277"/>
      <c r="Y15" s="279"/>
      <c r="Z15" s="276"/>
      <c r="AA15" s="277"/>
      <c r="AB15" s="283"/>
      <c r="AC15" s="284"/>
      <c r="AD15" s="285"/>
      <c r="AE15" s="276"/>
      <c r="AF15" s="277"/>
      <c r="AG15" s="277"/>
      <c r="AH15" s="277"/>
      <c r="AI15" s="279"/>
      <c r="AJ15" s="286">
        <v>2</v>
      </c>
      <c r="AK15" s="275">
        <v>1</v>
      </c>
      <c r="AL15" s="283">
        <v>0</v>
      </c>
      <c r="AM15" s="284" t="s">
        <v>122</v>
      </c>
      <c r="AN15" s="285">
        <v>5</v>
      </c>
      <c r="AO15" s="90"/>
      <c r="AP15" s="23"/>
      <c r="AQ15" s="23"/>
    </row>
    <row r="16" spans="1:43" ht="18" customHeight="1">
      <c r="A16" s="46" t="s">
        <v>158</v>
      </c>
      <c r="B16" s="118" t="s">
        <v>222</v>
      </c>
      <c r="C16" s="248" t="s">
        <v>164</v>
      </c>
      <c r="D16" s="267">
        <f t="shared" si="0"/>
        <v>2</v>
      </c>
      <c r="E16" s="281">
        <f t="shared" si="1"/>
        <v>4</v>
      </c>
      <c r="F16" s="282"/>
      <c r="G16" s="275"/>
      <c r="H16" s="283"/>
      <c r="I16" s="284"/>
      <c r="J16" s="285"/>
      <c r="K16" s="287"/>
      <c r="L16" s="282"/>
      <c r="M16" s="283"/>
      <c r="N16" s="284"/>
      <c r="O16" s="285"/>
      <c r="P16" s="283"/>
      <c r="Q16" s="275"/>
      <c r="R16" s="283"/>
      <c r="S16" s="284"/>
      <c r="T16" s="285"/>
      <c r="U16" s="276"/>
      <c r="V16" s="277"/>
      <c r="W16" s="277"/>
      <c r="X16" s="277"/>
      <c r="Y16" s="279"/>
      <c r="Z16" s="276"/>
      <c r="AA16" s="278"/>
      <c r="AB16" s="278"/>
      <c r="AC16" s="277"/>
      <c r="AD16" s="279"/>
      <c r="AE16" s="276">
        <v>2</v>
      </c>
      <c r="AF16" s="277">
        <v>0</v>
      </c>
      <c r="AG16" s="277">
        <v>0</v>
      </c>
      <c r="AH16" s="277" t="s">
        <v>148</v>
      </c>
      <c r="AI16" s="279">
        <v>4</v>
      </c>
      <c r="AJ16" s="286"/>
      <c r="AK16" s="275"/>
      <c r="AL16" s="283"/>
      <c r="AM16" s="284"/>
      <c r="AN16" s="285"/>
      <c r="AO16" s="90"/>
      <c r="AP16" s="23">
        <f t="shared" si="2"/>
        <v>2</v>
      </c>
      <c r="AQ16" s="23">
        <f t="shared" si="3"/>
        <v>0</v>
      </c>
    </row>
    <row r="17" spans="1:43" ht="18" customHeight="1">
      <c r="A17" s="46" t="s">
        <v>159</v>
      </c>
      <c r="B17" s="118" t="s">
        <v>223</v>
      </c>
      <c r="C17" s="248" t="s">
        <v>165</v>
      </c>
      <c r="D17" s="267">
        <f t="shared" si="0"/>
        <v>2</v>
      </c>
      <c r="E17" s="281">
        <f t="shared" si="1"/>
        <v>4</v>
      </c>
      <c r="F17" s="282"/>
      <c r="G17" s="275"/>
      <c r="H17" s="283"/>
      <c r="I17" s="284"/>
      <c r="J17" s="285"/>
      <c r="K17" s="287"/>
      <c r="L17" s="282"/>
      <c r="M17" s="283"/>
      <c r="N17" s="284"/>
      <c r="O17" s="285"/>
      <c r="P17" s="283"/>
      <c r="Q17" s="275"/>
      <c r="R17" s="283"/>
      <c r="S17" s="284"/>
      <c r="T17" s="285"/>
      <c r="U17" s="283"/>
      <c r="V17" s="275"/>
      <c r="W17" s="283"/>
      <c r="X17" s="284"/>
      <c r="Y17" s="285"/>
      <c r="Z17" s="276"/>
      <c r="AA17" s="278"/>
      <c r="AB17" s="278"/>
      <c r="AC17" s="277"/>
      <c r="AD17" s="279"/>
      <c r="AE17" s="288"/>
      <c r="AF17" s="289"/>
      <c r="AG17" s="289"/>
      <c r="AH17" s="289"/>
      <c r="AI17" s="290"/>
      <c r="AJ17" s="286">
        <v>2</v>
      </c>
      <c r="AK17" s="275">
        <v>0</v>
      </c>
      <c r="AL17" s="283">
        <v>0</v>
      </c>
      <c r="AM17" s="284" t="s">
        <v>148</v>
      </c>
      <c r="AN17" s="285">
        <v>4</v>
      </c>
      <c r="AO17" s="125"/>
      <c r="AP17" s="23">
        <f t="shared" si="2"/>
        <v>2</v>
      </c>
      <c r="AQ17" s="23">
        <f t="shared" si="3"/>
        <v>0</v>
      </c>
    </row>
    <row r="18" spans="1:41" ht="30.75" customHeight="1">
      <c r="A18" s="487" t="s">
        <v>149</v>
      </c>
      <c r="B18" s="488"/>
      <c r="C18" s="489"/>
      <c r="D18" s="291">
        <f t="shared" si="0"/>
        <v>8</v>
      </c>
      <c r="E18" s="292">
        <f t="shared" si="1"/>
        <v>12</v>
      </c>
      <c r="F18" s="293">
        <f>SUM(F19:F22)</f>
        <v>0</v>
      </c>
      <c r="G18" s="294">
        <f>SUM(G19:G22)</f>
        <v>0</v>
      </c>
      <c r="H18" s="294">
        <f>SUM(H19:H22)</f>
        <v>0</v>
      </c>
      <c r="I18" s="294"/>
      <c r="J18" s="295">
        <f>SUM(J19:J22)</f>
        <v>0</v>
      </c>
      <c r="K18" s="293">
        <f>SUM(K19:K22)</f>
        <v>0</v>
      </c>
      <c r="L18" s="294">
        <f>SUM(L19:L22)</f>
        <v>0</v>
      </c>
      <c r="M18" s="294">
        <f>SUM(M19:M22)</f>
        <v>0</v>
      </c>
      <c r="N18" s="294"/>
      <c r="O18" s="295">
        <f>SUM(O19:O22)</f>
        <v>0</v>
      </c>
      <c r="P18" s="293">
        <f>SUM(P19:P22)</f>
        <v>0</v>
      </c>
      <c r="Q18" s="294">
        <f>SUM(Q19:Q22)</f>
        <v>0</v>
      </c>
      <c r="R18" s="294">
        <f>SUM(R19:R22)</f>
        <v>0</v>
      </c>
      <c r="S18" s="294"/>
      <c r="T18" s="295">
        <f>SUM(T19:T22)</f>
        <v>0</v>
      </c>
      <c r="U18" s="293">
        <f>SUM(U19:U22)</f>
        <v>0</v>
      </c>
      <c r="V18" s="294">
        <f>SUM(V19:V22)</f>
        <v>0</v>
      </c>
      <c r="W18" s="294">
        <f>SUM(W19:W22)</f>
        <v>0</v>
      </c>
      <c r="X18" s="294"/>
      <c r="Y18" s="295">
        <f>SUM(Y19:Y22)</f>
        <v>0</v>
      </c>
      <c r="Z18" s="296">
        <f>SUM(Z19:Z22)</f>
        <v>0</v>
      </c>
      <c r="AA18" s="297">
        <f>SUM(AA19:AA22)</f>
        <v>0</v>
      </c>
      <c r="AB18" s="297">
        <f>SUM(AB19:AB22)</f>
        <v>0</v>
      </c>
      <c r="AC18" s="297"/>
      <c r="AD18" s="298">
        <f>SUM(AD19:AD22)</f>
        <v>0</v>
      </c>
      <c r="AE18" s="296">
        <f>SUM(AE19:AE22)</f>
        <v>6</v>
      </c>
      <c r="AF18" s="297">
        <f>SUM(AF19:AF22)</f>
        <v>0</v>
      </c>
      <c r="AG18" s="297">
        <f>SUM(AG19:AG22)</f>
        <v>0</v>
      </c>
      <c r="AH18" s="297"/>
      <c r="AI18" s="298">
        <f>SUM(AI19:AI22)</f>
        <v>9</v>
      </c>
      <c r="AJ18" s="296">
        <f>SUM(AJ19:AJ22)</f>
        <v>1</v>
      </c>
      <c r="AK18" s="297">
        <f>SUM(AK19:AK22)</f>
        <v>1</v>
      </c>
      <c r="AL18" s="297">
        <f>SUM(AL19:AL22)</f>
        <v>0</v>
      </c>
      <c r="AM18" s="297"/>
      <c r="AN18" s="298">
        <f>SUM(AN19:AN22)</f>
        <v>3</v>
      </c>
      <c r="AO18" s="62"/>
    </row>
    <row r="19" spans="1:41" ht="18.75" customHeight="1">
      <c r="A19" s="130" t="s">
        <v>56</v>
      </c>
      <c r="B19" s="117" t="s">
        <v>224</v>
      </c>
      <c r="C19" s="221" t="s">
        <v>72</v>
      </c>
      <c r="D19" s="299">
        <f t="shared" si="0"/>
        <v>2</v>
      </c>
      <c r="E19" s="300">
        <f t="shared" si="1"/>
        <v>3</v>
      </c>
      <c r="F19" s="301"/>
      <c r="G19" s="302"/>
      <c r="H19" s="302"/>
      <c r="I19" s="302"/>
      <c r="J19" s="303"/>
      <c r="K19" s="301"/>
      <c r="L19" s="302"/>
      <c r="M19" s="302"/>
      <c r="N19" s="302"/>
      <c r="O19" s="303"/>
      <c r="P19" s="301"/>
      <c r="Q19" s="302"/>
      <c r="R19" s="302"/>
      <c r="S19" s="302"/>
      <c r="T19" s="303"/>
      <c r="U19" s="301"/>
      <c r="V19" s="302"/>
      <c r="W19" s="302"/>
      <c r="X19" s="302"/>
      <c r="Y19" s="303"/>
      <c r="Z19" s="301"/>
      <c r="AA19" s="302"/>
      <c r="AB19" s="302"/>
      <c r="AC19" s="302"/>
      <c r="AD19" s="303"/>
      <c r="AE19" s="304">
        <v>2</v>
      </c>
      <c r="AF19" s="305">
        <v>0</v>
      </c>
      <c r="AG19" s="305">
        <v>0</v>
      </c>
      <c r="AH19" s="305" t="s">
        <v>148</v>
      </c>
      <c r="AI19" s="306">
        <v>3</v>
      </c>
      <c r="AJ19" s="304"/>
      <c r="AK19" s="305"/>
      <c r="AL19" s="305"/>
      <c r="AM19" s="305"/>
      <c r="AN19" s="306"/>
      <c r="AO19" s="127"/>
    </row>
    <row r="20" spans="1:41" ht="18.75" customHeight="1">
      <c r="A20" s="131" t="s">
        <v>57</v>
      </c>
      <c r="B20" s="118" t="s">
        <v>225</v>
      </c>
      <c r="C20" s="220" t="s">
        <v>166</v>
      </c>
      <c r="D20" s="299">
        <f t="shared" si="0"/>
        <v>2</v>
      </c>
      <c r="E20" s="307">
        <f t="shared" si="1"/>
        <v>3</v>
      </c>
      <c r="F20" s="308"/>
      <c r="G20" s="309"/>
      <c r="H20" s="309"/>
      <c r="I20" s="309"/>
      <c r="J20" s="310"/>
      <c r="K20" s="308"/>
      <c r="L20" s="309"/>
      <c r="M20" s="309"/>
      <c r="N20" s="309"/>
      <c r="O20" s="310"/>
      <c r="P20" s="308"/>
      <c r="Q20" s="309"/>
      <c r="R20" s="309"/>
      <c r="S20" s="309"/>
      <c r="T20" s="310"/>
      <c r="U20" s="308"/>
      <c r="V20" s="309"/>
      <c r="W20" s="309"/>
      <c r="X20" s="309"/>
      <c r="Y20" s="310"/>
      <c r="Z20" s="308"/>
      <c r="AA20" s="309"/>
      <c r="AB20" s="309"/>
      <c r="AC20" s="309"/>
      <c r="AD20" s="310"/>
      <c r="AE20" s="276"/>
      <c r="AF20" s="277"/>
      <c r="AG20" s="277"/>
      <c r="AH20" s="277"/>
      <c r="AI20" s="279"/>
      <c r="AJ20" s="308">
        <v>1</v>
      </c>
      <c r="AK20" s="309">
        <v>1</v>
      </c>
      <c r="AL20" s="309">
        <v>0</v>
      </c>
      <c r="AM20" s="277" t="s">
        <v>148</v>
      </c>
      <c r="AN20" s="310">
        <v>3</v>
      </c>
      <c r="AO20" s="128"/>
    </row>
    <row r="21" spans="1:41" ht="18.75" customHeight="1">
      <c r="A21" s="131" t="s">
        <v>160</v>
      </c>
      <c r="B21" s="118" t="s">
        <v>226</v>
      </c>
      <c r="C21" s="220" t="s">
        <v>167</v>
      </c>
      <c r="D21" s="311">
        <f t="shared" si="0"/>
        <v>2</v>
      </c>
      <c r="E21" s="307">
        <f t="shared" si="1"/>
        <v>3</v>
      </c>
      <c r="F21" s="308"/>
      <c r="G21" s="309"/>
      <c r="H21" s="309"/>
      <c r="I21" s="309"/>
      <c r="J21" s="310"/>
      <c r="K21" s="308"/>
      <c r="L21" s="309"/>
      <c r="M21" s="309"/>
      <c r="N21" s="309"/>
      <c r="O21" s="310"/>
      <c r="P21" s="308"/>
      <c r="Q21" s="309"/>
      <c r="R21" s="309"/>
      <c r="S21" s="309"/>
      <c r="T21" s="310"/>
      <c r="U21" s="308"/>
      <c r="V21" s="309"/>
      <c r="W21" s="309"/>
      <c r="X21" s="309"/>
      <c r="Y21" s="310"/>
      <c r="Z21" s="308"/>
      <c r="AA21" s="309"/>
      <c r="AB21" s="309"/>
      <c r="AC21" s="309"/>
      <c r="AD21" s="310"/>
      <c r="AE21" s="276">
        <v>2</v>
      </c>
      <c r="AF21" s="277">
        <v>0</v>
      </c>
      <c r="AG21" s="277">
        <v>0</v>
      </c>
      <c r="AH21" s="277" t="s">
        <v>148</v>
      </c>
      <c r="AI21" s="279">
        <v>3</v>
      </c>
      <c r="AJ21" s="308"/>
      <c r="AK21" s="309"/>
      <c r="AL21" s="309"/>
      <c r="AM21" s="309"/>
      <c r="AN21" s="310"/>
      <c r="AO21" s="128"/>
    </row>
    <row r="22" spans="1:41" ht="18.75" customHeight="1">
      <c r="A22" s="131" t="s">
        <v>161</v>
      </c>
      <c r="B22" s="118" t="s">
        <v>227</v>
      </c>
      <c r="C22" s="220" t="s">
        <v>124</v>
      </c>
      <c r="D22" s="311">
        <f t="shared" si="0"/>
        <v>2</v>
      </c>
      <c r="E22" s="307">
        <f t="shared" si="1"/>
        <v>3</v>
      </c>
      <c r="F22" s="308"/>
      <c r="G22" s="309"/>
      <c r="H22" s="309"/>
      <c r="I22" s="309"/>
      <c r="J22" s="310"/>
      <c r="K22" s="308"/>
      <c r="L22" s="309"/>
      <c r="M22" s="309"/>
      <c r="N22" s="309"/>
      <c r="O22" s="310"/>
      <c r="P22" s="308"/>
      <c r="Q22" s="309"/>
      <c r="R22" s="309"/>
      <c r="S22" s="309"/>
      <c r="T22" s="310"/>
      <c r="U22" s="308"/>
      <c r="V22" s="309"/>
      <c r="W22" s="309"/>
      <c r="X22" s="309"/>
      <c r="Y22" s="310"/>
      <c r="Z22" s="308"/>
      <c r="AA22" s="309"/>
      <c r="AB22" s="309"/>
      <c r="AC22" s="309"/>
      <c r="AD22" s="310"/>
      <c r="AE22" s="276">
        <v>2</v>
      </c>
      <c r="AF22" s="277">
        <v>0</v>
      </c>
      <c r="AG22" s="277">
        <v>0</v>
      </c>
      <c r="AH22" s="277" t="s">
        <v>148</v>
      </c>
      <c r="AI22" s="279">
        <v>3</v>
      </c>
      <c r="AJ22" s="308"/>
      <c r="AK22" s="309"/>
      <c r="AL22" s="309"/>
      <c r="AM22" s="309"/>
      <c r="AN22" s="310"/>
      <c r="AO22" s="128"/>
    </row>
    <row r="23" spans="1:41" ht="18.75" customHeight="1">
      <c r="A23" s="473" t="s">
        <v>152</v>
      </c>
      <c r="B23" s="474"/>
      <c r="C23" s="475"/>
      <c r="D23" s="312">
        <f>SUM(F23:H23,K23:M23,P23:R23,U23:W23,Z23:AB23,AE23:AG23,AJ23:AL23)</f>
        <v>10</v>
      </c>
      <c r="E23" s="313">
        <f t="shared" si="1"/>
        <v>10</v>
      </c>
      <c r="F23" s="293">
        <f>SUM(F24:F25)</f>
        <v>0</v>
      </c>
      <c r="G23" s="294">
        <f>SUM(G24:G25)</f>
        <v>0</v>
      </c>
      <c r="H23" s="294">
        <f>SUM(H24:H25)</f>
        <v>0</v>
      </c>
      <c r="I23" s="294"/>
      <c r="J23" s="295">
        <f>SUM(J24:J25)</f>
        <v>0</v>
      </c>
      <c r="K23" s="293">
        <f>SUM(K24:K25)</f>
        <v>0</v>
      </c>
      <c r="L23" s="294">
        <f>SUM(L24:L25)</f>
        <v>0</v>
      </c>
      <c r="M23" s="294">
        <f>SUM(M24:M25)</f>
        <v>0</v>
      </c>
      <c r="N23" s="294"/>
      <c r="O23" s="295">
        <f>SUM(O24:O25)</f>
        <v>0</v>
      </c>
      <c r="P23" s="293">
        <f>SUM(P24:P25)</f>
        <v>0</v>
      </c>
      <c r="Q23" s="294">
        <f>SUM(Q24:Q25)</f>
        <v>0</v>
      </c>
      <c r="R23" s="294">
        <f>SUM(R24:R25)</f>
        <v>0</v>
      </c>
      <c r="S23" s="294"/>
      <c r="T23" s="295">
        <f>SUM(T24:T25)</f>
        <v>0</v>
      </c>
      <c r="U23" s="293">
        <f>SUM(U24:U25)</f>
        <v>2</v>
      </c>
      <c r="V23" s="294">
        <f>SUM(V24:V25)</f>
        <v>0</v>
      </c>
      <c r="W23" s="294">
        <f>SUM(W24:W25)</f>
        <v>0</v>
      </c>
      <c r="X23" s="294"/>
      <c r="Y23" s="295">
        <f>SUM(Y24:Y25)</f>
        <v>2</v>
      </c>
      <c r="Z23" s="314">
        <f>SUM(Z24:Z25)</f>
        <v>8</v>
      </c>
      <c r="AA23" s="315">
        <f>SUM(AA24:AA25)</f>
        <v>0</v>
      </c>
      <c r="AB23" s="315">
        <f>SUM(AB24:AB25)</f>
        <v>0</v>
      </c>
      <c r="AC23" s="315"/>
      <c r="AD23" s="316">
        <f>SUM(AD24:AD25)</f>
        <v>8</v>
      </c>
      <c r="AE23" s="296">
        <f>SUM(AE24:AE25)</f>
        <v>0</v>
      </c>
      <c r="AF23" s="297">
        <f>SUM(AF24:AF25)</f>
        <v>0</v>
      </c>
      <c r="AG23" s="297">
        <f>SUM(AG24:AG25)</f>
        <v>0</v>
      </c>
      <c r="AH23" s="297"/>
      <c r="AI23" s="298">
        <f>SUM(AI24:AI25)</f>
        <v>0</v>
      </c>
      <c r="AJ23" s="296">
        <f>SUM(AJ24:AJ25)</f>
        <v>0</v>
      </c>
      <c r="AK23" s="297">
        <f>SUM(AK24:AK25)</f>
        <v>0</v>
      </c>
      <c r="AL23" s="297">
        <f>SUM(AL24:AL25)</f>
        <v>0</v>
      </c>
      <c r="AM23" s="297"/>
      <c r="AN23" s="298">
        <f>SUM(AN24:AN25)</f>
        <v>0</v>
      </c>
      <c r="AO23" s="62"/>
    </row>
    <row r="24" spans="1:41" ht="18" customHeight="1">
      <c r="A24" s="132"/>
      <c r="B24" s="133"/>
      <c r="C24" s="134"/>
      <c r="D24" s="311">
        <f t="shared" si="0"/>
        <v>10</v>
      </c>
      <c r="E24" s="307">
        <f t="shared" si="1"/>
        <v>10</v>
      </c>
      <c r="F24" s="301"/>
      <c r="G24" s="302"/>
      <c r="H24" s="302"/>
      <c r="I24" s="302"/>
      <c r="J24" s="303"/>
      <c r="K24" s="301"/>
      <c r="L24" s="302"/>
      <c r="M24" s="302"/>
      <c r="N24" s="302"/>
      <c r="O24" s="303"/>
      <c r="P24" s="301"/>
      <c r="Q24" s="302"/>
      <c r="R24" s="302"/>
      <c r="S24" s="302"/>
      <c r="T24" s="303"/>
      <c r="U24" s="317">
        <v>2</v>
      </c>
      <c r="V24" s="318">
        <v>0</v>
      </c>
      <c r="W24" s="318">
        <v>0</v>
      </c>
      <c r="X24" s="318"/>
      <c r="Y24" s="319">
        <v>2</v>
      </c>
      <c r="Z24" s="304">
        <v>8</v>
      </c>
      <c r="AA24" s="305">
        <v>0</v>
      </c>
      <c r="AB24" s="305">
        <v>0</v>
      </c>
      <c r="AC24" s="305"/>
      <c r="AD24" s="306">
        <v>8</v>
      </c>
      <c r="AE24" s="304"/>
      <c r="AF24" s="305"/>
      <c r="AG24" s="305"/>
      <c r="AH24" s="305"/>
      <c r="AI24" s="306"/>
      <c r="AJ24" s="301"/>
      <c r="AK24" s="302"/>
      <c r="AL24" s="302"/>
      <c r="AM24" s="302"/>
      <c r="AN24" s="303"/>
      <c r="AO24" s="129"/>
    </row>
    <row r="25" spans="1:41" ht="18" customHeight="1">
      <c r="A25" s="137"/>
      <c r="B25" s="135"/>
      <c r="C25" s="136"/>
      <c r="D25" s="311">
        <f t="shared" si="0"/>
        <v>0</v>
      </c>
      <c r="E25" s="307">
        <f t="shared" si="1"/>
        <v>0</v>
      </c>
      <c r="F25" s="320"/>
      <c r="G25" s="321"/>
      <c r="H25" s="322"/>
      <c r="I25" s="321"/>
      <c r="J25" s="323"/>
      <c r="K25" s="320"/>
      <c r="L25" s="321"/>
      <c r="M25" s="322"/>
      <c r="N25" s="321"/>
      <c r="O25" s="323"/>
      <c r="P25" s="320"/>
      <c r="Q25" s="324"/>
      <c r="R25" s="321"/>
      <c r="S25" s="321"/>
      <c r="T25" s="323"/>
      <c r="U25" s="325"/>
      <c r="V25" s="321"/>
      <c r="W25" s="322"/>
      <c r="X25" s="321"/>
      <c r="Y25" s="323"/>
      <c r="Z25" s="325"/>
      <c r="AA25" s="321"/>
      <c r="AB25" s="322"/>
      <c r="AC25" s="321"/>
      <c r="AD25" s="323"/>
      <c r="AE25" s="325"/>
      <c r="AF25" s="321"/>
      <c r="AG25" s="322"/>
      <c r="AH25" s="321"/>
      <c r="AI25" s="323"/>
      <c r="AJ25" s="320"/>
      <c r="AK25" s="321"/>
      <c r="AL25" s="322"/>
      <c r="AM25" s="326"/>
      <c r="AN25" s="323"/>
      <c r="AO25" s="129"/>
    </row>
    <row r="26" spans="1:41" s="73" customFormat="1" ht="20.25" customHeight="1" thickBot="1">
      <c r="A26" s="86"/>
      <c r="B26" s="455" t="s">
        <v>246</v>
      </c>
      <c r="C26" s="232" t="s">
        <v>105</v>
      </c>
      <c r="D26" s="327"/>
      <c r="E26" s="328">
        <v>15</v>
      </c>
      <c r="F26" s="329"/>
      <c r="G26" s="330"/>
      <c r="H26" s="331"/>
      <c r="I26" s="330"/>
      <c r="J26" s="332"/>
      <c r="K26" s="329"/>
      <c r="L26" s="330"/>
      <c r="M26" s="331"/>
      <c r="N26" s="330"/>
      <c r="O26" s="332"/>
      <c r="P26" s="329"/>
      <c r="Q26" s="333"/>
      <c r="R26" s="330"/>
      <c r="S26" s="330"/>
      <c r="T26" s="332"/>
      <c r="U26" s="334"/>
      <c r="V26" s="330"/>
      <c r="W26" s="331"/>
      <c r="X26" s="330"/>
      <c r="Y26" s="332"/>
      <c r="Z26" s="334"/>
      <c r="AA26" s="330"/>
      <c r="AB26" s="331"/>
      <c r="AC26" s="330"/>
      <c r="AD26" s="332"/>
      <c r="AE26" s="334"/>
      <c r="AF26" s="330"/>
      <c r="AG26" s="331"/>
      <c r="AH26" s="330"/>
      <c r="AI26" s="332"/>
      <c r="AJ26" s="329"/>
      <c r="AK26" s="330"/>
      <c r="AL26" s="331"/>
      <c r="AM26" s="241" t="s">
        <v>129</v>
      </c>
      <c r="AN26" s="332">
        <v>15</v>
      </c>
      <c r="AO26" s="87"/>
    </row>
    <row r="27" spans="1:41" ht="20.25" customHeight="1" thickBot="1" thickTop="1">
      <c r="A27" s="41"/>
      <c r="B27" s="42"/>
      <c r="C27" s="67" t="s">
        <v>128</v>
      </c>
      <c r="D27" s="335">
        <f>'BSc Full time ENV basic'!D61+'Light industrial specialisation'!D10+'Light industrial specialisation'!D18+'Light industrial specialisation'!D23+'Light industrial specialisation'!D26</f>
        <v>154</v>
      </c>
      <c r="E27" s="336">
        <f>'BSc Full time ENV basic'!E61+'Light industrial specialisation'!E10+'Light industrial specialisation'!E18+'Light industrial specialisation'!E23+'Light industrial specialisation'!E26</f>
        <v>210</v>
      </c>
      <c r="F27" s="337"/>
      <c r="G27" s="338"/>
      <c r="H27" s="338"/>
      <c r="I27" s="339"/>
      <c r="J27" s="340">
        <f>'BSc Full time ENV basic'!J61+'Light industrial specialisation'!J10+'Light industrial specialisation'!J18+'Light industrial specialisation'!J23+J26</f>
        <v>33</v>
      </c>
      <c r="K27" s="337"/>
      <c r="L27" s="338"/>
      <c r="M27" s="338"/>
      <c r="N27" s="339"/>
      <c r="O27" s="340">
        <f>'BSc Full time ENV basic'!O61+'Light industrial specialisation'!O10+'Light industrial specialisation'!O18+'Light industrial specialisation'!O23+O26</f>
        <v>28</v>
      </c>
      <c r="P27" s="341"/>
      <c r="Q27" s="342"/>
      <c r="R27" s="342"/>
      <c r="S27" s="343"/>
      <c r="T27" s="340">
        <f>'BSc Full time ENV basic'!T61+'Light industrial specialisation'!T10+'Light industrial specialisation'!T18+'Light industrial specialisation'!T23+T26</f>
        <v>30</v>
      </c>
      <c r="U27" s="341"/>
      <c r="V27" s="342"/>
      <c r="W27" s="342"/>
      <c r="X27" s="343"/>
      <c r="Y27" s="340">
        <f>'BSc Full time ENV basic'!Y61+'Light industrial specialisation'!Y10+'Light industrial specialisation'!Y18+'Light industrial specialisation'!Y23+Y26</f>
        <v>28</v>
      </c>
      <c r="Z27" s="337"/>
      <c r="AA27" s="338"/>
      <c r="AB27" s="338"/>
      <c r="AC27" s="339"/>
      <c r="AD27" s="340">
        <f>'BSc Full time ENV basic'!AD61+'Light industrial specialisation'!AD10+'Light industrial specialisation'!AD18+'Light industrial specialisation'!AD23+AD26</f>
        <v>31</v>
      </c>
      <c r="AE27" s="341"/>
      <c r="AF27" s="342"/>
      <c r="AG27" s="342"/>
      <c r="AH27" s="343"/>
      <c r="AI27" s="340">
        <f>'BSc Full time ENV basic'!AI61+'Light industrial specialisation'!AI10+'Light industrial specialisation'!AI18+'Light industrial specialisation'!AI23+AI26</f>
        <v>28</v>
      </c>
      <c r="AJ27" s="341"/>
      <c r="AK27" s="342"/>
      <c r="AL27" s="342"/>
      <c r="AM27" s="343"/>
      <c r="AN27" s="340">
        <f>'BSc Full time ENV basic'!AN61+'Light industrial specialisation'!AN10+'Light industrial specialisation'!AN18+'Light industrial specialisation'!AN23+AN26</f>
        <v>32</v>
      </c>
      <c r="AO27" s="13"/>
    </row>
    <row r="28" spans="1:41" s="73" customFormat="1" ht="18" customHeight="1">
      <c r="A28" s="70"/>
      <c r="B28" s="71"/>
      <c r="C28" s="244" t="s">
        <v>137</v>
      </c>
      <c r="D28" s="493">
        <f>SUM(G28,L28,Q28,V28,AA28,AF28,AK28)</f>
        <v>154</v>
      </c>
      <c r="E28" s="494"/>
      <c r="F28" s="344"/>
      <c r="G28" s="345">
        <f>SUM(F10:H10,F18:H18,F23:H23)+SUM('BSc Full time ENV basic'!F61:H61)</f>
        <v>28</v>
      </c>
      <c r="H28" s="346"/>
      <c r="I28" s="347"/>
      <c r="J28" s="348"/>
      <c r="K28" s="344"/>
      <c r="L28" s="345">
        <f>SUM(K10:M10,K18:M18,K23:M23)+SUM('BSc Full time ENV basic'!K61:M61)</f>
        <v>23</v>
      </c>
      <c r="M28" s="346"/>
      <c r="N28" s="349"/>
      <c r="O28" s="348"/>
      <c r="P28" s="344"/>
      <c r="Q28" s="345">
        <f>SUM(P10:R10,P18:R18,P23:R23)+SUM('BSc Full time ENV basic'!P61:R61)</f>
        <v>27</v>
      </c>
      <c r="R28" s="346"/>
      <c r="S28" s="349"/>
      <c r="T28" s="348"/>
      <c r="U28" s="344"/>
      <c r="V28" s="345">
        <f>SUM(U10:W10,U18:W18,U23:W23)+SUM('BSc Full time ENV basic'!U61:W61)</f>
        <v>25</v>
      </c>
      <c r="W28" s="346"/>
      <c r="X28" s="349"/>
      <c r="Y28" s="350"/>
      <c r="Z28" s="344"/>
      <c r="AA28" s="345">
        <f>SUM(Z10:AB10,Z18:AB18,Z23:AB23)+SUM('BSc Full time ENV basic'!Z61:AB61)</f>
        <v>24</v>
      </c>
      <c r="AB28" s="346"/>
      <c r="AC28" s="347"/>
      <c r="AD28" s="350"/>
      <c r="AE28" s="344"/>
      <c r="AF28" s="351">
        <f>SUM(AE10:AG10,AE18:AG18,AE23:AG23)+SUM('BSc Full time ENV basic'!AE61:AG61)</f>
        <v>17</v>
      </c>
      <c r="AG28" s="346"/>
      <c r="AH28" s="349"/>
      <c r="AI28" s="348"/>
      <c r="AJ28" s="344"/>
      <c r="AK28" s="351">
        <f>SUM(AJ10:AL10,AJ18:AL18,AJ23:AL23)+SUM('BSc Full time ENV basic'!AJ61:AL61)</f>
        <v>10</v>
      </c>
      <c r="AL28" s="346"/>
      <c r="AM28" s="349"/>
      <c r="AN28" s="348"/>
      <c r="AO28" s="72"/>
    </row>
    <row r="29" spans="1:41" s="73" customFormat="1" ht="18" customHeight="1">
      <c r="A29" s="74"/>
      <c r="B29" s="75"/>
      <c r="C29" s="238" t="s">
        <v>121</v>
      </c>
      <c r="D29" s="495">
        <f>SUM(I29,N29,S29,X29,AC29,AH29,AM29)</f>
        <v>27</v>
      </c>
      <c r="E29" s="496"/>
      <c r="F29" s="352"/>
      <c r="G29" s="353"/>
      <c r="H29" s="353"/>
      <c r="I29" s="354">
        <f>COUNTIF('BSc Full time ENV basic'!I11:I65,"e")+COUNTIF(I11:I25,"e")+COUNTIF(I31:I33,"e")</f>
        <v>5</v>
      </c>
      <c r="J29" s="355"/>
      <c r="K29" s="356"/>
      <c r="L29" s="357"/>
      <c r="M29" s="357"/>
      <c r="N29" s="354">
        <f>COUNTIF('BSc Full time ENV basic'!N11:N65,"e")+COUNTIF(N11:N25,"e")+COUNTIF(N31:N33,"e")</f>
        <v>5</v>
      </c>
      <c r="O29" s="355"/>
      <c r="P29" s="356"/>
      <c r="Q29" s="357"/>
      <c r="R29" s="357"/>
      <c r="S29" s="354">
        <f>COUNTIF('BSc Full time ENV basic'!S11:S65,"e")+COUNTIF(S11:S25,"e")+COUNTIF(S31:S33,"e")</f>
        <v>3</v>
      </c>
      <c r="T29" s="355"/>
      <c r="U29" s="356"/>
      <c r="V29" s="357"/>
      <c r="W29" s="357"/>
      <c r="X29" s="354">
        <f>COUNTIF('BSc Full time ENV basic'!X11:X65,"e")+COUNTIF(X11:X25,"e")+COUNTIF(X31:X33,"e")</f>
        <v>6</v>
      </c>
      <c r="Y29" s="358"/>
      <c r="Z29" s="352"/>
      <c r="AA29" s="353"/>
      <c r="AB29" s="353"/>
      <c r="AC29" s="354">
        <f>COUNTIF('BSc Full time ENV basic'!AC11:AC65,"e")+COUNTIF(AC11:AC25,"e")+COUNTIF(AC31:AC33,"e")</f>
        <v>3</v>
      </c>
      <c r="AD29" s="358"/>
      <c r="AE29" s="356"/>
      <c r="AF29" s="277"/>
      <c r="AG29" s="277"/>
      <c r="AH29" s="359">
        <f>COUNTIF('BSc Full time ENV basic'!AH11:AH65,"e")+COUNTIF(AH11:AH25,"e")+COUNTIF(AH31:AH33,"e")</f>
        <v>3</v>
      </c>
      <c r="AI29" s="360"/>
      <c r="AJ29" s="276"/>
      <c r="AK29" s="277"/>
      <c r="AL29" s="277"/>
      <c r="AM29" s="359">
        <f>COUNTIF('BSc Full time ENV basic'!AM11:AM65,"e")+COUNTIF(AM11:AM25,"e")+COUNTIF(AM31:AM33,"e")</f>
        <v>2</v>
      </c>
      <c r="AN29" s="355"/>
      <c r="AO29" s="76"/>
    </row>
    <row r="30" spans="1:41" s="73" customFormat="1" ht="18" customHeight="1">
      <c r="A30" s="234"/>
      <c r="B30" s="235"/>
      <c r="C30" s="245" t="s">
        <v>144</v>
      </c>
      <c r="D30" s="499">
        <f>SUM(I30,N30,S30,X30,AC30,AH30,AM30)</f>
        <v>31</v>
      </c>
      <c r="E30" s="500"/>
      <c r="F30" s="361"/>
      <c r="G30" s="362"/>
      <c r="H30" s="362"/>
      <c r="I30" s="363">
        <f>COUNTIF('BSc Full time ENV basic'!I11:I60,"Tm")+COUNTIF(I11:I25,"Tm")+COUNTIF(I31:I33,"Tm")</f>
        <v>6</v>
      </c>
      <c r="J30" s="364"/>
      <c r="K30" s="365"/>
      <c r="L30" s="366"/>
      <c r="M30" s="366"/>
      <c r="N30" s="363">
        <f>COUNTIF('BSc Full time ENV basic'!N11:N60,"Tm")+COUNTIF(N11:N25,"Tm")+COUNTIF(N31:N33,"Tm")</f>
        <v>3</v>
      </c>
      <c r="O30" s="364"/>
      <c r="P30" s="365"/>
      <c r="Q30" s="366"/>
      <c r="R30" s="366"/>
      <c r="S30" s="363">
        <f>COUNTIF('BSc Full time ENV basic'!S11:S60,"Tm")+COUNTIF(S11:S25,"Tm")+COUNTIF(S31:S33,"Tm")</f>
        <v>7</v>
      </c>
      <c r="T30" s="364"/>
      <c r="U30" s="365"/>
      <c r="V30" s="366"/>
      <c r="W30" s="366"/>
      <c r="X30" s="363">
        <f>COUNTIF('BSc Full time ENV basic'!X11:X60,"Tm")+COUNTIF(X11:X25,"Tm")+COUNTIF(X31:X33,"Tm")</f>
        <v>4</v>
      </c>
      <c r="Y30" s="367"/>
      <c r="Z30" s="361"/>
      <c r="AA30" s="362"/>
      <c r="AB30" s="362"/>
      <c r="AC30" s="363">
        <f>COUNTIF('BSc Full time ENV basic'!AC11:AC60,"Tm")+COUNTIF(AC11:AC25,"Tm")+COUNTIF(AC31:AC33,"Tm")</f>
        <v>5</v>
      </c>
      <c r="AD30" s="367"/>
      <c r="AE30" s="365"/>
      <c r="AF30" s="366"/>
      <c r="AG30" s="366"/>
      <c r="AH30" s="368">
        <f>COUNTIF('BSc Full time ENV basic'!AH11:AH60,"Tm")+COUNTIF(AH11:AH25,"Tm")+COUNTIF(AH31:AH33,"Tm")</f>
        <v>4</v>
      </c>
      <c r="AI30" s="369"/>
      <c r="AJ30" s="287"/>
      <c r="AK30" s="275"/>
      <c r="AL30" s="275"/>
      <c r="AM30" s="368">
        <f>COUNTIF('BSc Full time ENV basic'!AM11:AM60,"Tm")+COUNTIF(AM11:AM25,"Tm")+COUNTIF(AM31:AM33,"Tm")</f>
        <v>2</v>
      </c>
      <c r="AN30" s="364"/>
      <c r="AO30" s="76"/>
    </row>
    <row r="31" spans="1:41" s="73" customFormat="1" ht="18" customHeight="1" thickBot="1">
      <c r="A31" s="236"/>
      <c r="B31" s="77"/>
      <c r="C31" s="239" t="s">
        <v>130</v>
      </c>
      <c r="D31" s="497"/>
      <c r="E31" s="498"/>
      <c r="F31" s="370"/>
      <c r="G31" s="371"/>
      <c r="H31" s="371"/>
      <c r="I31" s="372"/>
      <c r="J31" s="373"/>
      <c r="K31" s="374"/>
      <c r="L31" s="375"/>
      <c r="M31" s="375"/>
      <c r="N31" s="372"/>
      <c r="O31" s="373"/>
      <c r="P31" s="374"/>
      <c r="Q31" s="375"/>
      <c r="R31" s="375"/>
      <c r="S31" s="372"/>
      <c r="T31" s="373"/>
      <c r="U31" s="374"/>
      <c r="V31" s="375"/>
      <c r="W31" s="375"/>
      <c r="X31" s="372"/>
      <c r="Y31" s="376"/>
      <c r="Z31" s="370"/>
      <c r="AA31" s="371"/>
      <c r="AB31" s="371"/>
      <c r="AC31" s="372"/>
      <c r="AD31" s="376"/>
      <c r="AE31" s="374"/>
      <c r="AF31" s="375"/>
      <c r="AG31" s="375"/>
      <c r="AH31" s="377"/>
      <c r="AI31" s="378"/>
      <c r="AJ31" s="379"/>
      <c r="AK31" s="380"/>
      <c r="AL31" s="380"/>
      <c r="AM31" s="377"/>
      <c r="AN31" s="373"/>
      <c r="AO31" s="76"/>
    </row>
    <row r="32" spans="1:41" s="73" customFormat="1" ht="18" customHeight="1" thickTop="1">
      <c r="A32" s="70"/>
      <c r="B32" s="71"/>
      <c r="C32" s="210" t="s">
        <v>106</v>
      </c>
      <c r="D32" s="381">
        <f>SUM(F32:H32,K32:M32,P32:R32,U32:W32,Z32:AB32,AE32:AG32,AJ32:AL32)</f>
        <v>2</v>
      </c>
      <c r="E32" s="382">
        <f>SUM(J32,O32,T32,Y32,AD32,AI32,AN32)</f>
        <v>0</v>
      </c>
      <c r="F32" s="383"/>
      <c r="G32" s="237"/>
      <c r="H32" s="237"/>
      <c r="I32" s="237"/>
      <c r="J32" s="384"/>
      <c r="K32" s="383">
        <v>0</v>
      </c>
      <c r="L32" s="237">
        <v>0</v>
      </c>
      <c r="M32" s="237">
        <v>2</v>
      </c>
      <c r="N32" s="237" t="s">
        <v>129</v>
      </c>
      <c r="O32" s="384">
        <v>0</v>
      </c>
      <c r="P32" s="383"/>
      <c r="Q32" s="237"/>
      <c r="R32" s="237"/>
      <c r="S32" s="237"/>
      <c r="T32" s="384"/>
      <c r="U32" s="383"/>
      <c r="V32" s="237"/>
      <c r="W32" s="237"/>
      <c r="X32" s="237"/>
      <c r="Y32" s="385"/>
      <c r="Z32" s="383"/>
      <c r="AA32" s="237"/>
      <c r="AB32" s="237"/>
      <c r="AC32" s="237"/>
      <c r="AD32" s="385"/>
      <c r="AE32" s="383"/>
      <c r="AF32" s="237"/>
      <c r="AG32" s="237"/>
      <c r="AH32" s="237"/>
      <c r="AI32" s="384"/>
      <c r="AJ32" s="383"/>
      <c r="AK32" s="237"/>
      <c r="AL32" s="237"/>
      <c r="AM32" s="237"/>
      <c r="AN32" s="384"/>
      <c r="AO32" s="76"/>
    </row>
    <row r="33" spans="1:41" s="73" customFormat="1" ht="18" customHeight="1">
      <c r="A33" s="74"/>
      <c r="B33" s="75"/>
      <c r="C33" s="211" t="s">
        <v>107</v>
      </c>
      <c r="D33" s="386">
        <f>SUM(F33:H33,K33:M33,P33:R33,U33:W33,Z33:AB33,AE33:AG33,AJ33:AL33)</f>
        <v>2</v>
      </c>
      <c r="E33" s="281">
        <f>SUM(J33,O33,T33,Y33,AD33,AI33,AN33)</f>
        <v>0</v>
      </c>
      <c r="F33" s="356"/>
      <c r="G33" s="357"/>
      <c r="H33" s="357"/>
      <c r="I33" s="357"/>
      <c r="J33" s="355"/>
      <c r="K33" s="356"/>
      <c r="L33" s="357"/>
      <c r="M33" s="357"/>
      <c r="N33" s="357"/>
      <c r="O33" s="355"/>
      <c r="P33" s="387">
        <v>0</v>
      </c>
      <c r="Q33" s="357">
        <v>0</v>
      </c>
      <c r="R33" s="357">
        <v>2</v>
      </c>
      <c r="S33" s="240" t="s">
        <v>129</v>
      </c>
      <c r="T33" s="355">
        <v>0</v>
      </c>
      <c r="U33" s="356"/>
      <c r="V33" s="357"/>
      <c r="W33" s="357"/>
      <c r="X33" s="357"/>
      <c r="Y33" s="358"/>
      <c r="Z33" s="356"/>
      <c r="AA33" s="357"/>
      <c r="AB33" s="357"/>
      <c r="AC33" s="357"/>
      <c r="AD33" s="358"/>
      <c r="AE33" s="356"/>
      <c r="AF33" s="357"/>
      <c r="AG33" s="357"/>
      <c r="AH33" s="357"/>
      <c r="AI33" s="355"/>
      <c r="AJ33" s="356"/>
      <c r="AK33" s="357"/>
      <c r="AL33" s="357"/>
      <c r="AM33" s="357"/>
      <c r="AN33" s="355"/>
      <c r="AO33" s="76"/>
    </row>
    <row r="34" spans="1:41" s="73" customFormat="1" ht="18" customHeight="1" thickBot="1">
      <c r="A34" s="78"/>
      <c r="B34" s="79"/>
      <c r="C34" s="452" t="s">
        <v>153</v>
      </c>
      <c r="D34" s="388">
        <v>2</v>
      </c>
      <c r="E34" s="389">
        <v>2</v>
      </c>
      <c r="F34" s="390"/>
      <c r="G34" s="391"/>
      <c r="H34" s="391"/>
      <c r="I34" s="391"/>
      <c r="J34" s="392"/>
      <c r="K34" s="390"/>
      <c r="L34" s="391"/>
      <c r="M34" s="391"/>
      <c r="N34" s="391"/>
      <c r="O34" s="392"/>
      <c r="P34" s="393">
        <v>0</v>
      </c>
      <c r="Q34" s="394">
        <v>2</v>
      </c>
      <c r="R34" s="391">
        <v>0</v>
      </c>
      <c r="S34" s="391" t="s">
        <v>148</v>
      </c>
      <c r="T34" s="392">
        <v>2</v>
      </c>
      <c r="U34" s="390"/>
      <c r="V34" s="391"/>
      <c r="W34" s="391"/>
      <c r="X34" s="391"/>
      <c r="Y34" s="395"/>
      <c r="Z34" s="390"/>
      <c r="AA34" s="391"/>
      <c r="AB34" s="391"/>
      <c r="AC34" s="396"/>
      <c r="AD34" s="395"/>
      <c r="AE34" s="390"/>
      <c r="AF34" s="391"/>
      <c r="AG34" s="391"/>
      <c r="AH34" s="396"/>
      <c r="AI34" s="392"/>
      <c r="AJ34" s="391"/>
      <c r="AK34" s="391"/>
      <c r="AL34" s="391"/>
      <c r="AM34" s="396"/>
      <c r="AN34" s="392"/>
      <c r="AO34" s="76"/>
    </row>
    <row r="35" spans="1:41" ht="15" customHeight="1">
      <c r="A35" s="2"/>
      <c r="B35" s="8"/>
      <c r="C35" s="11"/>
      <c r="D35" s="2"/>
      <c r="E35" s="3"/>
      <c r="F35" s="2"/>
      <c r="G35" s="2"/>
      <c r="H35" s="2"/>
      <c r="I35" s="2"/>
      <c r="J35" s="10"/>
      <c r="K35" s="2"/>
      <c r="L35" s="2"/>
      <c r="M35" s="2"/>
      <c r="N35" s="2"/>
      <c r="O35" s="10"/>
      <c r="P35" s="2"/>
      <c r="Q35" s="2"/>
      <c r="R35" s="2"/>
      <c r="S35" s="2"/>
      <c r="T35" s="10"/>
      <c r="U35" s="1"/>
      <c r="V35" s="1"/>
      <c r="W35" s="1"/>
      <c r="X35" s="2"/>
      <c r="Y35" s="10"/>
      <c r="Z35" s="2"/>
      <c r="AA35" s="2"/>
      <c r="AB35" s="2"/>
      <c r="AC35" s="2"/>
      <c r="AD35" s="10"/>
      <c r="AE35" s="2"/>
      <c r="AF35" s="2"/>
      <c r="AG35" s="2"/>
      <c r="AH35" s="2"/>
      <c r="AI35" s="10"/>
      <c r="AJ35" s="2"/>
      <c r="AK35" s="2"/>
      <c r="AL35" s="2"/>
      <c r="AM35" s="2"/>
      <c r="AN35" s="10"/>
      <c r="AO35" s="7"/>
    </row>
    <row r="36" spans="1:41" ht="15" customHeight="1">
      <c r="A36" s="2"/>
      <c r="B36" s="456" t="s">
        <v>108</v>
      </c>
      <c r="C36" s="457"/>
      <c r="D36" s="456" t="s">
        <v>247</v>
      </c>
      <c r="E36" s="457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15"/>
      <c r="T36" s="15"/>
      <c r="U36" s="1"/>
      <c r="V36" s="1"/>
      <c r="W36" s="1"/>
      <c r="X36" s="2"/>
      <c r="Y36" s="10"/>
      <c r="Z36" s="2"/>
      <c r="AA36" s="2"/>
      <c r="AB36" s="2"/>
      <c r="AC36" s="2"/>
      <c r="AD36" s="10"/>
      <c r="AE36" s="2"/>
      <c r="AF36" s="2"/>
      <c r="AG36" s="2"/>
      <c r="AH36" s="2"/>
      <c r="AI36" s="10"/>
      <c r="AJ36" s="2"/>
      <c r="AK36" s="2"/>
      <c r="AL36" s="2"/>
      <c r="AM36" s="2"/>
      <c r="AN36" s="10"/>
      <c r="AO36" s="7"/>
    </row>
    <row r="37" spans="1:41" ht="15" customHeight="1">
      <c r="A37" s="139"/>
      <c r="B37" s="456" t="s">
        <v>109</v>
      </c>
      <c r="C37" s="459"/>
      <c r="D37" s="460"/>
      <c r="E37" s="460"/>
      <c r="F37" s="460"/>
      <c r="G37" s="460"/>
      <c r="H37" s="460"/>
      <c r="I37" s="460"/>
      <c r="J37" s="460"/>
      <c r="K37" s="458"/>
      <c r="L37" s="458"/>
      <c r="M37" s="458"/>
      <c r="N37" s="458"/>
      <c r="O37" s="461"/>
      <c r="P37" s="458"/>
      <c r="Q37" s="458"/>
      <c r="R37" s="458"/>
      <c r="S37" s="15"/>
      <c r="T37" s="15"/>
      <c r="U37" s="1"/>
      <c r="V37" s="1"/>
      <c r="W37" s="1"/>
      <c r="X37" s="2"/>
      <c r="Y37" s="10"/>
      <c r="Z37" s="2"/>
      <c r="AA37" s="2"/>
      <c r="AB37" s="2"/>
      <c r="AC37" s="2"/>
      <c r="AD37" s="10"/>
      <c r="AE37" s="2"/>
      <c r="AF37" s="2"/>
      <c r="AG37" s="2"/>
      <c r="AH37" s="2"/>
      <c r="AI37" s="10"/>
      <c r="AJ37" s="2"/>
      <c r="AK37" s="2"/>
      <c r="AL37" s="2"/>
      <c r="AM37" s="2"/>
      <c r="AN37" s="10"/>
      <c r="AO37" s="7"/>
    </row>
    <row r="38" spans="1:41" ht="15" customHeight="1">
      <c r="A38" s="2"/>
      <c r="B38" s="456" t="s">
        <v>110</v>
      </c>
      <c r="C38" s="462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U38" s="1"/>
      <c r="V38" s="1"/>
      <c r="W38" s="1"/>
      <c r="X38" s="2"/>
      <c r="Y38" s="10"/>
      <c r="Z38" s="2"/>
      <c r="AA38" s="2"/>
      <c r="AB38" s="2"/>
      <c r="AC38" s="2"/>
      <c r="AD38" s="10"/>
      <c r="AE38" s="2"/>
      <c r="AF38" s="2"/>
      <c r="AG38" s="2"/>
      <c r="AH38" s="2"/>
      <c r="AI38" s="10"/>
      <c r="AJ38" s="2"/>
      <c r="AK38" s="2"/>
      <c r="AL38" s="2"/>
      <c r="AM38" s="2"/>
      <c r="AN38" s="10"/>
      <c r="AO38" s="7"/>
    </row>
    <row r="39" spans="1:41" ht="15" customHeight="1">
      <c r="A39" s="2"/>
      <c r="B39" s="456"/>
      <c r="C39" s="462"/>
      <c r="D39" s="463"/>
      <c r="E39" s="463"/>
      <c r="F39" s="463"/>
      <c r="G39" s="463"/>
      <c r="H39" s="463"/>
      <c r="I39" s="463"/>
      <c r="J39" s="463"/>
      <c r="K39" s="460"/>
      <c r="L39" s="460"/>
      <c r="M39" s="460"/>
      <c r="N39" s="460"/>
      <c r="O39" s="460"/>
      <c r="P39" s="460"/>
      <c r="Q39" s="460"/>
      <c r="R39" s="460"/>
      <c r="U39" s="1"/>
      <c r="V39" s="1"/>
      <c r="W39" s="1"/>
      <c r="X39" s="2"/>
      <c r="Y39" s="10"/>
      <c r="Z39" s="2"/>
      <c r="AA39" s="2"/>
      <c r="AB39" s="2"/>
      <c r="AC39" s="2"/>
      <c r="AD39" s="10"/>
      <c r="AE39" s="2"/>
      <c r="AF39" s="2"/>
      <c r="AG39" s="2"/>
      <c r="AH39" s="2"/>
      <c r="AI39" s="10"/>
      <c r="AJ39" s="2"/>
      <c r="AK39" s="2"/>
      <c r="AL39" s="2"/>
      <c r="AM39" s="2"/>
      <c r="AN39" s="10"/>
      <c r="AO39" s="7"/>
    </row>
    <row r="40" spans="1:41" ht="15" customHeight="1">
      <c r="A40" s="2"/>
      <c r="B40" s="249"/>
      <c r="C40" s="126"/>
      <c r="D40" s="144"/>
      <c r="E40" s="144"/>
      <c r="F40" s="144"/>
      <c r="G40" s="144"/>
      <c r="H40" s="144"/>
      <c r="I40" s="144"/>
      <c r="J40" s="144"/>
      <c r="U40" s="1"/>
      <c r="V40" s="1"/>
      <c r="W40" s="1"/>
      <c r="X40" s="2"/>
      <c r="Y40" s="10"/>
      <c r="Z40" s="2"/>
      <c r="AA40" s="2"/>
      <c r="AB40" s="2"/>
      <c r="AC40" s="2"/>
      <c r="AD40" s="10"/>
      <c r="AE40" s="2"/>
      <c r="AF40" s="2"/>
      <c r="AG40" s="2"/>
      <c r="AH40" s="2"/>
      <c r="AI40" s="10"/>
      <c r="AJ40" s="2"/>
      <c r="AK40" s="2"/>
      <c r="AL40" s="2"/>
      <c r="AM40" s="2"/>
      <c r="AN40" s="10"/>
      <c r="AO40" s="7"/>
    </row>
    <row r="41" spans="1:41" ht="15" customHeight="1">
      <c r="A41" s="2"/>
      <c r="B41" s="140"/>
      <c r="C41" s="126"/>
      <c r="D41" s="144"/>
      <c r="E41" s="144"/>
      <c r="F41" s="144"/>
      <c r="G41" s="144"/>
      <c r="H41" s="144"/>
      <c r="I41" s="144"/>
      <c r="J41" s="144"/>
      <c r="U41" s="1"/>
      <c r="V41" s="1"/>
      <c r="W41" s="1"/>
      <c r="X41" s="2"/>
      <c r="Y41" s="10"/>
      <c r="Z41" s="2"/>
      <c r="AA41" s="2"/>
      <c r="AB41" s="2"/>
      <c r="AC41" s="2"/>
      <c r="AD41" s="10"/>
      <c r="AE41" s="2"/>
      <c r="AF41" s="2"/>
      <c r="AG41" s="2"/>
      <c r="AH41" s="2"/>
      <c r="AI41" s="10"/>
      <c r="AJ41" s="2"/>
      <c r="AK41" s="2"/>
      <c r="AL41" s="2"/>
      <c r="AM41" s="2"/>
      <c r="AN41" s="10"/>
      <c r="AO41" s="7"/>
    </row>
    <row r="42" spans="1:41" ht="15" customHeight="1">
      <c r="A42" s="2"/>
      <c r="B42" s="140"/>
      <c r="C42" s="126"/>
      <c r="D42" s="144"/>
      <c r="E42" s="144"/>
      <c r="F42" s="144"/>
      <c r="G42" s="144"/>
      <c r="H42" s="144"/>
      <c r="I42" s="144"/>
      <c r="J42" s="144"/>
      <c r="U42" s="1"/>
      <c r="V42" s="1"/>
      <c r="W42" s="1"/>
      <c r="X42" s="2"/>
      <c r="Y42" s="10"/>
      <c r="Z42" s="2"/>
      <c r="AA42" s="2"/>
      <c r="AB42" s="2"/>
      <c r="AC42" s="2"/>
      <c r="AD42" s="10"/>
      <c r="AE42" s="2"/>
      <c r="AF42" s="2"/>
      <c r="AG42" s="2"/>
      <c r="AH42" s="2"/>
      <c r="AI42" s="10"/>
      <c r="AJ42" s="2"/>
      <c r="AK42" s="2"/>
      <c r="AL42" s="2"/>
      <c r="AM42" s="2"/>
      <c r="AN42" s="10"/>
      <c r="AO42" s="7"/>
    </row>
    <row r="43" spans="1:41" ht="15" customHeight="1">
      <c r="A43" s="2"/>
      <c r="B43" s="140"/>
      <c r="C43" s="126"/>
      <c r="D43" s="486" t="s">
        <v>96</v>
      </c>
      <c r="E43" s="486"/>
      <c r="F43" s="486"/>
      <c r="G43" s="486"/>
      <c r="H43" s="486"/>
      <c r="I43" s="486"/>
      <c r="J43" s="486"/>
      <c r="U43" s="1"/>
      <c r="V43" s="1"/>
      <c r="W43" s="1"/>
      <c r="X43" s="2"/>
      <c r="Y43" s="10"/>
      <c r="Z43" s="2"/>
      <c r="AA43" s="2"/>
      <c r="AB43" s="2"/>
      <c r="AC43" s="2"/>
      <c r="AD43" s="10"/>
      <c r="AE43" s="2"/>
      <c r="AF43" s="2"/>
      <c r="AG43" s="2"/>
      <c r="AH43" s="2"/>
      <c r="AI43" s="10"/>
      <c r="AJ43" s="2"/>
      <c r="AK43" s="2"/>
      <c r="AL43" s="2"/>
      <c r="AM43" s="2"/>
      <c r="AN43" s="10"/>
      <c r="AO43" s="7"/>
    </row>
    <row r="44" spans="1:41" ht="15" customHeight="1">
      <c r="A44" s="2"/>
      <c r="B44" s="140"/>
      <c r="C44" s="126"/>
      <c r="D44" s="486"/>
      <c r="E44" s="486"/>
      <c r="F44" s="486"/>
      <c r="G44" s="486"/>
      <c r="H44" s="486"/>
      <c r="I44" s="486"/>
      <c r="J44" s="486"/>
      <c r="U44" s="1"/>
      <c r="V44" s="1"/>
      <c r="W44" s="1"/>
      <c r="X44" s="2"/>
      <c r="Y44" s="10"/>
      <c r="Z44" s="2"/>
      <c r="AA44" s="2"/>
      <c r="AB44" s="2"/>
      <c r="AC44" s="2"/>
      <c r="AD44" s="10"/>
      <c r="AE44" s="2"/>
      <c r="AF44" s="2"/>
      <c r="AG44" s="2"/>
      <c r="AH44" s="2"/>
      <c r="AI44" s="10"/>
      <c r="AJ44" s="2"/>
      <c r="AK44" s="2"/>
      <c r="AL44" s="2"/>
      <c r="AM44" s="2"/>
      <c r="AN44" s="10"/>
      <c r="AO44" s="7"/>
    </row>
    <row r="45" spans="1:41" ht="15" customHeight="1">
      <c r="A45" s="2"/>
      <c r="B45" s="140"/>
      <c r="C45" s="126"/>
      <c r="D45" s="144"/>
      <c r="E45" s="144"/>
      <c r="F45" s="144" t="s">
        <v>97</v>
      </c>
      <c r="G45" s="144"/>
      <c r="H45" s="144"/>
      <c r="I45" s="144"/>
      <c r="J45" s="144"/>
      <c r="U45" s="1"/>
      <c r="V45" s="1"/>
      <c r="W45" s="1"/>
      <c r="X45" s="2"/>
      <c r="Y45" s="10"/>
      <c r="Z45" s="2"/>
      <c r="AA45" s="2"/>
      <c r="AB45" s="2"/>
      <c r="AC45" s="2"/>
      <c r="AD45" s="10"/>
      <c r="AE45" s="2"/>
      <c r="AF45" s="2"/>
      <c r="AG45" s="2"/>
      <c r="AH45" s="2"/>
      <c r="AI45" s="10"/>
      <c r="AJ45" s="2"/>
      <c r="AK45" s="2"/>
      <c r="AL45" s="2"/>
      <c r="AM45" s="2"/>
      <c r="AN45" s="10"/>
      <c r="AO45" s="7"/>
    </row>
    <row r="46" spans="1:41" ht="15" customHeight="1">
      <c r="A46" s="2"/>
      <c r="B46" s="31"/>
      <c r="D46" s="23"/>
      <c r="E46" s="23"/>
      <c r="F46" s="23"/>
      <c r="G46" s="23"/>
      <c r="H46" s="23"/>
      <c r="I46" s="23"/>
      <c r="J46" s="23"/>
      <c r="U46" s="1"/>
      <c r="V46" s="1"/>
      <c r="W46" s="1"/>
      <c r="X46" s="2"/>
      <c r="Y46" s="10"/>
      <c r="Z46" s="2"/>
      <c r="AA46" s="2"/>
      <c r="AB46" s="2"/>
      <c r="AC46" s="2"/>
      <c r="AD46" s="10"/>
      <c r="AE46" s="2"/>
      <c r="AF46" s="2"/>
      <c r="AG46" s="2"/>
      <c r="AH46" s="2"/>
      <c r="AI46" s="10"/>
      <c r="AJ46" s="2"/>
      <c r="AK46" s="2"/>
      <c r="AL46" s="2"/>
      <c r="AM46" s="2"/>
      <c r="AN46" s="10"/>
      <c r="AO46" s="7"/>
    </row>
    <row r="47" spans="1:41" ht="15" customHeight="1">
      <c r="A47" s="2"/>
      <c r="B47" s="8"/>
      <c r="C47" s="11"/>
      <c r="D47" s="2"/>
      <c r="E47" s="3"/>
      <c r="F47" s="2"/>
      <c r="G47" s="2"/>
      <c r="H47" s="2"/>
      <c r="I47" s="2"/>
      <c r="J47" s="10"/>
      <c r="K47" s="2"/>
      <c r="L47" s="2"/>
      <c r="M47" s="2"/>
      <c r="N47" s="2"/>
      <c r="O47" s="10"/>
      <c r="P47" s="2"/>
      <c r="Q47" s="2"/>
      <c r="R47" s="2"/>
      <c r="S47" s="2"/>
      <c r="T47" s="10"/>
      <c r="U47" s="1"/>
      <c r="V47" s="1"/>
      <c r="W47" s="1"/>
      <c r="X47" s="2"/>
      <c r="Y47" s="10"/>
      <c r="Z47" s="2"/>
      <c r="AA47" s="2"/>
      <c r="AB47" s="2"/>
      <c r="AC47" s="2"/>
      <c r="AD47" s="10"/>
      <c r="AE47" s="2"/>
      <c r="AF47" s="2"/>
      <c r="AG47" s="2"/>
      <c r="AH47" s="2"/>
      <c r="AI47" s="10"/>
      <c r="AJ47" s="2"/>
      <c r="AK47" s="2"/>
      <c r="AL47" s="2"/>
      <c r="AM47" s="2"/>
      <c r="AN47" s="10"/>
      <c r="AO47" s="7"/>
    </row>
  </sheetData>
  <sheetProtection/>
  <mergeCells count="18">
    <mergeCell ref="D30:E30"/>
    <mergeCell ref="B5:C5"/>
    <mergeCell ref="A7:A8"/>
    <mergeCell ref="A10:C10"/>
    <mergeCell ref="AO7:AO8"/>
    <mergeCell ref="F7:AI7"/>
    <mergeCell ref="E7:E8"/>
    <mergeCell ref="A6:AO6"/>
    <mergeCell ref="D43:J44"/>
    <mergeCell ref="AP7:AP8"/>
    <mergeCell ref="AQ7:AQ8"/>
    <mergeCell ref="A18:C18"/>
    <mergeCell ref="A23:C23"/>
    <mergeCell ref="B7:B8"/>
    <mergeCell ref="C7:C8"/>
    <mergeCell ref="D28:E28"/>
    <mergeCell ref="D29:E29"/>
    <mergeCell ref="D31:E31"/>
  </mergeCells>
  <printOptions horizontalCentered="1"/>
  <pageMargins left="0.15748031496062992" right="0.15748031496062992" top="0.7" bottom="0.56" header="0.59" footer="0.31496062992125984"/>
  <pageSetup horizontalDpi="600" verticalDpi="600" orientation="landscape" paperSize="9" scale="46" r:id="rId1"/>
  <headerFooter alignWithMargins="0">
    <oddFooter>&amp;L&amp;14Nyomtatva:&amp;D&amp;C&amp;12Tanterv -Nappali 
&amp;F&amp;R&amp;14 2/5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G44"/>
  <sheetViews>
    <sheetView showGridLines="0" tabSelected="1" view="pageBreakPreview" zoomScale="85" zoomScaleSheetLayoutView="85" zoomScalePageLayoutView="0" workbookViewId="0" topLeftCell="A1">
      <selection activeCell="C31" sqref="C31"/>
    </sheetView>
  </sheetViews>
  <sheetFormatPr defaultColWidth="9.00390625" defaultRowHeight="12.75"/>
  <cols>
    <col min="1" max="1" width="5.625" style="12" customWidth="1"/>
    <col min="2" max="2" width="17.125" style="5" customWidth="1"/>
    <col min="3" max="3" width="59.875" style="6" customWidth="1"/>
    <col min="4" max="4" width="9.25390625" style="4" bestFit="1" customWidth="1"/>
    <col min="5" max="5" width="8.00390625" style="4" customWidth="1"/>
    <col min="6" max="9" width="3.625" style="4" customWidth="1"/>
    <col min="10" max="10" width="4.125" style="4" customWidth="1"/>
    <col min="11" max="19" width="3.625" style="4" customWidth="1"/>
    <col min="20" max="20" width="4.00390625" style="4" customWidth="1"/>
    <col min="21" max="29" width="3.625" style="4" customWidth="1"/>
    <col min="30" max="30" width="4.75390625" style="4" customWidth="1"/>
    <col min="31" max="34" width="3.625" style="4" customWidth="1"/>
    <col min="35" max="35" width="4.25390625" style="4" customWidth="1"/>
    <col min="36" max="39" width="3.625" style="4" customWidth="1"/>
    <col min="40" max="40" width="4.25390625" style="4" customWidth="1"/>
    <col min="41" max="41" width="35.00390625" style="184" customWidth="1"/>
    <col min="42" max="43" width="9.125" style="4" hidden="1" customWidth="1"/>
    <col min="44" max="16384" width="9.125" style="4" customWidth="1"/>
  </cols>
  <sheetData>
    <row r="1" spans="1:41" s="30" customFormat="1" ht="18">
      <c r="A1" s="203" t="s">
        <v>95</v>
      </c>
      <c r="B1" s="204"/>
      <c r="C1" s="205"/>
      <c r="G1" s="38"/>
      <c r="H1" s="38"/>
      <c r="I1" s="38"/>
      <c r="J1" s="38"/>
      <c r="K1" s="38"/>
      <c r="L1" s="38"/>
      <c r="M1" s="38"/>
      <c r="N1" s="38"/>
      <c r="O1" s="207" t="s">
        <v>154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O1" s="39"/>
    </row>
    <row r="2" spans="1:43" s="30" customFormat="1" ht="18">
      <c r="A2" s="203" t="s">
        <v>178</v>
      </c>
      <c r="B2" s="204"/>
      <c r="C2" s="205"/>
      <c r="G2" s="38"/>
      <c r="H2" s="38"/>
      <c r="I2" s="38"/>
      <c r="J2" s="38"/>
      <c r="K2" s="38"/>
      <c r="L2" s="38"/>
      <c r="M2" s="38"/>
      <c r="N2" s="207"/>
      <c r="O2" s="207" t="s">
        <v>111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G2" s="30" t="s">
        <v>68</v>
      </c>
      <c r="AH2" s="73"/>
      <c r="AI2" s="73"/>
      <c r="AJ2" s="73"/>
      <c r="AK2" s="73"/>
      <c r="AL2" s="73"/>
      <c r="AM2" s="73"/>
      <c r="AN2" s="73"/>
      <c r="AO2" s="73"/>
      <c r="AP2" s="73"/>
      <c r="AQ2" s="73"/>
    </row>
    <row r="3" spans="1:43" s="30" customFormat="1" ht="18">
      <c r="A3" s="203"/>
      <c r="B3" s="204"/>
      <c r="C3" s="205"/>
      <c r="G3" s="38"/>
      <c r="H3" s="38"/>
      <c r="I3" s="38"/>
      <c r="J3" s="38"/>
      <c r="K3" s="38"/>
      <c r="L3" s="38"/>
      <c r="M3" s="38"/>
      <c r="N3" s="207"/>
      <c r="O3" s="207" t="s">
        <v>112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G3" s="195"/>
      <c r="AH3" s="73"/>
      <c r="AI3" s="73"/>
      <c r="AJ3" s="73"/>
      <c r="AK3" s="73"/>
      <c r="AL3" s="73"/>
      <c r="AM3" s="73"/>
      <c r="AN3" s="73"/>
      <c r="AO3" s="73"/>
      <c r="AP3" s="73"/>
      <c r="AQ3" s="73"/>
    </row>
    <row r="4" spans="1:41" ht="21.75" customHeight="1">
      <c r="A4" s="200"/>
      <c r="B4" s="201"/>
      <c r="C4" s="202"/>
      <c r="G4" s="38"/>
      <c r="H4" s="38"/>
      <c r="I4" s="38"/>
      <c r="J4" s="38"/>
      <c r="K4" s="38"/>
      <c r="L4" s="38"/>
      <c r="M4" s="38"/>
      <c r="N4" s="207"/>
      <c r="O4" s="207" t="s">
        <v>151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0"/>
      <c r="AD4" s="30"/>
      <c r="AE4" s="30"/>
      <c r="AF4" s="30"/>
      <c r="AG4" s="30"/>
      <c r="AH4" s="30"/>
      <c r="AI4" s="30"/>
      <c r="AO4" s="4"/>
    </row>
    <row r="5" spans="1:41" ht="25.5" customHeight="1" thickBot="1">
      <c r="A5" s="471" t="s">
        <v>115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</row>
    <row r="6" spans="1:43" s="23" customFormat="1" ht="20.25" customHeight="1">
      <c r="A6" s="476"/>
      <c r="B6" s="517" t="s">
        <v>93</v>
      </c>
      <c r="C6" s="520" t="s">
        <v>94</v>
      </c>
      <c r="D6" s="206" t="s">
        <v>103</v>
      </c>
      <c r="E6" s="505" t="s">
        <v>102</v>
      </c>
      <c r="F6" s="515" t="s">
        <v>104</v>
      </c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20"/>
      <c r="AK6" s="20"/>
      <c r="AL6" s="20"/>
      <c r="AM6" s="21"/>
      <c r="AN6" s="22"/>
      <c r="AO6" s="467" t="s">
        <v>145</v>
      </c>
      <c r="AP6" s="481" t="s">
        <v>59</v>
      </c>
      <c r="AQ6" s="472" t="s">
        <v>60</v>
      </c>
    </row>
    <row r="7" spans="1:43" s="23" customFormat="1" ht="20.25" customHeight="1" thickBot="1">
      <c r="A7" s="501"/>
      <c r="B7" s="518"/>
      <c r="C7" s="521"/>
      <c r="D7" s="233" t="s">
        <v>126</v>
      </c>
      <c r="E7" s="506"/>
      <c r="F7" s="24"/>
      <c r="G7" s="25"/>
      <c r="H7" s="25" t="s">
        <v>0</v>
      </c>
      <c r="I7" s="25"/>
      <c r="J7" s="26"/>
      <c r="K7" s="25"/>
      <c r="L7" s="25"/>
      <c r="M7" s="25" t="s">
        <v>1</v>
      </c>
      <c r="N7" s="25"/>
      <c r="O7" s="26"/>
      <c r="P7" s="25"/>
      <c r="Q7" s="25"/>
      <c r="R7" s="27" t="s">
        <v>2</v>
      </c>
      <c r="S7" s="25"/>
      <c r="T7" s="26"/>
      <c r="U7" s="25"/>
      <c r="V7" s="25"/>
      <c r="W7" s="27" t="s">
        <v>3</v>
      </c>
      <c r="X7" s="25"/>
      <c r="Y7" s="26"/>
      <c r="Z7" s="25"/>
      <c r="AA7" s="25"/>
      <c r="AB7" s="27" t="s">
        <v>4</v>
      </c>
      <c r="AC7" s="25"/>
      <c r="AD7" s="26"/>
      <c r="AE7" s="24"/>
      <c r="AF7" s="25"/>
      <c r="AG7" s="25" t="s">
        <v>5</v>
      </c>
      <c r="AH7" s="25"/>
      <c r="AI7" s="28"/>
      <c r="AJ7" s="24"/>
      <c r="AK7" s="25"/>
      <c r="AL7" s="25" t="s">
        <v>7</v>
      </c>
      <c r="AM7" s="25"/>
      <c r="AN7" s="26"/>
      <c r="AO7" s="468"/>
      <c r="AP7" s="481"/>
      <c r="AQ7" s="472"/>
    </row>
    <row r="8" spans="1:41" s="9" customFormat="1" ht="18.75" customHeight="1">
      <c r="A8" s="29"/>
      <c r="B8" s="33"/>
      <c r="C8" s="34"/>
      <c r="D8" s="44"/>
      <c r="E8" s="40"/>
      <c r="F8" s="215" t="s">
        <v>116</v>
      </c>
      <c r="G8" s="216" t="s">
        <v>117</v>
      </c>
      <c r="H8" s="216" t="s">
        <v>118</v>
      </c>
      <c r="I8" s="216" t="s">
        <v>119</v>
      </c>
      <c r="J8" s="217" t="s">
        <v>120</v>
      </c>
      <c r="K8" s="215" t="s">
        <v>116</v>
      </c>
      <c r="L8" s="216" t="s">
        <v>117</v>
      </c>
      <c r="M8" s="216" t="s">
        <v>118</v>
      </c>
      <c r="N8" s="216" t="s">
        <v>119</v>
      </c>
      <c r="O8" s="217" t="s">
        <v>120</v>
      </c>
      <c r="P8" s="215" t="s">
        <v>116</v>
      </c>
      <c r="Q8" s="216" t="s">
        <v>117</v>
      </c>
      <c r="R8" s="216" t="s">
        <v>118</v>
      </c>
      <c r="S8" s="216" t="s">
        <v>119</v>
      </c>
      <c r="T8" s="217" t="s">
        <v>120</v>
      </c>
      <c r="U8" s="215" t="s">
        <v>116</v>
      </c>
      <c r="V8" s="216" t="s">
        <v>117</v>
      </c>
      <c r="W8" s="216" t="s">
        <v>118</v>
      </c>
      <c r="X8" s="216" t="s">
        <v>119</v>
      </c>
      <c r="Y8" s="217" t="s">
        <v>120</v>
      </c>
      <c r="Z8" s="215" t="s">
        <v>116</v>
      </c>
      <c r="AA8" s="216" t="s">
        <v>117</v>
      </c>
      <c r="AB8" s="216" t="s">
        <v>118</v>
      </c>
      <c r="AC8" s="216" t="s">
        <v>119</v>
      </c>
      <c r="AD8" s="217" t="s">
        <v>120</v>
      </c>
      <c r="AE8" s="215" t="s">
        <v>116</v>
      </c>
      <c r="AF8" s="216" t="s">
        <v>117</v>
      </c>
      <c r="AG8" s="216" t="s">
        <v>118</v>
      </c>
      <c r="AH8" s="216" t="s">
        <v>119</v>
      </c>
      <c r="AI8" s="217" t="s">
        <v>120</v>
      </c>
      <c r="AJ8" s="215" t="s">
        <v>116</v>
      </c>
      <c r="AK8" s="216" t="s">
        <v>117</v>
      </c>
      <c r="AL8" s="216" t="s">
        <v>118</v>
      </c>
      <c r="AM8" s="216" t="s">
        <v>119</v>
      </c>
      <c r="AN8" s="217" t="s">
        <v>120</v>
      </c>
      <c r="AO8" s="209" t="s">
        <v>93</v>
      </c>
    </row>
    <row r="9" spans="1:41" ht="15.75" customHeight="1">
      <c r="A9" s="473" t="s">
        <v>152</v>
      </c>
      <c r="B9" s="474"/>
      <c r="C9" s="475"/>
      <c r="D9" s="56">
        <v>10</v>
      </c>
      <c r="E9" s="57">
        <v>10</v>
      </c>
      <c r="F9" s="56"/>
      <c r="G9" s="59"/>
      <c r="H9" s="59"/>
      <c r="I9" s="59"/>
      <c r="J9" s="57"/>
      <c r="K9" s="56"/>
      <c r="L9" s="59"/>
      <c r="M9" s="59"/>
      <c r="N9" s="59"/>
      <c r="O9" s="57"/>
      <c r="P9" s="147"/>
      <c r="Q9" s="59"/>
      <c r="R9" s="59"/>
      <c r="S9" s="59"/>
      <c r="T9" s="57"/>
      <c r="U9" s="56"/>
      <c r="V9" s="59"/>
      <c r="W9" s="59"/>
      <c r="X9" s="59"/>
      <c r="Y9" s="57"/>
      <c r="Z9" s="56"/>
      <c r="AA9" s="59"/>
      <c r="AB9" s="59"/>
      <c r="AC9" s="59"/>
      <c r="AD9" s="57"/>
      <c r="AE9" s="56"/>
      <c r="AF9" s="59"/>
      <c r="AG9" s="59"/>
      <c r="AH9" s="59"/>
      <c r="AI9" s="57"/>
      <c r="AJ9" s="56"/>
      <c r="AK9" s="59"/>
      <c r="AL9" s="59"/>
      <c r="AM9" s="59"/>
      <c r="AN9" s="57"/>
      <c r="AO9" s="61"/>
    </row>
    <row r="10" spans="1:43" ht="18" customHeight="1">
      <c r="A10" s="46" t="s">
        <v>162</v>
      </c>
      <c r="B10" s="253" t="s">
        <v>227</v>
      </c>
      <c r="C10" s="219" t="s">
        <v>125</v>
      </c>
      <c r="D10" s="88">
        <f>SUM(F10,G10,H10,K10,L10,M10,P10,Q10,R10,U10,V10,W10,Z10,AA10,AB10,AE10,AF10,AG10,AJ10,AK10,AL10)</f>
        <v>2</v>
      </c>
      <c r="E10" s="148">
        <f>SUM(J10,O10,T10,Y10,AD10,AI10,AN10)</f>
        <v>2</v>
      </c>
      <c r="F10" s="98"/>
      <c r="G10" s="99"/>
      <c r="H10" s="99"/>
      <c r="I10" s="99" t="s">
        <v>62</v>
      </c>
      <c r="J10" s="149"/>
      <c r="K10" s="98"/>
      <c r="L10" s="99"/>
      <c r="M10" s="99"/>
      <c r="N10" s="99"/>
      <c r="O10" s="152"/>
      <c r="P10" s="98"/>
      <c r="Q10" s="99"/>
      <c r="R10" s="99"/>
      <c r="S10" s="99"/>
      <c r="T10" s="152"/>
      <c r="U10" s="98"/>
      <c r="V10" s="99"/>
      <c r="W10" s="99"/>
      <c r="X10" s="99"/>
      <c r="Y10" s="152"/>
      <c r="Z10" s="64">
        <v>0</v>
      </c>
      <c r="AA10" s="63">
        <v>0</v>
      </c>
      <c r="AB10" s="63">
        <v>2</v>
      </c>
      <c r="AC10" s="254" t="s">
        <v>148</v>
      </c>
      <c r="AD10" s="150">
        <v>2</v>
      </c>
      <c r="AE10" s="151" t="s">
        <v>61</v>
      </c>
      <c r="AF10" s="63"/>
      <c r="AG10" s="63"/>
      <c r="AH10" s="63"/>
      <c r="AI10" s="150"/>
      <c r="AJ10" s="98"/>
      <c r="AK10" s="99"/>
      <c r="AL10" s="99"/>
      <c r="AM10" s="99"/>
      <c r="AN10" s="152"/>
      <c r="AO10" s="89"/>
      <c r="AP10" s="23">
        <f>SUM(F10:H10,K10:M10,P10:R10,U10:W10,Z10:AB10,AE10:AG10,AJ10:AL10)</f>
        <v>2</v>
      </c>
      <c r="AQ10" s="23">
        <f>IF(D10=AP10,,1)</f>
        <v>0</v>
      </c>
    </row>
    <row r="11" spans="1:43" ht="18" customHeight="1">
      <c r="A11" s="46" t="s">
        <v>51</v>
      </c>
      <c r="B11" s="253" t="s">
        <v>228</v>
      </c>
      <c r="C11" s="247" t="s">
        <v>100</v>
      </c>
      <c r="D11" s="88">
        <f>SUM(F11,G11,H11,K11,L11,M11,P11,Q11,R11,U11,V11,W11,Z11,AA11,AB11,AE11,AF11,AG11,AJ11,AK11,AL11)</f>
        <v>2</v>
      </c>
      <c r="E11" s="148">
        <f>SUM(J11,O11,T11,Y11,AD11,AI11,AN11)</f>
        <v>2</v>
      </c>
      <c r="F11" s="98"/>
      <c r="G11" s="99"/>
      <c r="H11" s="99"/>
      <c r="I11" s="99"/>
      <c r="J11" s="149"/>
      <c r="K11" s="98"/>
      <c r="L11" s="99"/>
      <c r="M11" s="99"/>
      <c r="N11" s="99"/>
      <c r="O11" s="154"/>
      <c r="P11" s="98"/>
      <c r="Q11" s="99"/>
      <c r="R11" s="99"/>
      <c r="S11" s="99"/>
      <c r="T11" s="154"/>
      <c r="U11" s="98"/>
      <c r="V11" s="99"/>
      <c r="W11" s="99"/>
      <c r="X11" s="99"/>
      <c r="Y11" s="154"/>
      <c r="Z11" s="64">
        <v>2</v>
      </c>
      <c r="AA11" s="63">
        <v>0</v>
      </c>
      <c r="AB11" s="63">
        <v>0</v>
      </c>
      <c r="AC11" s="254" t="s">
        <v>148</v>
      </c>
      <c r="AD11" s="150">
        <v>2</v>
      </c>
      <c r="AE11" s="151" t="s">
        <v>61</v>
      </c>
      <c r="AF11" s="63"/>
      <c r="AG11" s="63"/>
      <c r="AH11" s="63"/>
      <c r="AI11" s="150"/>
      <c r="AJ11" s="98"/>
      <c r="AK11" s="99"/>
      <c r="AL11" s="99"/>
      <c r="AM11" s="99"/>
      <c r="AN11" s="152"/>
      <c r="AO11" s="90"/>
      <c r="AP11" s="23">
        <f>SUM(F11:H11,K11:M11,P11:R11,U11:W11,Z11:AB11,AE11:AG11,AJ11:AL11)</f>
        <v>2</v>
      </c>
      <c r="AQ11" s="23">
        <f>IF(D11=AP11,,1)</f>
        <v>0</v>
      </c>
    </row>
    <row r="12" spans="1:43" ht="18" customHeight="1">
      <c r="A12" s="46" t="s">
        <v>52</v>
      </c>
      <c r="B12" s="253" t="s">
        <v>229</v>
      </c>
      <c r="C12" s="246" t="s">
        <v>138</v>
      </c>
      <c r="D12" s="88">
        <f>SUM(F12,G12,H12,K12,L12,M12,P12,Q12,R12,U12,V12,W12,Z12,AA12,AB12,AE12,AF12,AG12,AJ12,AK12,AL12)</f>
        <v>2</v>
      </c>
      <c r="E12" s="148">
        <f>SUM(J12,O12,T12,Y12,AD12,AI12,AN12)</f>
        <v>2</v>
      </c>
      <c r="F12" s="98"/>
      <c r="G12" s="99"/>
      <c r="H12" s="99"/>
      <c r="I12" s="99"/>
      <c r="J12" s="149"/>
      <c r="K12" s="98"/>
      <c r="L12" s="99"/>
      <c r="M12" s="99"/>
      <c r="N12" s="99"/>
      <c r="O12" s="154"/>
      <c r="P12" s="98"/>
      <c r="Q12" s="99"/>
      <c r="R12" s="99"/>
      <c r="S12" s="99"/>
      <c r="T12" s="154"/>
      <c r="U12" s="98"/>
      <c r="V12" s="99"/>
      <c r="W12" s="99"/>
      <c r="X12" s="99"/>
      <c r="Y12" s="154"/>
      <c r="Z12" s="64">
        <v>2</v>
      </c>
      <c r="AA12" s="63">
        <v>0</v>
      </c>
      <c r="AB12" s="63">
        <v>0</v>
      </c>
      <c r="AC12" s="254" t="s">
        <v>148</v>
      </c>
      <c r="AD12" s="150">
        <v>2</v>
      </c>
      <c r="AE12" s="151" t="s">
        <v>61</v>
      </c>
      <c r="AF12" s="99"/>
      <c r="AG12" s="99"/>
      <c r="AH12" s="99"/>
      <c r="AI12" s="152"/>
      <c r="AJ12" s="155"/>
      <c r="AK12" s="63"/>
      <c r="AL12" s="63"/>
      <c r="AM12" s="63"/>
      <c r="AN12" s="150"/>
      <c r="AO12" s="90"/>
      <c r="AP12" s="23">
        <f>SUM(F12:H12,K12:M12,P12:R12,U12:W12,Z12:AB12,AE12:AG12,AJ12:AL12)</f>
        <v>2</v>
      </c>
      <c r="AQ12" s="23">
        <f>IF(D12=AP12,,1)</f>
        <v>0</v>
      </c>
    </row>
    <row r="13" spans="1:43" ht="18" customHeight="1">
      <c r="A13" s="46" t="s">
        <v>53</v>
      </c>
      <c r="B13" s="253" t="s">
        <v>230</v>
      </c>
      <c r="C13" s="208" t="s">
        <v>92</v>
      </c>
      <c r="D13" s="88">
        <f>SUM(F13,G13,H13,K13,L13,M13,P13,Q13,R13,U13,V13,W13,Z13,AA13,AB13,AE13,AF13,AG13,AJ13,AK13,AL13)</f>
        <v>2</v>
      </c>
      <c r="E13" s="148">
        <f>SUM(J13,O13,T13,Y13,AD13,AI13,AN13)</f>
        <v>2</v>
      </c>
      <c r="F13" s="64">
        <v>0</v>
      </c>
      <c r="G13" s="63">
        <v>0</v>
      </c>
      <c r="H13" s="63">
        <v>2</v>
      </c>
      <c r="I13" s="254" t="s">
        <v>148</v>
      </c>
      <c r="J13" s="156">
        <v>2</v>
      </c>
      <c r="K13" s="98"/>
      <c r="L13" s="99"/>
      <c r="M13" s="99"/>
      <c r="N13" s="99"/>
      <c r="O13" s="154"/>
      <c r="P13" s="98"/>
      <c r="Q13" s="99"/>
      <c r="R13" s="99"/>
      <c r="S13" s="99"/>
      <c r="T13" s="154"/>
      <c r="U13" s="64"/>
      <c r="V13" s="63"/>
      <c r="W13" s="63"/>
      <c r="X13" s="138"/>
      <c r="Y13" s="156"/>
      <c r="Z13" s="151"/>
      <c r="AA13" s="63"/>
      <c r="AB13" s="63"/>
      <c r="AC13" s="63"/>
      <c r="AD13" s="150"/>
      <c r="AE13" s="151"/>
      <c r="AF13" s="63"/>
      <c r="AG13" s="63"/>
      <c r="AH13" s="63"/>
      <c r="AI13" s="150"/>
      <c r="AJ13" s="98"/>
      <c r="AK13" s="99"/>
      <c r="AL13" s="99"/>
      <c r="AM13" s="99"/>
      <c r="AN13" s="152"/>
      <c r="AO13" s="153"/>
      <c r="AP13" s="23">
        <f>SUM(F13:H13,K13:M13,P13:R13,U13:W13,Z13:AB13,AE13:AG13,AJ13:AL13)</f>
        <v>2</v>
      </c>
      <c r="AQ13" s="23">
        <f>IF(D13=AP13,,1)</f>
        <v>0</v>
      </c>
    </row>
    <row r="14" spans="1:43" ht="18" customHeight="1" thickBot="1">
      <c r="A14" s="255" t="s">
        <v>54</v>
      </c>
      <c r="B14" s="256" t="s">
        <v>231</v>
      </c>
      <c r="C14" s="257" t="s">
        <v>101</v>
      </c>
      <c r="D14" s="80">
        <f>SUM(F14,G14,H14,K14,L14,M14,P14,Q14,R14,U14,V14,W14,Z14,AA14,AB14,AE14,AF14,AG14,AJ14,AK14,AL14)</f>
        <v>2</v>
      </c>
      <c r="E14" s="258">
        <f>SUM(J14,O14,T14,Y14,AD14,AI14,AN14)</f>
        <v>2</v>
      </c>
      <c r="F14" s="97">
        <v>0</v>
      </c>
      <c r="G14" s="68">
        <v>0</v>
      </c>
      <c r="H14" s="68">
        <v>2</v>
      </c>
      <c r="I14" s="259" t="s">
        <v>148</v>
      </c>
      <c r="J14" s="260">
        <v>2</v>
      </c>
      <c r="K14" s="261"/>
      <c r="L14" s="262"/>
      <c r="M14" s="262"/>
      <c r="N14" s="262"/>
      <c r="O14" s="263"/>
      <c r="P14" s="261"/>
      <c r="Q14" s="262"/>
      <c r="R14" s="262"/>
      <c r="S14" s="262"/>
      <c r="T14" s="263"/>
      <c r="U14" s="97"/>
      <c r="V14" s="68"/>
      <c r="W14" s="68"/>
      <c r="X14" s="264"/>
      <c r="Y14" s="260"/>
      <c r="Z14" s="265"/>
      <c r="AA14" s="68"/>
      <c r="AB14" s="68"/>
      <c r="AC14" s="68"/>
      <c r="AD14" s="260"/>
      <c r="AE14" s="265"/>
      <c r="AF14" s="68"/>
      <c r="AG14" s="68"/>
      <c r="AH14" s="68"/>
      <c r="AI14" s="260"/>
      <c r="AJ14" s="261"/>
      <c r="AK14" s="262"/>
      <c r="AL14" s="262"/>
      <c r="AM14" s="262"/>
      <c r="AN14" s="263"/>
      <c r="AO14" s="266"/>
      <c r="AP14" s="23">
        <f>SUM(F14:H14,K14:M14,P14:R14,U14:W14,Z14:AB14,AE14:AG14,AJ14:AL14)</f>
        <v>2</v>
      </c>
      <c r="AQ14" s="23">
        <f>IF(D14=AP14,,1)</f>
        <v>0</v>
      </c>
    </row>
    <row r="15" spans="1:43" s="7" customFormat="1" ht="18" customHeight="1">
      <c r="A15" s="166"/>
      <c r="B15" s="186"/>
      <c r="C15" s="187"/>
      <c r="D15" s="188"/>
      <c r="E15" s="188"/>
      <c r="F15" s="189"/>
      <c r="G15" s="189"/>
      <c r="H15" s="189"/>
      <c r="I15" s="189"/>
      <c r="J15" s="190"/>
      <c r="K15" s="189"/>
      <c r="L15" s="189"/>
      <c r="M15" s="189"/>
      <c r="N15" s="189"/>
      <c r="O15" s="190"/>
      <c r="P15" s="189"/>
      <c r="Q15" s="189"/>
      <c r="R15" s="189"/>
      <c r="S15" s="189"/>
      <c r="T15" s="190"/>
      <c r="U15" s="189"/>
      <c r="V15" s="189"/>
      <c r="W15" s="60"/>
      <c r="X15" s="60"/>
      <c r="Y15" s="190"/>
      <c r="Z15" s="189"/>
      <c r="AA15" s="60"/>
      <c r="AB15" s="60"/>
      <c r="AC15" s="60"/>
      <c r="AD15" s="173"/>
      <c r="AE15" s="191"/>
      <c r="AF15" s="60"/>
      <c r="AG15" s="60"/>
      <c r="AH15" s="60"/>
      <c r="AI15" s="173"/>
      <c r="AJ15" s="191"/>
      <c r="AK15" s="189"/>
      <c r="AL15" s="189"/>
      <c r="AM15" s="189"/>
      <c r="AN15" s="190"/>
      <c r="AO15" s="174"/>
      <c r="AP15" s="164"/>
      <c r="AQ15" s="164"/>
    </row>
    <row r="16" spans="44:111" ht="12.75"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41" s="7" customFormat="1" ht="20.25" customHeight="1">
      <c r="A17" s="139"/>
      <c r="B17" s="192"/>
      <c r="D17" s="194"/>
      <c r="E17" s="169"/>
      <c r="F17" s="170"/>
      <c r="G17" s="170"/>
      <c r="H17" s="170"/>
      <c r="I17" s="170"/>
      <c r="J17" s="169"/>
      <c r="K17" s="170"/>
      <c r="L17" s="170"/>
      <c r="M17" s="170"/>
      <c r="N17" s="170"/>
      <c r="O17" s="166"/>
      <c r="P17" s="166"/>
      <c r="Q17" s="166"/>
      <c r="R17" s="166"/>
      <c r="S17" s="166"/>
      <c r="T17" s="169"/>
      <c r="U17" s="166"/>
      <c r="V17" s="166"/>
      <c r="W17" s="166"/>
      <c r="X17" s="166"/>
      <c r="Y17" s="170"/>
      <c r="Z17" s="170"/>
      <c r="AA17" s="170"/>
      <c r="AB17" s="170"/>
      <c r="AC17" s="170"/>
      <c r="AD17" s="170"/>
      <c r="AE17" s="166"/>
      <c r="AF17" s="166"/>
      <c r="AG17" s="166"/>
      <c r="AH17" s="166"/>
      <c r="AI17" s="169"/>
      <c r="AJ17" s="166"/>
      <c r="AK17" s="166"/>
      <c r="AL17" s="166"/>
      <c r="AM17" s="166"/>
      <c r="AN17" s="169"/>
      <c r="AO17" s="139"/>
    </row>
    <row r="18" spans="2:43" ht="12.75" customHeight="1">
      <c r="B18" s="157"/>
      <c r="D18" s="3"/>
      <c r="E18" s="3"/>
      <c r="F18" s="1"/>
      <c r="G18" s="1"/>
      <c r="H18" s="1"/>
      <c r="I18" s="1"/>
      <c r="J18" s="10"/>
      <c r="K18" s="10"/>
      <c r="L18" s="10"/>
      <c r="M18" s="10"/>
      <c r="N18" s="1"/>
      <c r="O18" s="10"/>
      <c r="P18" s="10"/>
      <c r="Q18" s="10"/>
      <c r="R18" s="10"/>
      <c r="S18" s="1"/>
      <c r="T18" s="10"/>
      <c r="U18" s="10"/>
      <c r="V18" s="10"/>
      <c r="W18" s="10"/>
      <c r="X18" s="1"/>
      <c r="Y18" s="10"/>
      <c r="Z18" s="10"/>
      <c r="AA18" s="10"/>
      <c r="AB18" s="10"/>
      <c r="AC18" s="1"/>
      <c r="AD18" s="10"/>
      <c r="AE18" s="1"/>
      <c r="AF18" s="1"/>
      <c r="AG18" s="1"/>
      <c r="AH18" s="1"/>
      <c r="AI18" s="10"/>
      <c r="AJ18" s="1"/>
      <c r="AK18" s="1"/>
      <c r="AL18" s="1"/>
      <c r="AM18" s="1"/>
      <c r="AN18" s="10"/>
      <c r="AO18" s="159"/>
      <c r="AQ18" s="7"/>
    </row>
    <row r="19" spans="1:43" ht="18" customHeight="1">
      <c r="A19" s="2"/>
      <c r="B19" s="31"/>
      <c r="C19" s="193" t="s">
        <v>96</v>
      </c>
      <c r="D19" s="160"/>
      <c r="E19" s="160"/>
      <c r="F19" s="160"/>
      <c r="G19" s="160"/>
      <c r="H19" s="160"/>
      <c r="I19" s="160"/>
      <c r="J19" s="160"/>
      <c r="K19" s="160"/>
      <c r="L19" s="10"/>
      <c r="M19" s="10"/>
      <c r="N19" s="507"/>
      <c r="O19" s="508"/>
      <c r="P19" s="508"/>
      <c r="Q19" s="10"/>
      <c r="R19" s="10"/>
      <c r="S19" s="1"/>
      <c r="T19" s="10"/>
      <c r="U19" s="10"/>
      <c r="V19" s="10"/>
      <c r="W19" s="10"/>
      <c r="X19" s="1"/>
      <c r="Y19" s="10"/>
      <c r="Z19" s="10"/>
      <c r="AA19" s="10"/>
      <c r="AB19" s="10"/>
      <c r="AC19" s="1"/>
      <c r="AD19" s="10"/>
      <c r="AE19" s="1"/>
      <c r="AF19" s="1"/>
      <c r="AG19" s="1"/>
      <c r="AH19" s="1"/>
      <c r="AI19" s="10"/>
      <c r="AJ19" s="1"/>
      <c r="AK19" s="1"/>
      <c r="AL19" s="1"/>
      <c r="AM19" s="1"/>
      <c r="AN19" s="10"/>
      <c r="AO19" s="159"/>
      <c r="AQ19" s="7"/>
    </row>
    <row r="20" spans="1:43" ht="15" customHeight="1">
      <c r="A20" s="7"/>
      <c r="B20" s="31"/>
      <c r="C20" s="193" t="s">
        <v>97</v>
      </c>
      <c r="D20" s="160"/>
      <c r="E20" s="160"/>
      <c r="F20" s="160"/>
      <c r="G20" s="160"/>
      <c r="H20" s="160"/>
      <c r="I20" s="160"/>
      <c r="J20" s="160"/>
      <c r="K20" s="161"/>
      <c r="L20" s="161"/>
      <c r="M20" s="161"/>
      <c r="N20" s="161"/>
      <c r="O20" s="161"/>
      <c r="P20" s="161"/>
      <c r="Q20" s="10"/>
      <c r="R20" s="10"/>
      <c r="S20" s="1"/>
      <c r="T20" s="10"/>
      <c r="U20" s="10"/>
      <c r="V20" s="10"/>
      <c r="W20" s="10"/>
      <c r="X20" s="1"/>
      <c r="Y20" s="10"/>
      <c r="Z20" s="10"/>
      <c r="AA20" s="10"/>
      <c r="AB20" s="10"/>
      <c r="AC20" s="1"/>
      <c r="AD20" s="10"/>
      <c r="AE20" s="1"/>
      <c r="AF20" s="1"/>
      <c r="AG20" s="1"/>
      <c r="AH20" s="1"/>
      <c r="AI20" s="10"/>
      <c r="AJ20" s="1"/>
      <c r="AK20" s="1"/>
      <c r="AL20" s="1"/>
      <c r="AM20" s="1"/>
      <c r="AN20" s="10"/>
      <c r="AO20" s="159"/>
      <c r="AQ20" s="162"/>
    </row>
    <row r="21" spans="1:43" ht="15" customHeight="1">
      <c r="A21" s="7"/>
      <c r="B21" s="31"/>
      <c r="C21" s="158"/>
      <c r="D21" s="160"/>
      <c r="E21" s="160"/>
      <c r="F21" s="160"/>
      <c r="G21" s="160"/>
      <c r="H21" s="160"/>
      <c r="I21" s="160"/>
      <c r="J21" s="160"/>
      <c r="K21" s="161"/>
      <c r="L21" s="161"/>
      <c r="M21" s="161"/>
      <c r="N21" s="161"/>
      <c r="O21" s="10"/>
      <c r="P21" s="10"/>
      <c r="Q21" s="10"/>
      <c r="R21" s="10"/>
      <c r="S21" s="10"/>
      <c r="T21" s="10"/>
      <c r="U21" s="10"/>
      <c r="V21" s="10"/>
      <c r="W21" s="10"/>
      <c r="X21" s="1"/>
      <c r="Y21" s="10"/>
      <c r="Z21" s="10"/>
      <c r="AA21" s="10"/>
      <c r="AB21" s="10"/>
      <c r="AC21" s="1"/>
      <c r="AD21" s="10"/>
      <c r="AE21" s="1"/>
      <c r="AF21" s="1"/>
      <c r="AG21" s="1"/>
      <c r="AH21" s="1"/>
      <c r="AI21" s="10"/>
      <c r="AJ21" s="1"/>
      <c r="AK21" s="1"/>
      <c r="AL21" s="1"/>
      <c r="AM21" s="1"/>
      <c r="AN21" s="10"/>
      <c r="AO21" s="159"/>
      <c r="AQ21" s="7"/>
    </row>
    <row r="22" spans="1:41" ht="12.75" customHeight="1">
      <c r="A22" s="2"/>
      <c r="B22" s="157"/>
      <c r="C22" s="158"/>
      <c r="D22" s="3"/>
      <c r="E22" s="3"/>
      <c r="F22" s="1"/>
      <c r="G22" s="1"/>
      <c r="H22" s="1"/>
      <c r="I22" s="1"/>
      <c r="J22" s="10"/>
      <c r="K22" s="10"/>
      <c r="L22" s="10"/>
      <c r="M22" s="10"/>
      <c r="N22" s="1"/>
      <c r="O22" s="10"/>
      <c r="P22" s="10"/>
      <c r="Q22" s="10"/>
      <c r="R22" s="10"/>
      <c r="S22" s="1"/>
      <c r="T22" s="10"/>
      <c r="U22" s="10"/>
      <c r="V22" s="10"/>
      <c r="W22" s="10"/>
      <c r="X22" s="1"/>
      <c r="Y22" s="10"/>
      <c r="Z22" s="10"/>
      <c r="AA22" s="10"/>
      <c r="AB22" s="10"/>
      <c r="AC22" s="1"/>
      <c r="AD22" s="10"/>
      <c r="AE22" s="1"/>
      <c r="AF22" s="1"/>
      <c r="AG22" s="1"/>
      <c r="AH22" s="1"/>
      <c r="AI22" s="10"/>
      <c r="AJ22" s="1"/>
      <c r="AK22" s="1"/>
      <c r="AL22" s="1"/>
      <c r="AM22" s="1"/>
      <c r="AN22" s="10"/>
      <c r="AO22" s="159"/>
    </row>
    <row r="23" spans="1:41" ht="12.75" customHeight="1">
      <c r="A23" s="2"/>
      <c r="B23" s="157"/>
      <c r="C23" s="158"/>
      <c r="D23" s="3"/>
      <c r="E23" s="3"/>
      <c r="F23" s="1"/>
      <c r="G23" s="1"/>
      <c r="H23" s="1"/>
      <c r="I23" s="1"/>
      <c r="J23" s="10"/>
      <c r="K23" s="10"/>
      <c r="L23" s="10"/>
      <c r="M23" s="10"/>
      <c r="N23" s="1"/>
      <c r="O23" s="10"/>
      <c r="P23" s="10"/>
      <c r="Q23" s="10"/>
      <c r="R23" s="10"/>
      <c r="S23" s="1"/>
      <c r="T23" s="10"/>
      <c r="U23" s="10"/>
      <c r="V23" s="10"/>
      <c r="W23" s="10"/>
      <c r="X23" s="1"/>
      <c r="Y23" s="10"/>
      <c r="Z23" s="10"/>
      <c r="AA23" s="10"/>
      <c r="AB23" s="10"/>
      <c r="AC23" s="1"/>
      <c r="AD23" s="10"/>
      <c r="AE23" s="1"/>
      <c r="AF23" s="1"/>
      <c r="AG23" s="1"/>
      <c r="AH23" s="1"/>
      <c r="AI23" s="10"/>
      <c r="AJ23" s="1"/>
      <c r="AK23" s="1"/>
      <c r="AL23" s="1"/>
      <c r="AM23" s="1"/>
      <c r="AN23" s="10"/>
      <c r="AO23" s="159"/>
    </row>
    <row r="24" spans="1:43" s="23" customFormat="1" ht="20.25" customHeight="1">
      <c r="A24" s="509"/>
      <c r="B24" s="511"/>
      <c r="C24" s="519"/>
      <c r="D24" s="18"/>
      <c r="E24" s="514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163"/>
      <c r="AK24" s="163"/>
      <c r="AL24" s="163"/>
      <c r="AM24" s="164"/>
      <c r="AN24" s="164"/>
      <c r="AO24" s="509"/>
      <c r="AP24" s="504" t="s">
        <v>59</v>
      </c>
      <c r="AQ24" s="472" t="s">
        <v>60</v>
      </c>
    </row>
    <row r="25" spans="1:43" s="23" customFormat="1" ht="20.25" customHeight="1">
      <c r="A25" s="510"/>
      <c r="B25" s="509"/>
      <c r="C25" s="504"/>
      <c r="D25" s="18"/>
      <c r="E25" s="514"/>
      <c r="F25" s="18"/>
      <c r="G25" s="18"/>
      <c r="H25" s="18"/>
      <c r="I25" s="18"/>
      <c r="J25" s="165"/>
      <c r="K25" s="18"/>
      <c r="L25" s="18"/>
      <c r="M25" s="18"/>
      <c r="N25" s="18"/>
      <c r="O25" s="165"/>
      <c r="P25" s="18"/>
      <c r="Q25" s="18"/>
      <c r="R25" s="164"/>
      <c r="S25" s="18"/>
      <c r="T25" s="165"/>
      <c r="U25" s="18"/>
      <c r="V25" s="18"/>
      <c r="W25" s="164"/>
      <c r="X25" s="18"/>
      <c r="Y25" s="165"/>
      <c r="Z25" s="18"/>
      <c r="AA25" s="18"/>
      <c r="AB25" s="164"/>
      <c r="AC25" s="18"/>
      <c r="AD25" s="165"/>
      <c r="AE25" s="18"/>
      <c r="AF25" s="18"/>
      <c r="AG25" s="18"/>
      <c r="AH25" s="18"/>
      <c r="AI25" s="165"/>
      <c r="AJ25" s="18"/>
      <c r="AK25" s="18"/>
      <c r="AL25" s="18"/>
      <c r="AM25" s="18"/>
      <c r="AN25" s="165"/>
      <c r="AO25" s="509"/>
      <c r="AP25" s="504"/>
      <c r="AQ25" s="472"/>
    </row>
    <row r="26" spans="1:41" s="9" customFormat="1" ht="24.75" customHeight="1">
      <c r="A26" s="513"/>
      <c r="B26" s="513"/>
      <c r="C26" s="513"/>
      <c r="D26" s="513"/>
      <c r="E26" s="513"/>
      <c r="F26" s="166"/>
      <c r="G26" s="166"/>
      <c r="H26" s="166"/>
      <c r="I26" s="166"/>
      <c r="J26" s="167"/>
      <c r="K26" s="166"/>
      <c r="L26" s="166"/>
      <c r="M26" s="166"/>
      <c r="N26" s="166"/>
      <c r="O26" s="167"/>
      <c r="P26" s="166"/>
      <c r="Q26" s="166"/>
      <c r="R26" s="166"/>
      <c r="S26" s="166"/>
      <c r="T26" s="167"/>
      <c r="U26" s="166"/>
      <c r="V26" s="166"/>
      <c r="W26" s="166"/>
      <c r="X26" s="166"/>
      <c r="Y26" s="167"/>
      <c r="Z26" s="166"/>
      <c r="AA26" s="166"/>
      <c r="AB26" s="166"/>
      <c r="AC26" s="166"/>
      <c r="AD26" s="167"/>
      <c r="AE26" s="166"/>
      <c r="AF26" s="166"/>
      <c r="AG26" s="166"/>
      <c r="AH26" s="166"/>
      <c r="AI26" s="167"/>
      <c r="AJ26" s="166"/>
      <c r="AK26" s="166"/>
      <c r="AL26" s="166"/>
      <c r="AM26" s="166"/>
      <c r="AN26" s="167"/>
      <c r="AO26" s="168"/>
    </row>
    <row r="27" spans="1:41" ht="19.5" customHeight="1">
      <c r="A27" s="139"/>
      <c r="B27" s="512"/>
      <c r="C27" s="512"/>
      <c r="D27" s="166"/>
      <c r="E27" s="169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66"/>
      <c r="AF27" s="166"/>
      <c r="AG27" s="166"/>
      <c r="AH27" s="166"/>
      <c r="AI27" s="169"/>
      <c r="AJ27" s="166"/>
      <c r="AK27" s="166"/>
      <c r="AL27" s="166"/>
      <c r="AM27" s="166"/>
      <c r="AN27" s="169"/>
      <c r="AO27" s="139"/>
    </row>
    <row r="28" spans="1:43" ht="15" customHeight="1">
      <c r="A28" s="166"/>
      <c r="B28" s="171"/>
      <c r="C28" s="172"/>
      <c r="D28" s="60"/>
      <c r="E28" s="173"/>
      <c r="F28" s="170"/>
      <c r="G28" s="170"/>
      <c r="H28" s="170"/>
      <c r="I28" s="170"/>
      <c r="J28" s="167"/>
      <c r="K28" s="170"/>
      <c r="L28" s="170"/>
      <c r="M28" s="170"/>
      <c r="N28" s="170"/>
      <c r="O28" s="167"/>
      <c r="P28" s="170"/>
      <c r="Q28" s="170"/>
      <c r="R28" s="170"/>
      <c r="S28" s="170"/>
      <c r="T28" s="167"/>
      <c r="U28" s="170"/>
      <c r="V28" s="170"/>
      <c r="W28" s="170"/>
      <c r="X28" s="170"/>
      <c r="Y28" s="167"/>
      <c r="Z28" s="170"/>
      <c r="AA28" s="170"/>
      <c r="AB28" s="170"/>
      <c r="AC28" s="170"/>
      <c r="AD28" s="170"/>
      <c r="AE28" s="60"/>
      <c r="AF28" s="60"/>
      <c r="AG28" s="60"/>
      <c r="AH28" s="60"/>
      <c r="AI28" s="173"/>
      <c r="AJ28" s="60"/>
      <c r="AK28" s="60"/>
      <c r="AL28" s="60"/>
      <c r="AM28" s="60"/>
      <c r="AN28" s="173"/>
      <c r="AO28" s="174"/>
      <c r="AP28" s="23">
        <f aca="true" t="shared" si="0" ref="AP28:AP35">SUM(F28:H28,K28:M28,P28:R28,U28:W28,Z28:AB28,AE28:AG28,AJ28:AL28)</f>
        <v>0</v>
      </c>
      <c r="AQ28" s="23">
        <f aca="true" t="shared" si="1" ref="AQ28:AQ35">IF(D28=AP28,,1)</f>
        <v>0</v>
      </c>
    </row>
    <row r="29" spans="1:43" ht="15.75">
      <c r="A29" s="166"/>
      <c r="B29" s="171"/>
      <c r="C29" s="172"/>
      <c r="D29" s="175"/>
      <c r="E29" s="173"/>
      <c r="F29" s="170"/>
      <c r="G29" s="170"/>
      <c r="H29" s="170"/>
      <c r="I29" s="170"/>
      <c r="J29" s="167"/>
      <c r="K29" s="170"/>
      <c r="L29" s="170"/>
      <c r="M29" s="170"/>
      <c r="N29" s="170"/>
      <c r="O29" s="167"/>
      <c r="P29" s="170"/>
      <c r="Q29" s="170"/>
      <c r="R29" s="170"/>
      <c r="S29" s="170"/>
      <c r="T29" s="167"/>
      <c r="U29" s="170"/>
      <c r="V29" s="170"/>
      <c r="W29" s="170"/>
      <c r="X29" s="170"/>
      <c r="Y29" s="167"/>
      <c r="Z29" s="170"/>
      <c r="AA29" s="170"/>
      <c r="AB29" s="170"/>
      <c r="AC29" s="170"/>
      <c r="AD29" s="170"/>
      <c r="AE29" s="60"/>
      <c r="AF29" s="60"/>
      <c r="AG29" s="60"/>
      <c r="AH29" s="60"/>
      <c r="AI29" s="173"/>
      <c r="AJ29" s="175"/>
      <c r="AK29" s="60"/>
      <c r="AL29" s="60"/>
      <c r="AM29" s="60"/>
      <c r="AN29" s="173"/>
      <c r="AO29" s="176"/>
      <c r="AP29" s="23">
        <f t="shared" si="0"/>
        <v>0</v>
      </c>
      <c r="AQ29" s="23">
        <f t="shared" si="1"/>
        <v>0</v>
      </c>
    </row>
    <row r="30" spans="1:43" ht="15.75">
      <c r="A30" s="166"/>
      <c r="B30" s="171"/>
      <c r="C30" s="172"/>
      <c r="D30" s="60"/>
      <c r="E30" s="173"/>
      <c r="F30" s="170"/>
      <c r="G30" s="170"/>
      <c r="H30" s="170"/>
      <c r="I30" s="170"/>
      <c r="J30" s="167"/>
      <c r="K30" s="170"/>
      <c r="L30" s="170"/>
      <c r="M30" s="170"/>
      <c r="N30" s="170"/>
      <c r="O30" s="167"/>
      <c r="P30" s="170"/>
      <c r="Q30" s="170"/>
      <c r="R30" s="170"/>
      <c r="S30" s="170"/>
      <c r="T30" s="167"/>
      <c r="U30" s="170"/>
      <c r="V30" s="170"/>
      <c r="W30" s="170"/>
      <c r="X30" s="170"/>
      <c r="Y30" s="167"/>
      <c r="Z30" s="170"/>
      <c r="AA30" s="170"/>
      <c r="AB30" s="170"/>
      <c r="AC30" s="170"/>
      <c r="AD30" s="170"/>
      <c r="AE30" s="177"/>
      <c r="AF30" s="177"/>
      <c r="AG30" s="177"/>
      <c r="AH30" s="177"/>
      <c r="AI30" s="178"/>
      <c r="AJ30" s="60"/>
      <c r="AK30" s="60"/>
      <c r="AL30" s="60"/>
      <c r="AM30" s="60"/>
      <c r="AN30" s="173"/>
      <c r="AO30" s="174"/>
      <c r="AP30" s="23">
        <f t="shared" si="0"/>
        <v>0</v>
      </c>
      <c r="AQ30" s="23">
        <f t="shared" si="1"/>
        <v>0</v>
      </c>
    </row>
    <row r="31" spans="1:43" ht="15.75">
      <c r="A31" s="166"/>
      <c r="B31" s="171"/>
      <c r="C31" s="172"/>
      <c r="D31" s="60"/>
      <c r="E31" s="173"/>
      <c r="F31" s="170"/>
      <c r="G31" s="170"/>
      <c r="H31" s="170"/>
      <c r="I31" s="170"/>
      <c r="J31" s="167"/>
      <c r="K31" s="170"/>
      <c r="L31" s="170"/>
      <c r="M31" s="170"/>
      <c r="N31" s="170"/>
      <c r="O31" s="167"/>
      <c r="P31" s="170"/>
      <c r="Q31" s="170"/>
      <c r="R31" s="170"/>
      <c r="S31" s="170"/>
      <c r="T31" s="167"/>
      <c r="U31" s="170"/>
      <c r="V31" s="170"/>
      <c r="W31" s="170"/>
      <c r="X31" s="170"/>
      <c r="Y31" s="167"/>
      <c r="Z31" s="170"/>
      <c r="AA31" s="170"/>
      <c r="AB31" s="170"/>
      <c r="AC31" s="170"/>
      <c r="AD31" s="170"/>
      <c r="AE31" s="177"/>
      <c r="AF31" s="177"/>
      <c r="AG31" s="177"/>
      <c r="AH31" s="177"/>
      <c r="AI31" s="178"/>
      <c r="AJ31" s="60"/>
      <c r="AK31" s="60"/>
      <c r="AL31" s="60"/>
      <c r="AM31" s="60"/>
      <c r="AN31" s="173"/>
      <c r="AO31" s="174"/>
      <c r="AP31" s="23">
        <f t="shared" si="0"/>
        <v>0</v>
      </c>
      <c r="AQ31" s="23">
        <f t="shared" si="1"/>
        <v>0</v>
      </c>
    </row>
    <row r="32" spans="1:43" ht="15.75">
      <c r="A32" s="166"/>
      <c r="B32" s="171"/>
      <c r="C32" s="172"/>
      <c r="D32" s="175"/>
      <c r="E32" s="173"/>
      <c r="F32" s="170"/>
      <c r="G32" s="170"/>
      <c r="H32" s="170"/>
      <c r="I32" s="170"/>
      <c r="J32" s="167"/>
      <c r="K32" s="170"/>
      <c r="L32" s="170"/>
      <c r="M32" s="170"/>
      <c r="N32" s="170"/>
      <c r="O32" s="167"/>
      <c r="P32" s="170"/>
      <c r="Q32" s="170"/>
      <c r="R32" s="170"/>
      <c r="S32" s="170"/>
      <c r="T32" s="167"/>
      <c r="U32" s="170"/>
      <c r="V32" s="170"/>
      <c r="W32" s="170"/>
      <c r="X32" s="170"/>
      <c r="Y32" s="167"/>
      <c r="Z32" s="170"/>
      <c r="AA32" s="170"/>
      <c r="AB32" s="170"/>
      <c r="AC32" s="170"/>
      <c r="AD32" s="170"/>
      <c r="AE32" s="177"/>
      <c r="AF32" s="177"/>
      <c r="AG32" s="177"/>
      <c r="AH32" s="177"/>
      <c r="AI32" s="178"/>
      <c r="AJ32" s="175"/>
      <c r="AK32" s="60"/>
      <c r="AL32" s="60"/>
      <c r="AM32" s="60"/>
      <c r="AN32" s="173"/>
      <c r="AO32" s="176"/>
      <c r="AP32" s="23">
        <f t="shared" si="0"/>
        <v>0</v>
      </c>
      <c r="AQ32" s="23">
        <f t="shared" si="1"/>
        <v>0</v>
      </c>
    </row>
    <row r="33" spans="1:43" ht="15.75">
      <c r="A33" s="166"/>
      <c r="B33" s="171"/>
      <c r="C33" s="172"/>
      <c r="D33" s="60"/>
      <c r="E33" s="173"/>
      <c r="F33" s="170"/>
      <c r="G33" s="170"/>
      <c r="H33" s="170"/>
      <c r="I33" s="170"/>
      <c r="J33" s="167"/>
      <c r="K33" s="170"/>
      <c r="L33" s="170"/>
      <c r="M33" s="170"/>
      <c r="N33" s="170"/>
      <c r="O33" s="167"/>
      <c r="P33" s="170"/>
      <c r="Q33" s="170"/>
      <c r="R33" s="170"/>
      <c r="S33" s="170"/>
      <c r="T33" s="167"/>
      <c r="U33" s="170"/>
      <c r="V33" s="170"/>
      <c r="W33" s="170"/>
      <c r="X33" s="170"/>
      <c r="Y33" s="167"/>
      <c r="Z33" s="170"/>
      <c r="AA33" s="170"/>
      <c r="AB33" s="170"/>
      <c r="AC33" s="170"/>
      <c r="AD33" s="170"/>
      <c r="AE33" s="177"/>
      <c r="AF33" s="177"/>
      <c r="AG33" s="177"/>
      <c r="AH33" s="177"/>
      <c r="AI33" s="178"/>
      <c r="AJ33" s="60"/>
      <c r="AK33" s="60"/>
      <c r="AL33" s="60"/>
      <c r="AM33" s="60"/>
      <c r="AN33" s="173"/>
      <c r="AO33" s="174"/>
      <c r="AP33" s="23">
        <f t="shared" si="0"/>
        <v>0</v>
      </c>
      <c r="AQ33" s="23">
        <f t="shared" si="1"/>
        <v>0</v>
      </c>
    </row>
    <row r="34" spans="1:43" ht="15.75">
      <c r="A34" s="166"/>
      <c r="B34" s="171"/>
      <c r="C34" s="172"/>
      <c r="D34" s="60"/>
      <c r="E34" s="173"/>
      <c r="F34" s="170"/>
      <c r="G34" s="170"/>
      <c r="H34" s="170"/>
      <c r="I34" s="170"/>
      <c r="J34" s="167"/>
      <c r="K34" s="170"/>
      <c r="L34" s="170"/>
      <c r="M34" s="170"/>
      <c r="N34" s="170"/>
      <c r="O34" s="167"/>
      <c r="P34" s="170"/>
      <c r="Q34" s="170"/>
      <c r="R34" s="170"/>
      <c r="S34" s="170"/>
      <c r="T34" s="167"/>
      <c r="U34" s="170"/>
      <c r="V34" s="170"/>
      <c r="W34" s="170"/>
      <c r="X34" s="170"/>
      <c r="Y34" s="167"/>
      <c r="Z34" s="170"/>
      <c r="AA34" s="170"/>
      <c r="AB34" s="170"/>
      <c r="AC34" s="170"/>
      <c r="AD34" s="170"/>
      <c r="AE34" s="177"/>
      <c r="AF34" s="177"/>
      <c r="AG34" s="177"/>
      <c r="AH34" s="177"/>
      <c r="AI34" s="178"/>
      <c r="AJ34" s="60"/>
      <c r="AK34" s="60"/>
      <c r="AL34" s="60"/>
      <c r="AM34" s="60"/>
      <c r="AN34" s="173"/>
      <c r="AO34" s="174"/>
      <c r="AP34" s="23">
        <f t="shared" si="0"/>
        <v>0</v>
      </c>
      <c r="AQ34" s="23">
        <f t="shared" si="1"/>
        <v>0</v>
      </c>
    </row>
    <row r="35" spans="1:43" ht="15.75">
      <c r="A35" s="166"/>
      <c r="B35" s="171"/>
      <c r="C35" s="172"/>
      <c r="D35" s="60"/>
      <c r="E35" s="173"/>
      <c r="F35" s="170"/>
      <c r="G35" s="170"/>
      <c r="H35" s="170"/>
      <c r="I35" s="170"/>
      <c r="J35" s="167"/>
      <c r="K35" s="170"/>
      <c r="L35" s="170"/>
      <c r="M35" s="170"/>
      <c r="N35" s="170"/>
      <c r="O35" s="167"/>
      <c r="P35" s="170"/>
      <c r="Q35" s="170"/>
      <c r="R35" s="170"/>
      <c r="S35" s="170"/>
      <c r="T35" s="167"/>
      <c r="U35" s="170"/>
      <c r="V35" s="170"/>
      <c r="W35" s="170"/>
      <c r="X35" s="170"/>
      <c r="Y35" s="167"/>
      <c r="Z35" s="170"/>
      <c r="AA35" s="170"/>
      <c r="AB35" s="170"/>
      <c r="AC35" s="170"/>
      <c r="AD35" s="170"/>
      <c r="AE35" s="177"/>
      <c r="AF35" s="177"/>
      <c r="AG35" s="177"/>
      <c r="AH35" s="177"/>
      <c r="AI35" s="178"/>
      <c r="AJ35" s="60"/>
      <c r="AK35" s="60"/>
      <c r="AL35" s="60"/>
      <c r="AM35" s="60"/>
      <c r="AN35" s="167"/>
      <c r="AO35" s="174"/>
      <c r="AP35" s="23">
        <f t="shared" si="0"/>
        <v>0</v>
      </c>
      <c r="AQ35" s="23">
        <f t="shared" si="1"/>
        <v>0</v>
      </c>
    </row>
    <row r="36" spans="1:41" ht="19.5" customHeight="1">
      <c r="A36" s="139"/>
      <c r="B36" s="512"/>
      <c r="C36" s="512"/>
      <c r="D36" s="166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66"/>
      <c r="AF36" s="166"/>
      <c r="AG36" s="166"/>
      <c r="AH36" s="166"/>
      <c r="AI36" s="169"/>
      <c r="AJ36" s="166"/>
      <c r="AK36" s="166"/>
      <c r="AL36" s="166"/>
      <c r="AM36" s="166"/>
      <c r="AN36" s="169"/>
      <c r="AO36" s="139"/>
    </row>
    <row r="37" spans="1:43" ht="15.75">
      <c r="A37" s="166"/>
      <c r="B37" s="171"/>
      <c r="C37" s="172"/>
      <c r="D37" s="175"/>
      <c r="E37" s="173"/>
      <c r="F37" s="170"/>
      <c r="G37" s="170"/>
      <c r="H37" s="170"/>
      <c r="I37" s="170"/>
      <c r="J37" s="167"/>
      <c r="K37" s="170"/>
      <c r="L37" s="170"/>
      <c r="M37" s="170"/>
      <c r="N37" s="170"/>
      <c r="O37" s="167"/>
      <c r="P37" s="170"/>
      <c r="Q37" s="170"/>
      <c r="R37" s="170"/>
      <c r="S37" s="170"/>
      <c r="T37" s="167"/>
      <c r="U37" s="170"/>
      <c r="V37" s="170"/>
      <c r="W37" s="170"/>
      <c r="X37" s="170"/>
      <c r="Y37" s="167"/>
      <c r="Z37" s="170"/>
      <c r="AA37" s="170"/>
      <c r="AB37" s="170"/>
      <c r="AC37" s="170"/>
      <c r="AD37" s="170"/>
      <c r="AE37" s="179"/>
      <c r="AF37" s="177"/>
      <c r="AG37" s="177"/>
      <c r="AH37" s="177"/>
      <c r="AI37" s="178"/>
      <c r="AJ37" s="60"/>
      <c r="AK37" s="60"/>
      <c r="AL37" s="60"/>
      <c r="AM37" s="60"/>
      <c r="AN37" s="173"/>
      <c r="AO37" s="174"/>
      <c r="AP37" s="23">
        <f aca="true" t="shared" si="2" ref="AP37:AP44">SUM(F37:H37,K37:M37,P37:R37,U37:W37,Z37:AB37,AE37:AG37,AJ37:AL37)</f>
        <v>0</v>
      </c>
      <c r="AQ37" s="23">
        <f aca="true" t="shared" si="3" ref="AQ37:AQ44">IF(D37=AP37,,1)</f>
        <v>0</v>
      </c>
    </row>
    <row r="38" spans="1:43" ht="15.75">
      <c r="A38" s="166"/>
      <c r="B38" s="171"/>
      <c r="C38" s="172"/>
      <c r="D38" s="60"/>
      <c r="E38" s="173"/>
      <c r="F38" s="170"/>
      <c r="G38" s="170"/>
      <c r="H38" s="170"/>
      <c r="I38" s="170"/>
      <c r="J38" s="167"/>
      <c r="K38" s="170"/>
      <c r="L38" s="170"/>
      <c r="M38" s="170"/>
      <c r="N38" s="170"/>
      <c r="O38" s="167"/>
      <c r="P38" s="170"/>
      <c r="Q38" s="170"/>
      <c r="R38" s="170"/>
      <c r="S38" s="170"/>
      <c r="T38" s="167"/>
      <c r="U38" s="170"/>
      <c r="V38" s="170"/>
      <c r="W38" s="170"/>
      <c r="X38" s="170"/>
      <c r="Y38" s="167"/>
      <c r="Z38" s="170"/>
      <c r="AA38" s="170"/>
      <c r="AB38" s="170"/>
      <c r="AC38" s="170"/>
      <c r="AD38" s="170"/>
      <c r="AE38" s="177"/>
      <c r="AF38" s="177"/>
      <c r="AG38" s="177"/>
      <c r="AH38" s="177"/>
      <c r="AI38" s="178"/>
      <c r="AJ38" s="60"/>
      <c r="AK38" s="60"/>
      <c r="AL38" s="60"/>
      <c r="AM38" s="60"/>
      <c r="AN38" s="173"/>
      <c r="AO38" s="176"/>
      <c r="AP38" s="23">
        <f t="shared" si="2"/>
        <v>0</v>
      </c>
      <c r="AQ38" s="23">
        <f t="shared" si="3"/>
        <v>0</v>
      </c>
    </row>
    <row r="39" spans="1:43" ht="15.75">
      <c r="A39" s="166"/>
      <c r="B39" s="171"/>
      <c r="C39" s="172"/>
      <c r="D39" s="60"/>
      <c r="E39" s="173"/>
      <c r="F39" s="170"/>
      <c r="G39" s="170"/>
      <c r="H39" s="170"/>
      <c r="I39" s="170"/>
      <c r="J39" s="167"/>
      <c r="K39" s="170"/>
      <c r="L39" s="170"/>
      <c r="M39" s="170"/>
      <c r="N39" s="170"/>
      <c r="O39" s="167"/>
      <c r="P39" s="170"/>
      <c r="Q39" s="170"/>
      <c r="R39" s="170"/>
      <c r="S39" s="170"/>
      <c r="T39" s="167"/>
      <c r="U39" s="170"/>
      <c r="V39" s="170"/>
      <c r="W39" s="170"/>
      <c r="X39" s="170"/>
      <c r="Y39" s="167"/>
      <c r="Z39" s="170"/>
      <c r="AA39" s="170"/>
      <c r="AB39" s="170"/>
      <c r="AC39" s="170"/>
      <c r="AD39" s="170"/>
      <c r="AE39" s="177"/>
      <c r="AF39" s="177"/>
      <c r="AG39" s="177"/>
      <c r="AH39" s="177"/>
      <c r="AI39" s="178"/>
      <c r="AJ39" s="60"/>
      <c r="AK39" s="60"/>
      <c r="AL39" s="60"/>
      <c r="AM39" s="60"/>
      <c r="AN39" s="173"/>
      <c r="AO39" s="174"/>
      <c r="AP39" s="23">
        <f t="shared" si="2"/>
        <v>0</v>
      </c>
      <c r="AQ39" s="23">
        <f t="shared" si="3"/>
        <v>0</v>
      </c>
    </row>
    <row r="40" spans="1:43" ht="15.75">
      <c r="A40" s="166"/>
      <c r="B40" s="171"/>
      <c r="C40" s="172"/>
      <c r="D40" s="60"/>
      <c r="E40" s="173"/>
      <c r="F40" s="170"/>
      <c r="G40" s="170"/>
      <c r="H40" s="170"/>
      <c r="I40" s="170"/>
      <c r="J40" s="167"/>
      <c r="K40" s="170"/>
      <c r="L40" s="170"/>
      <c r="M40" s="170"/>
      <c r="N40" s="170"/>
      <c r="O40" s="167"/>
      <c r="P40" s="170"/>
      <c r="Q40" s="170"/>
      <c r="R40" s="170"/>
      <c r="S40" s="170"/>
      <c r="T40" s="167"/>
      <c r="U40" s="170"/>
      <c r="V40" s="170"/>
      <c r="W40" s="170"/>
      <c r="X40" s="170"/>
      <c r="Y40" s="167"/>
      <c r="Z40" s="170"/>
      <c r="AA40" s="170"/>
      <c r="AB40" s="170"/>
      <c r="AC40" s="170"/>
      <c r="AD40" s="170"/>
      <c r="AE40" s="60"/>
      <c r="AF40" s="60"/>
      <c r="AG40" s="60"/>
      <c r="AH40" s="60"/>
      <c r="AI40" s="173"/>
      <c r="AJ40" s="60"/>
      <c r="AK40" s="60"/>
      <c r="AL40" s="60"/>
      <c r="AM40" s="60"/>
      <c r="AN40" s="173"/>
      <c r="AO40" s="174"/>
      <c r="AP40" s="23">
        <f t="shared" si="2"/>
        <v>0</v>
      </c>
      <c r="AQ40" s="23">
        <f t="shared" si="3"/>
        <v>0</v>
      </c>
    </row>
    <row r="41" spans="1:43" ht="15.75">
      <c r="A41" s="18"/>
      <c r="B41" s="180"/>
      <c r="C41" s="181"/>
      <c r="D41" s="175"/>
      <c r="E41" s="182"/>
      <c r="F41" s="164"/>
      <c r="G41" s="164"/>
      <c r="H41" s="164"/>
      <c r="I41" s="164"/>
      <c r="J41" s="165"/>
      <c r="K41" s="164"/>
      <c r="L41" s="164"/>
      <c r="M41" s="164"/>
      <c r="N41" s="164"/>
      <c r="O41" s="165"/>
      <c r="P41" s="164"/>
      <c r="Q41" s="164"/>
      <c r="R41" s="164"/>
      <c r="S41" s="164"/>
      <c r="T41" s="165"/>
      <c r="U41" s="164"/>
      <c r="V41" s="164"/>
      <c r="W41" s="164"/>
      <c r="X41" s="164"/>
      <c r="Y41" s="165"/>
      <c r="Z41" s="164"/>
      <c r="AA41" s="164"/>
      <c r="AB41" s="164"/>
      <c r="AC41" s="164"/>
      <c r="AD41" s="165"/>
      <c r="AE41" s="183"/>
      <c r="AF41" s="183"/>
      <c r="AG41" s="183"/>
      <c r="AH41" s="183"/>
      <c r="AI41" s="182"/>
      <c r="AJ41" s="179"/>
      <c r="AK41" s="177"/>
      <c r="AL41" s="177"/>
      <c r="AM41" s="177"/>
      <c r="AN41" s="177"/>
      <c r="AO41" s="176"/>
      <c r="AP41" s="23">
        <f t="shared" si="2"/>
        <v>0</v>
      </c>
      <c r="AQ41" s="23">
        <f t="shared" si="3"/>
        <v>0</v>
      </c>
    </row>
    <row r="42" spans="1:43" ht="15.75">
      <c r="A42" s="18"/>
      <c r="B42" s="180"/>
      <c r="C42" s="181"/>
      <c r="D42" s="183"/>
      <c r="E42" s="182"/>
      <c r="F42" s="164"/>
      <c r="G42" s="164"/>
      <c r="H42" s="164"/>
      <c r="I42" s="164"/>
      <c r="J42" s="165"/>
      <c r="K42" s="164"/>
      <c r="L42" s="164"/>
      <c r="M42" s="164"/>
      <c r="N42" s="164"/>
      <c r="O42" s="165"/>
      <c r="P42" s="164"/>
      <c r="Q42" s="164"/>
      <c r="R42" s="164"/>
      <c r="S42" s="164"/>
      <c r="T42" s="165"/>
      <c r="U42" s="164"/>
      <c r="V42" s="164"/>
      <c r="W42" s="164"/>
      <c r="X42" s="164"/>
      <c r="Y42" s="165"/>
      <c r="Z42" s="164"/>
      <c r="AA42" s="164"/>
      <c r="AB42" s="164"/>
      <c r="AC42" s="164"/>
      <c r="AD42" s="164"/>
      <c r="AE42" s="177"/>
      <c r="AF42" s="177"/>
      <c r="AG42" s="177"/>
      <c r="AH42" s="177"/>
      <c r="AI42" s="178"/>
      <c r="AJ42" s="183"/>
      <c r="AK42" s="183"/>
      <c r="AL42" s="183"/>
      <c r="AM42" s="183"/>
      <c r="AN42" s="182"/>
      <c r="AO42" s="174"/>
      <c r="AP42" s="23">
        <f t="shared" si="2"/>
        <v>0</v>
      </c>
      <c r="AQ42" s="23">
        <f t="shared" si="3"/>
        <v>0</v>
      </c>
    </row>
    <row r="43" spans="1:43" ht="15.75">
      <c r="A43" s="18"/>
      <c r="B43" s="180"/>
      <c r="C43" s="181"/>
      <c r="D43" s="183"/>
      <c r="E43" s="182"/>
      <c r="F43" s="164"/>
      <c r="G43" s="164"/>
      <c r="H43" s="164"/>
      <c r="I43" s="164"/>
      <c r="J43" s="165"/>
      <c r="K43" s="164"/>
      <c r="L43" s="164"/>
      <c r="M43" s="164"/>
      <c r="N43" s="164"/>
      <c r="O43" s="165"/>
      <c r="P43" s="164"/>
      <c r="Q43" s="164"/>
      <c r="R43" s="164"/>
      <c r="S43" s="164"/>
      <c r="T43" s="165"/>
      <c r="U43" s="164"/>
      <c r="V43" s="164"/>
      <c r="W43" s="164"/>
      <c r="X43" s="164"/>
      <c r="Y43" s="165"/>
      <c r="Z43" s="164"/>
      <c r="AA43" s="164"/>
      <c r="AB43" s="164"/>
      <c r="AC43" s="164"/>
      <c r="AD43" s="164"/>
      <c r="AE43" s="183"/>
      <c r="AF43" s="183"/>
      <c r="AG43" s="183"/>
      <c r="AH43" s="183"/>
      <c r="AI43" s="182"/>
      <c r="AJ43" s="183"/>
      <c r="AK43" s="183"/>
      <c r="AL43" s="183"/>
      <c r="AM43" s="183"/>
      <c r="AN43" s="182"/>
      <c r="AO43" s="174"/>
      <c r="AP43" s="23">
        <f t="shared" si="2"/>
        <v>0</v>
      </c>
      <c r="AQ43" s="23">
        <f t="shared" si="3"/>
        <v>0</v>
      </c>
    </row>
    <row r="44" spans="1:43" ht="15.75">
      <c r="A44" s="18"/>
      <c r="B44" s="180"/>
      <c r="C44" s="181"/>
      <c r="D44" s="183"/>
      <c r="E44" s="182"/>
      <c r="F44" s="164"/>
      <c r="G44" s="164"/>
      <c r="H44" s="164"/>
      <c r="I44" s="164"/>
      <c r="J44" s="165"/>
      <c r="K44" s="164"/>
      <c r="L44" s="164"/>
      <c r="M44" s="164"/>
      <c r="N44" s="164"/>
      <c r="O44" s="165"/>
      <c r="P44" s="164"/>
      <c r="Q44" s="164"/>
      <c r="R44" s="164"/>
      <c r="S44" s="164"/>
      <c r="T44" s="165"/>
      <c r="U44" s="164"/>
      <c r="V44" s="164"/>
      <c r="W44" s="164"/>
      <c r="X44" s="164"/>
      <c r="Y44" s="165"/>
      <c r="Z44" s="164"/>
      <c r="AA44" s="164"/>
      <c r="AB44" s="164"/>
      <c r="AC44" s="164"/>
      <c r="AD44" s="164"/>
      <c r="AE44" s="177"/>
      <c r="AF44" s="177"/>
      <c r="AG44" s="177"/>
      <c r="AH44" s="177"/>
      <c r="AI44" s="178"/>
      <c r="AJ44" s="183"/>
      <c r="AK44" s="183"/>
      <c r="AL44" s="183"/>
      <c r="AM44" s="183"/>
      <c r="AN44" s="182"/>
      <c r="AO44" s="174"/>
      <c r="AP44" s="23">
        <f t="shared" si="2"/>
        <v>0</v>
      </c>
      <c r="AQ44" s="23">
        <f t="shared" si="3"/>
        <v>0</v>
      </c>
    </row>
  </sheetData>
  <sheetProtection/>
  <mergeCells count="22">
    <mergeCell ref="A9:C9"/>
    <mergeCell ref="F6:AI6"/>
    <mergeCell ref="A5:AO5"/>
    <mergeCell ref="A6:A7"/>
    <mergeCell ref="B6:B7"/>
    <mergeCell ref="C24:C25"/>
    <mergeCell ref="AO6:AO7"/>
    <mergeCell ref="F24:AI24"/>
    <mergeCell ref="AO24:AO25"/>
    <mergeCell ref="C6:C7"/>
    <mergeCell ref="A24:A25"/>
    <mergeCell ref="B24:B25"/>
    <mergeCell ref="B36:C36"/>
    <mergeCell ref="B27:C27"/>
    <mergeCell ref="A26:E26"/>
    <mergeCell ref="E24:E25"/>
    <mergeCell ref="AQ6:AQ7"/>
    <mergeCell ref="AP24:AP25"/>
    <mergeCell ref="AQ24:AQ25"/>
    <mergeCell ref="E6:E7"/>
    <mergeCell ref="N19:P19"/>
    <mergeCell ref="AP6:AP7"/>
  </mergeCells>
  <printOptions horizontalCentered="1"/>
  <pageMargins left="0.15748031496062992" right="0.15748031496062992" top="0.87" bottom="0.3937007874015748" header="0.7874015748031497" footer="0.31496062992125984"/>
  <pageSetup firstPageNumber="1" useFirstPageNumber="1" horizontalDpi="300" verticalDpi="300" orientation="landscape" paperSize="9" scale="46" r:id="rId1"/>
  <headerFooter alignWithMargins="0">
    <oddFooter>&amp;L&amp;14Nyomtatva:&amp;D &amp;C&amp;12Tanterv - Nappali
 &amp;F&amp;8
&amp;R5/5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rita</cp:lastModifiedBy>
  <cp:lastPrinted>2015-06-16T12:42:53Z</cp:lastPrinted>
  <dcterms:created xsi:type="dcterms:W3CDTF">2001-09-27T10:36:13Z</dcterms:created>
  <dcterms:modified xsi:type="dcterms:W3CDTF">2018-04-06T14:39:43Z</dcterms:modified>
  <cp:category/>
  <cp:version/>
  <cp:contentType/>
  <cp:contentStatus/>
</cp:coreProperties>
</file>