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7575" windowHeight="8355" tabRatio="815" activeTab="0"/>
  </bookViews>
  <sheets>
    <sheet name="BSC L KIP Alap" sheetId="1" r:id="rId1"/>
    <sheet name="Csom. és Papírgy." sheetId="2" r:id="rId2"/>
    <sheet name="Nyomda és Média" sheetId="3" r:id="rId3"/>
    <sheet name="Min.ir.-rendsz.fejl." sheetId="4" r:id="rId4"/>
    <sheet name="Termékkonstr. " sheetId="5" r:id="rId5"/>
    <sheet name="Divatterm. tech." sheetId="6" r:id="rId6"/>
  </sheets>
  <externalReferences>
    <externalReference r:id="rId9"/>
  </externalReferences>
  <definedNames>
    <definedName name="_xlnm.Print_Area" localSheetId="0">'BSC L KIP Alap'!$A$1:$AI$61</definedName>
    <definedName name="_xlnm.Print_Area" localSheetId="1">'Csom. és Papírgy.'!$A$1:$AI$58</definedName>
    <definedName name="_xlnm.Print_Area" localSheetId="5">'Divatterm. tech.'!$A$1:$AI$76</definedName>
    <definedName name="_xlnm.Print_Area" localSheetId="3">'Min.ir.-rendsz.fejl.'!$A$1:$AI$76</definedName>
    <definedName name="_xlnm.Print_Area" localSheetId="2">'Nyomda és Média'!$A$1:$AI$58</definedName>
    <definedName name="_xlnm.Print_Area" localSheetId="4">'Termékkonstr. '!$A$1:$AI$76</definedName>
  </definedNames>
  <calcPr fullCalcOnLoad="1"/>
</workbook>
</file>

<file path=xl/sharedStrings.xml><?xml version="1.0" encoding="utf-8"?>
<sst xmlns="http://schemas.openxmlformats.org/spreadsheetml/2006/main" count="1611" uniqueCount="452">
  <si>
    <t>Félévek</t>
  </si>
  <si>
    <t>Tantárgyak</t>
  </si>
  <si>
    <t>óra</t>
  </si>
  <si>
    <t>1.</t>
  </si>
  <si>
    <t>2.</t>
  </si>
  <si>
    <t>3.</t>
  </si>
  <si>
    <t>4.</t>
  </si>
  <si>
    <t>5.</t>
  </si>
  <si>
    <t>6.</t>
  </si>
  <si>
    <t>l</t>
  </si>
  <si>
    <t>k</t>
  </si>
  <si>
    <t>kr</t>
  </si>
  <si>
    <t>Vizsga (v)</t>
  </si>
  <si>
    <t>Mindösszesen:</t>
  </si>
  <si>
    <t>Szakdolgozat</t>
  </si>
  <si>
    <t>7.</t>
  </si>
  <si>
    <t>8.</t>
  </si>
  <si>
    <t>félévi</t>
  </si>
  <si>
    <t>Kód</t>
  </si>
  <si>
    <t>kz</t>
  </si>
  <si>
    <t xml:space="preserve"> </t>
  </si>
  <si>
    <t>kredit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</si>
  <si>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</si>
  <si>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</si>
  <si>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</si>
  <si>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</si>
  <si>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</si>
  <si>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</si>
  <si>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</si>
  <si>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</si>
  <si>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</si>
  <si>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</si>
  <si>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</si>
  <si>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</si>
  <si>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</si>
  <si>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</si>
  <si>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</si>
  <si>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</si>
  <si>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</si>
  <si>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</si>
  <si>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</si>
  <si>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</si>
  <si>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</si>
  <si>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</si>
  <si>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</si>
  <si>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</si>
  <si>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</si>
  <si>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</si>
  <si>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</si>
  <si>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</si>
  <si>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</si>
  <si>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</si>
  <si>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</si>
  <si>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</si>
  <si>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</si>
  <si>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</si>
  <si>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</si>
  <si>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</si>
  <si>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</si>
  <si>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</si>
  <si>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</si>
  <si>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</si>
  <si>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Előtanulmány</t>
  </si>
  <si>
    <t>50.</t>
  </si>
  <si>
    <t>51.</t>
  </si>
  <si>
    <t>52.</t>
  </si>
  <si>
    <t>Matematika I.</t>
  </si>
  <si>
    <t>Matematika II.</t>
  </si>
  <si>
    <t>v</t>
  </si>
  <si>
    <t>Műszaki kémia I.</t>
  </si>
  <si>
    <t>Műszaki kémia II.</t>
  </si>
  <si>
    <t>Fizika I.</t>
  </si>
  <si>
    <t>Fizika II.</t>
  </si>
  <si>
    <t>Műszaki mechanika I.</t>
  </si>
  <si>
    <t>Műszaki mechanika II.</t>
  </si>
  <si>
    <t>Elektrotechnika</t>
  </si>
  <si>
    <t>Reológia</t>
  </si>
  <si>
    <t>EU ismeretek</t>
  </si>
  <si>
    <t>Mérnöki kommunikáció</t>
  </si>
  <si>
    <t>Menedzsment</t>
  </si>
  <si>
    <t>Projektmenedzsment</t>
  </si>
  <si>
    <t>Könnyűipari termékek méretezési elvei I.</t>
  </si>
  <si>
    <t>Könnyűipari termékek méretezési elvei II.</t>
  </si>
  <si>
    <t>Általános mérnöki ismeretek</t>
  </si>
  <si>
    <t>Műszaki rajz és dokumentáció</t>
  </si>
  <si>
    <t>Gépszerkezetek</t>
  </si>
  <si>
    <t>Informatika I.</t>
  </si>
  <si>
    <t>Informatika II.</t>
  </si>
  <si>
    <t>Anyagszerkezettan I.</t>
  </si>
  <si>
    <t>Anyagszerkezettan II.</t>
  </si>
  <si>
    <t>Tervezéselmélet I.</t>
  </si>
  <si>
    <t>Tervezéselmélet II.</t>
  </si>
  <si>
    <t>Folyamatszervezés I.</t>
  </si>
  <si>
    <t>Folyamatszervezés II.</t>
  </si>
  <si>
    <t>Technológiaelmélet I.</t>
  </si>
  <si>
    <t>Technológiaelmélet II.</t>
  </si>
  <si>
    <t>Fizikai kémia</t>
  </si>
  <si>
    <t>Szabályozás és vezérlés</t>
  </si>
  <si>
    <t>Logisztika</t>
  </si>
  <si>
    <t>Környezettan</t>
  </si>
  <si>
    <t>Biztonságtechnika</t>
  </si>
  <si>
    <t>Menedzsment rendszerek építése és fejlesztése I.</t>
  </si>
  <si>
    <t>Menedzsment rendszerek építése és fejlesztése II.</t>
  </si>
  <si>
    <t>Könnyűipari marketing és kereskedelem I.</t>
  </si>
  <si>
    <t>Könnyűipari marketing és kereskedelem II.</t>
  </si>
  <si>
    <t>Erőforrás-menedzsment és szervezetfejlesztés I.</t>
  </si>
  <si>
    <t>Erőforrás-menedzsment és szervezetfejlesztés II.</t>
  </si>
  <si>
    <t>Korszerű döntés-előkészítő eszközök I.</t>
  </si>
  <si>
    <t>Korszerű döntés-előkészítő eszközök II.</t>
  </si>
  <si>
    <t>Korszerű döntés-előkészítő eszközök III.</t>
  </si>
  <si>
    <t>Termelésprogramozás I.</t>
  </si>
  <si>
    <t>Termelésprogramozás II.</t>
  </si>
  <si>
    <t>Technológiai műveletek tervezése és megvalósítása I.</t>
  </si>
  <si>
    <t>Technológiai műveletek tervezése és megvalósítása II.</t>
  </si>
  <si>
    <t>Technológiai műveletek tervezése és megvalósítása III.</t>
  </si>
  <si>
    <t>Nyomdaipari anyagismeret és vizsgálat I.</t>
  </si>
  <si>
    <t>Nyomdaipari anyagismeret és vizsgálat II.</t>
  </si>
  <si>
    <t>Prepress ismeretek I.</t>
  </si>
  <si>
    <t>Prepress ismeretek II.</t>
  </si>
  <si>
    <t>Nyomdaipari technológiai ismeretek I.</t>
  </si>
  <si>
    <t>Könnyűipari mérnök szak</t>
  </si>
  <si>
    <t>Levelező tagozat</t>
  </si>
  <si>
    <t xml:space="preserve">      heti óraszámokkal (kz. l). ; követelményekkel (k.); kreditekkel (kr.)</t>
  </si>
  <si>
    <t>Szabadon választható  tárgyak</t>
  </si>
  <si>
    <t>Nyomda és Média szakirány</t>
  </si>
  <si>
    <t>Nyomdaipari technológiai ismeretek III.</t>
  </si>
  <si>
    <t>Nyomdaipari technológiai ismeretek II.</t>
  </si>
  <si>
    <t>Tervezési alapismeretek</t>
  </si>
  <si>
    <t>Szakirányú környezetvédelem I.</t>
  </si>
  <si>
    <t>Szakirányú környezetvédelem II.</t>
  </si>
  <si>
    <t>Csomagoló és Papírgyártó szakirány</t>
  </si>
  <si>
    <t>53.</t>
  </si>
  <si>
    <t>54.</t>
  </si>
  <si>
    <t>55.</t>
  </si>
  <si>
    <t>56.</t>
  </si>
  <si>
    <t>57.</t>
  </si>
  <si>
    <t>58.</t>
  </si>
  <si>
    <t>59.</t>
  </si>
  <si>
    <t>60.</t>
  </si>
  <si>
    <t>Ruhaipari technológia I.</t>
  </si>
  <si>
    <t>Ruhaipari technológia II.</t>
  </si>
  <si>
    <t>Ruhaipari géptan I.</t>
  </si>
  <si>
    <t>Ruhaipari géptan II.</t>
  </si>
  <si>
    <t>Ruhaipari termékkonstrukció és tervezés  II.</t>
  </si>
  <si>
    <t>Ruhaipari gyártásszervezés I.</t>
  </si>
  <si>
    <t>Ruhaipari gyártásszervezés II.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</si>
  <si>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</si>
  <si>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</si>
  <si>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</si>
  <si>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</si>
  <si>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</si>
  <si>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</si>
  <si>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</si>
  <si>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</si>
  <si>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</si>
  <si>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</si>
  <si>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</si>
  <si>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</si>
  <si>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</si>
  <si>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</si>
  <si>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</si>
  <si>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</si>
  <si>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</si>
  <si>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</si>
  <si>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</si>
  <si>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</si>
  <si>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</si>
  <si>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</si>
  <si>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</si>
  <si>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 xml:space="preserve">Ipari beszállítók </t>
  </si>
  <si>
    <t>Beszállítói rendszerek I.</t>
  </si>
  <si>
    <t>Beszállítói rendszerek II.</t>
  </si>
  <si>
    <t>Rendszer- és költségértékelések I.</t>
  </si>
  <si>
    <t>Rendszer- és költségértékelések II.</t>
  </si>
  <si>
    <t>Szubjektív adatok értékelése I.</t>
  </si>
  <si>
    <t>Szubjektív adatok értékelése II.</t>
  </si>
  <si>
    <t>Minőségtechnikák, menedzsment eszközök II.</t>
  </si>
  <si>
    <t>Nyomda</t>
  </si>
  <si>
    <t xml:space="preserve">Média </t>
  </si>
  <si>
    <t xml:space="preserve">Nyomdaipari termelés menedzsment I. </t>
  </si>
  <si>
    <t xml:space="preserve">Nyomdaipari termelés menedzsment II. </t>
  </si>
  <si>
    <t xml:space="preserve">Alkalmazott digitális technológiák I. </t>
  </si>
  <si>
    <t xml:space="preserve">Alkalmazott digitális technológiák II. </t>
  </si>
  <si>
    <t>Speciális nyomtatási eljárások I.</t>
  </si>
  <si>
    <t>Speciális nyomtatási eljárások II.</t>
  </si>
  <si>
    <t>Karbantartás szervizelés a nyomdaiparban I.</t>
  </si>
  <si>
    <t>Karbantartás szervizelés a nyomdaiparban II.</t>
  </si>
  <si>
    <t xml:space="preserve">Tipográfia I. </t>
  </si>
  <si>
    <t xml:space="preserve">Tipográfia II. </t>
  </si>
  <si>
    <t xml:space="preserve">Műszaki szerkesztés I. </t>
  </si>
  <si>
    <t xml:space="preserve">Műszaki szerkesztés II. </t>
  </si>
  <si>
    <t>Multimédia I.</t>
  </si>
  <si>
    <t>MultimédiaII.</t>
  </si>
  <si>
    <t xml:space="preserve">Csomagolóipari szakmai kémia I. </t>
  </si>
  <si>
    <t xml:space="preserve">Csomagolóipari szakmai kémia II. </t>
  </si>
  <si>
    <t>Csomagolóipari anyagismeret</t>
  </si>
  <si>
    <t xml:space="preserve">Csomagolástechnika I. </t>
  </si>
  <si>
    <t>Csomagolástechnika II.</t>
  </si>
  <si>
    <t>Papíripari kémia I.</t>
  </si>
  <si>
    <t>Papíripari kémia II.</t>
  </si>
  <si>
    <t xml:space="preserve">Papíripari anyagismeret </t>
  </si>
  <si>
    <t xml:space="preserve">Papíripari technológia I. </t>
  </si>
  <si>
    <t xml:space="preserve">Papíripari technológia II. </t>
  </si>
  <si>
    <t xml:space="preserve">Papíripari géptan </t>
  </si>
  <si>
    <t xml:space="preserve">Számítógépes tervezés </t>
  </si>
  <si>
    <t xml:space="preserve">Papírfeldolgozás </t>
  </si>
  <si>
    <t>Csomagolástechnológus</t>
  </si>
  <si>
    <t xml:space="preserve">Papírgyártó és feldolgozó </t>
  </si>
  <si>
    <t xml:space="preserve">      félévi óraszámokkal (kz. l). ; követelményekkel (k.); kreditekkel (kr.)</t>
  </si>
  <si>
    <t>Csomagolástervezés</t>
  </si>
  <si>
    <t>Esztétika,reklám</t>
  </si>
  <si>
    <t>é</t>
  </si>
  <si>
    <t>Évközi jegy (é)</t>
  </si>
  <si>
    <t>összesen:</t>
  </si>
  <si>
    <t>Differenciált szakmai tananyag</t>
  </si>
  <si>
    <r>
      <t>Szakirányban kötelezően választható modul tantárgyai</t>
    </r>
    <r>
      <rPr>
        <sz val="12"/>
        <rFont val="Arial CE"/>
        <family val="2"/>
      </rPr>
      <t xml:space="preserve"> (a modulokat a következő táblázatok tartalmazzák)</t>
    </r>
  </si>
  <si>
    <t>Szakirányban kötelezően választható modul</t>
  </si>
  <si>
    <t>Természettudományos ismeretek</t>
  </si>
  <si>
    <t>Gazdasági és humán ismeretek</t>
  </si>
  <si>
    <t>Szakmai törzsanyag</t>
  </si>
  <si>
    <t xml:space="preserve">BSc (3) Mintatanterv </t>
  </si>
  <si>
    <t>Vállalkozásgazdaságtan I.</t>
  </si>
  <si>
    <t>Vállalkozásgazdaságtan II.</t>
  </si>
  <si>
    <t>Integrált irányítási rendszerek I.</t>
  </si>
  <si>
    <t>Integrált irányítási rendszerek II.</t>
  </si>
  <si>
    <t>Méréstechnika I.</t>
  </si>
  <si>
    <t>Méréstechnika II.</t>
  </si>
  <si>
    <t xml:space="preserve">BSc (3)  Mintatanterv </t>
  </si>
  <si>
    <t>Papír- és csomagolóipari anyagismeret és vizsgálatok I.</t>
  </si>
  <si>
    <t>Csomagolóipari gépek I.</t>
  </si>
  <si>
    <t>Színtan és színmérés I.</t>
  </si>
  <si>
    <t>Színtan és színmérés II.</t>
  </si>
  <si>
    <t>Minőségtechnikák, menedzsment eszközök I.</t>
  </si>
  <si>
    <t>Papír- és csomagolástechnológia I.</t>
  </si>
  <si>
    <t>Papír- és csomagolóipari gépészeti alapismeretek I.</t>
  </si>
  <si>
    <t>Papír- és csomagolóipari gépészeti alapismeretek II.</t>
  </si>
  <si>
    <t>Informatika labor</t>
  </si>
  <si>
    <t>Közgazdaságtan I.</t>
  </si>
  <si>
    <t>Mérnöki jogi ismeretek</t>
  </si>
  <si>
    <t>Közgazdaságtan II.</t>
  </si>
  <si>
    <t>RMTMK1CTLC</t>
  </si>
  <si>
    <t>RMTMK2CTLC</t>
  </si>
  <si>
    <t>RMKFI1GTLC</t>
  </si>
  <si>
    <t>RMKFI2GTLC</t>
  </si>
  <si>
    <t>RMKEL1GTLC</t>
  </si>
  <si>
    <t>RMKKT1KTLC</t>
  </si>
  <si>
    <t>GSVEU1A5LC</t>
  </si>
  <si>
    <t>GGTKG1A5LC</t>
  </si>
  <si>
    <t>GGTKG2A5LC</t>
  </si>
  <si>
    <t>GSVVG1A5LC</t>
  </si>
  <si>
    <t>GSVVG2A5LC</t>
  </si>
  <si>
    <t>GVMME1A5LC</t>
  </si>
  <si>
    <t>RMKAM1GTLC</t>
  </si>
  <si>
    <t>RMKMR1GTLC</t>
  </si>
  <si>
    <t>RMKGM1GTLC</t>
  </si>
  <si>
    <t>RMTIN1ITLC</t>
  </si>
  <si>
    <t>RMTIN2ITLC</t>
  </si>
  <si>
    <t>RMTIN3ITLC</t>
  </si>
  <si>
    <t>RMTFK1NTLC</t>
  </si>
  <si>
    <t>RMKSV1GTLC</t>
  </si>
  <si>
    <t>RMKCT1GTLC</t>
  </si>
  <si>
    <t>RMTMA2ITLC</t>
  </si>
  <si>
    <t>RMTPA1CTLC</t>
  </si>
  <si>
    <t>RMTPT1CTLC</t>
  </si>
  <si>
    <t>RMTPG1CTLC</t>
  </si>
  <si>
    <t>RMTPG2CTLC</t>
  </si>
  <si>
    <t>RMTTA1CTLC</t>
  </si>
  <si>
    <t>RMTSK1CTLC</t>
  </si>
  <si>
    <t>RMTSK2CTLC</t>
  </si>
  <si>
    <t>RMTCK1CVLC</t>
  </si>
  <si>
    <t>RMTCK2CVLC</t>
  </si>
  <si>
    <t>RMTCA1CVLC</t>
  </si>
  <si>
    <t>RMTCT1CVLC</t>
  </si>
  <si>
    <t>RMTCT2CVLC</t>
  </si>
  <si>
    <t>RMTCG1CVLC</t>
  </si>
  <si>
    <t>RMTTV1CVLC</t>
  </si>
  <si>
    <t>RMTER1CVLC</t>
  </si>
  <si>
    <t>RMTPK1CVLC</t>
  </si>
  <si>
    <t>RMTPK2CVLC</t>
  </si>
  <si>
    <t>RMTPA1CVLC</t>
  </si>
  <si>
    <t>RMTPT1CVLC</t>
  </si>
  <si>
    <t>RMTPT2CVLC</t>
  </si>
  <si>
    <t>RMTPG1CVLC</t>
  </si>
  <si>
    <t>RMTST1CVLC</t>
  </si>
  <si>
    <t>RMTPF1CVLC</t>
  </si>
  <si>
    <t>RMTCK1VCLC</t>
  </si>
  <si>
    <t>RMTCT1VCLC</t>
  </si>
  <si>
    <t>RMTTA1CTLC és RMTIN2ITLC</t>
  </si>
  <si>
    <t>RMTK2CTLC</t>
  </si>
  <si>
    <t>RMTPK1VCLC</t>
  </si>
  <si>
    <t>RMTPT1CTLC és RMTPG1CTLC</t>
  </si>
  <si>
    <t>RMTPT1VCLC</t>
  </si>
  <si>
    <t>RMTNA1NTLC</t>
  </si>
  <si>
    <t>RMTNA2NTLC</t>
  </si>
  <si>
    <t>RMTPI1NTLC</t>
  </si>
  <si>
    <t>RMTPI2NTLC</t>
  </si>
  <si>
    <t>RMTSS1NTLC</t>
  </si>
  <si>
    <t>RMTSS2NTLC</t>
  </si>
  <si>
    <t>RMTNT1NTLC</t>
  </si>
  <si>
    <t>RMTNT2NTLC</t>
  </si>
  <si>
    <t>RMTNT3NTLC</t>
  </si>
  <si>
    <t>RMTNM1NVLC</t>
  </si>
  <si>
    <t>RMTNM2NVLC</t>
  </si>
  <si>
    <t>RMTAD1NVLC</t>
  </si>
  <si>
    <t>RMTAD2NVLC</t>
  </si>
  <si>
    <t>RMTSN1NVLC</t>
  </si>
  <si>
    <t>RMTSN2NVLC</t>
  </si>
  <si>
    <t>RMTKS1NVLC</t>
  </si>
  <si>
    <t>RMTKS2NVLC</t>
  </si>
  <si>
    <t>RMTTI1NVLC</t>
  </si>
  <si>
    <t>RMTTI2NVLC</t>
  </si>
  <si>
    <t>RMTMS1NVLC</t>
  </si>
  <si>
    <t>RMTMS2NVLC</t>
  </si>
  <si>
    <t>RMTMM1NVLC</t>
  </si>
  <si>
    <t>RMTMM2NVLC</t>
  </si>
  <si>
    <t>43.</t>
  </si>
  <si>
    <t>Dr. Patkó István</t>
  </si>
  <si>
    <t>Dékán</t>
  </si>
  <si>
    <t>RMKME1GTLC</t>
  </si>
  <si>
    <t>RMKME2GTLC</t>
  </si>
  <si>
    <t>RMKMA1KTLC</t>
  </si>
  <si>
    <t>RMKMA2KTLC</t>
  </si>
  <si>
    <t>Óbudai Egyetem</t>
  </si>
  <si>
    <t xml:space="preserve">Rejtő Sándor Könnyűipari és Környezetmérnöki Kar </t>
  </si>
  <si>
    <t>heti</t>
  </si>
  <si>
    <t xml:space="preserve">A záróvizsga tárgyai: </t>
  </si>
  <si>
    <t xml:space="preserve">1. Folyamatszervezés + Technológiaelmélet </t>
  </si>
  <si>
    <t xml:space="preserve">Szakirányban kötelezően választható modul tantárgyai </t>
  </si>
  <si>
    <t>Ruhaipari termékkonstrukció és tervezés  I.</t>
  </si>
  <si>
    <t>Textil-bőr tervezés I.</t>
  </si>
  <si>
    <t>Textil-bőr tervezés II.</t>
  </si>
  <si>
    <t>Textil- és bőripari technológiák I.</t>
  </si>
  <si>
    <t>Textil- és bőripari technológiák II.</t>
  </si>
  <si>
    <t>Textil- és bőripari anyagismeret és vizsgálatok I.</t>
  </si>
  <si>
    <t>Textil- és bőripari anyagismeret és vizsgálatok II.</t>
  </si>
  <si>
    <t>Textil- és bőripari áruismeret I.</t>
  </si>
  <si>
    <t>Textil- és bőripari áruismeret II.</t>
  </si>
  <si>
    <t xml:space="preserve">Kompozitok </t>
  </si>
  <si>
    <t>Kompozitok tervezése I.</t>
  </si>
  <si>
    <t>Kompozitok tervezése II.</t>
  </si>
  <si>
    <t>Kompozittechnológiák I.</t>
  </si>
  <si>
    <t>Kompozittechnológiák II.</t>
  </si>
  <si>
    <t>Kompozit vizsgálatok I.</t>
  </si>
  <si>
    <t>Kompozit vizsgálatok II.</t>
  </si>
  <si>
    <t>Kompozit anyag- és áruismeret I.</t>
  </si>
  <si>
    <t>Kompozit anyag- és áruismeret II.</t>
  </si>
  <si>
    <t xml:space="preserve">Rejtő Sándor Könnyűipari és Környezetmérnöki Kar  </t>
  </si>
  <si>
    <t>Rejtő Sándor Könnyűipari és Környezetmérnöki Kar</t>
  </si>
  <si>
    <t>Textil-bőripari</t>
  </si>
  <si>
    <t>Ruhaipari</t>
  </si>
  <si>
    <t>2. Korszerű döntéselőkészítő eszközök</t>
  </si>
  <si>
    <t>2. Alk. digitális techn./ Műszaki szerkesztés</t>
  </si>
  <si>
    <t>2. Csomagolástechnika/ Papíripari technológia</t>
  </si>
  <si>
    <t xml:space="preserve">Kari Tanács elfogadta: </t>
  </si>
  <si>
    <t>Elfogadta az RKK tanácsa 2010 májusában</t>
  </si>
  <si>
    <t>Érvényes 2010 szeptemberétől</t>
  </si>
  <si>
    <t>dékán</t>
  </si>
  <si>
    <t>Minőségirányítási-rendszerfejlesztő szakirány</t>
  </si>
  <si>
    <t xml:space="preserve"> Rejtő Sándor Könnyűipari és Környezetmérnöki Kar </t>
  </si>
  <si>
    <t>Divattermék technológia szakirány</t>
  </si>
  <si>
    <t>Statisztikai folyamatszabályozás I.</t>
  </si>
  <si>
    <t>Statisztikai folyamatszabályozás II.</t>
  </si>
  <si>
    <t>Karbantartás I.</t>
  </si>
  <si>
    <t>Karbantartás II.</t>
  </si>
  <si>
    <t xml:space="preserve"> Rejtő Sándor Könnyűipari és Környezetmérnöki Kar</t>
  </si>
  <si>
    <t>Termékkonstrukció szakirány</t>
  </si>
  <si>
    <t>Módszeres tervezés I.</t>
  </si>
  <si>
    <t>Módszeres tervezés II.</t>
  </si>
  <si>
    <t>Élettartam tervezések I.</t>
  </si>
  <si>
    <t>Élettartam tervezések II.</t>
  </si>
  <si>
    <t>Kísérlettervezés I.</t>
  </si>
  <si>
    <t>Kísérlettervezés II.</t>
  </si>
  <si>
    <t>Könnyűipari termékek méretezési elvei III.</t>
  </si>
  <si>
    <t>2. Könnyűipari termékek méretezési elvei</t>
  </si>
  <si>
    <t>2. Technológiai műveletek tervezése és megvalósítása</t>
  </si>
  <si>
    <t>RTSRE1BTLC</t>
  </si>
  <si>
    <t>RTSKO1MTLC</t>
  </si>
  <si>
    <t>RTTKJ1MTLC</t>
  </si>
  <si>
    <t>RTSPM1MTLC</t>
  </si>
  <si>
    <t>RTSAS1MTLC</t>
  </si>
  <si>
    <t>RTSAS2MTLC</t>
  </si>
  <si>
    <t>RTSIR1MTLC</t>
  </si>
  <si>
    <t>RTSIR2MTLC</t>
  </si>
  <si>
    <t>RMTKM1TTLC</t>
  </si>
  <si>
    <t>RMTKM2TTLC</t>
  </si>
  <si>
    <t>RTSTE1MTLC</t>
  </si>
  <si>
    <t>RTTTE2MTLC</t>
  </si>
  <si>
    <t>RTSFO1MTLC</t>
  </si>
  <si>
    <t>RTSFO2MTLC</t>
  </si>
  <si>
    <t>RTSTC1MTLC</t>
  </si>
  <si>
    <t>RTSTC2MTLC</t>
  </si>
  <si>
    <t>RTSLO1TTLC</t>
  </si>
  <si>
    <t>RTSMS1MTLC</t>
  </si>
  <si>
    <t>RTSMS2MTLC</t>
  </si>
  <si>
    <t>RTTKK1TTLC</t>
  </si>
  <si>
    <t>RTTKK2TTLC</t>
  </si>
  <si>
    <t>RTSEM1MTLC</t>
  </si>
  <si>
    <t>RTSEM2MTLC</t>
  </si>
  <si>
    <t>RTSKD1MTLC</t>
  </si>
  <si>
    <t>RTSKD2MTLC</t>
  </si>
  <si>
    <t>RTSKD3MTLC</t>
  </si>
  <si>
    <t>RTTRT1RVLC</t>
  </si>
  <si>
    <t>RTTRT2RVLC</t>
  </si>
  <si>
    <t>RTTRG1RVLC</t>
  </si>
  <si>
    <t>RTTRG2RVLC</t>
  </si>
  <si>
    <t>RTTRK1RVLC</t>
  </si>
  <si>
    <t>RTTRK2RVLC</t>
  </si>
  <si>
    <t>RTTRZ1RVLC</t>
  </si>
  <si>
    <t>RTTRZ2RVLC</t>
  </si>
  <si>
    <t>RTTTT1TVLC</t>
  </si>
  <si>
    <t>RTTTT2TVLC</t>
  </si>
  <si>
    <t>RTTTE1TVLC</t>
  </si>
  <si>
    <t>RTTTE2TVLC</t>
  </si>
  <si>
    <t>RTTTA1TVLC</t>
  </si>
  <si>
    <t>RTTTA2TVLC</t>
  </si>
  <si>
    <t>RTTTI1TVLC</t>
  </si>
  <si>
    <t>RTTTI2TVLC</t>
  </si>
  <si>
    <t>RTSBR1MVLC</t>
  </si>
  <si>
    <t>RTSBR2MVLC</t>
  </si>
  <si>
    <t>RTSRK1MVLC</t>
  </si>
  <si>
    <t>RTSRK2MVLC</t>
  </si>
  <si>
    <t>RTSSE1MVLC</t>
  </si>
  <si>
    <t>RTSSE2MVLC</t>
  </si>
  <si>
    <t>RTSMM1MVLC</t>
  </si>
  <si>
    <t>RTSMM2MVLC</t>
  </si>
  <si>
    <t>RTSMT1MTLC</t>
  </si>
  <si>
    <t>RTSMT2MTLC</t>
  </si>
  <si>
    <t>RTSET1TTLC</t>
  </si>
  <si>
    <t>RTSET2TTLC</t>
  </si>
  <si>
    <t>RTSKI1MTLC</t>
  </si>
  <si>
    <t>RTSKI2MTLC</t>
  </si>
  <si>
    <t>RTSME1MTLC</t>
  </si>
  <si>
    <t>RTSME2MTLC</t>
  </si>
  <si>
    <t>RTSME3MTLC</t>
  </si>
  <si>
    <t>RTSKT1MVLC</t>
  </si>
  <si>
    <t>RTSKT2MVLC</t>
  </si>
  <si>
    <t>RTSKG1MVLC</t>
  </si>
  <si>
    <t>RTSKG2MVLC</t>
  </si>
  <si>
    <t>RTSKV1MVLC</t>
  </si>
  <si>
    <t>RTSKV2MVLC</t>
  </si>
  <si>
    <t>RTSKS1MVLC</t>
  </si>
  <si>
    <t>RTSKS2MVLC</t>
  </si>
  <si>
    <t>RTTTP1BTLC</t>
  </si>
  <si>
    <t>RTTTP2BTLC</t>
  </si>
  <si>
    <t>RTSSF1MTLC</t>
  </si>
  <si>
    <t>RTSSF2MTLC</t>
  </si>
  <si>
    <t>RTSKA1TTLC</t>
  </si>
  <si>
    <t>RTSKA2TTLC</t>
  </si>
  <si>
    <t>RTTTM1RTLC</t>
  </si>
  <si>
    <t>RTTTM2RTLC</t>
  </si>
  <si>
    <t>RTTTM3RTLC</t>
  </si>
  <si>
    <t>RTSTE1MTLC és RTSTC1MTLC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</si>
</sst>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_ ;\-0\ "/>
    <numFmt numFmtId="166" formatCode="[$-40E]yyyy\.\ mmmm\ d\."/>
    <numFmt numFmtId="167" formatCode="0.0%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35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i/>
      <sz val="8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Times New Roman CE"/>
      <family val="1"/>
    </font>
    <font>
      <sz val="12"/>
      <name val="Arial CE"/>
      <family val="0"/>
    </font>
    <font>
      <sz val="11"/>
      <name val="Arial CE"/>
      <family val="0"/>
    </font>
    <font>
      <b/>
      <i/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4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dotted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thin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thin"/>
      <bottom style="dotted"/>
    </border>
    <border>
      <left style="medium"/>
      <right style="thin"/>
      <top style="double"/>
      <bottom style="thin"/>
    </border>
    <border>
      <left style="medium"/>
      <right style="dotted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 style="dotted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dotted"/>
      <bottom style="dotted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 style="thin"/>
    </border>
    <border>
      <left style="medium"/>
      <right style="dotted"/>
      <top style="thin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thin"/>
      <bottom style="dotted"/>
    </border>
    <border>
      <left style="dotted"/>
      <right style="medium"/>
      <top style="dotted"/>
      <bottom style="thin"/>
    </border>
    <border>
      <left style="dotted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medium"/>
      <top style="dotted"/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medium"/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dotted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ashed"/>
      <bottom style="medium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medium"/>
      <right style="dashed"/>
      <top style="thin"/>
      <bottom style="dotted"/>
    </border>
    <border>
      <left style="dashed"/>
      <right style="dashed"/>
      <top style="thin"/>
      <bottom style="dotted"/>
    </border>
    <border>
      <left style="dashed"/>
      <right style="medium"/>
      <top style="thin"/>
      <bottom style="dotted"/>
    </border>
    <border>
      <left style="medium"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dashed"/>
      <right style="medium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ashed"/>
      <right style="dashed"/>
      <top style="dotted"/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 style="dotted"/>
    </border>
    <border>
      <left style="medium"/>
      <right style="dashed"/>
      <top style="dotted"/>
      <bottom style="thin"/>
    </border>
    <border>
      <left style="dashed"/>
      <right style="dashed"/>
      <top style="dotted"/>
      <bottom style="thin"/>
    </border>
    <border>
      <left style="dashed"/>
      <right style="medium"/>
      <top style="dotted"/>
      <bottom style="thin"/>
    </border>
    <border>
      <left style="thin"/>
      <right style="thin"/>
      <top>
        <color indexed="63"/>
      </top>
      <bottom style="dotted"/>
    </border>
    <border>
      <left style="medium"/>
      <right style="dashed"/>
      <top style="dotted"/>
      <bottom>
        <color indexed="63"/>
      </bottom>
    </border>
    <border>
      <left style="dashed"/>
      <right style="medium"/>
      <top style="dotted"/>
      <bottom>
        <color indexed="63"/>
      </bottom>
    </border>
    <border>
      <left style="thin"/>
      <right style="thin"/>
      <top style="dashed"/>
      <bottom style="medium"/>
    </border>
    <border>
      <left style="medium"/>
      <right style="dotted"/>
      <top style="dashed"/>
      <bottom style="medium"/>
    </border>
    <border>
      <left style="dotted"/>
      <right style="dotted"/>
      <top style="dashed"/>
      <bottom style="medium"/>
    </border>
    <border>
      <left style="dotted"/>
      <right style="medium"/>
      <top style="dashed"/>
      <bottom style="medium"/>
    </border>
    <border>
      <left>
        <color indexed="63"/>
      </left>
      <right style="dotted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thin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42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22" borderId="18" xfId="0" applyFont="1" applyFill="1" applyBorder="1" applyAlignment="1">
      <alignment horizontal="center" vertical="center"/>
    </xf>
    <xf numFmtId="0" fontId="7" fillId="22" borderId="19" xfId="0" applyFont="1" applyFill="1" applyBorder="1" applyAlignment="1">
      <alignment horizontal="center" vertical="center"/>
    </xf>
    <xf numFmtId="0" fontId="7" fillId="22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" fillId="22" borderId="2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12" fillId="0" borderId="31" xfId="0" applyFont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12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15" fillId="0" borderId="2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3" fillId="0" borderId="46" xfId="0" applyFont="1" applyFill="1" applyBorder="1" applyAlignment="1">
      <alignment horizontal="right" vertical="center"/>
    </xf>
    <xf numFmtId="0" fontId="14" fillId="0" borderId="47" xfId="0" applyFont="1" applyFill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7" fillId="22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vertical="center"/>
    </xf>
    <xf numFmtId="0" fontId="13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/>
    </xf>
    <xf numFmtId="0" fontId="13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vertical="center"/>
    </xf>
    <xf numFmtId="0" fontId="7" fillId="22" borderId="16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horizontal="right" vertical="center"/>
    </xf>
    <xf numFmtId="0" fontId="7" fillId="0" borderId="60" xfId="0" applyFont="1" applyFill="1" applyBorder="1" applyAlignment="1">
      <alignment vertical="center"/>
    </xf>
    <xf numFmtId="0" fontId="7" fillId="22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63" xfId="0" applyFont="1" applyFill="1" applyBorder="1" applyAlignment="1">
      <alignment vertical="center"/>
    </xf>
    <xf numFmtId="0" fontId="7" fillId="22" borderId="64" xfId="0" applyFont="1" applyFill="1" applyBorder="1" applyAlignment="1">
      <alignment horizontal="center" vertical="center"/>
    </xf>
    <xf numFmtId="0" fontId="7" fillId="22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0" fontId="7" fillId="0" borderId="55" xfId="0" applyFont="1" applyFill="1" applyBorder="1" applyAlignment="1">
      <alignment vertical="center" wrapText="1"/>
    </xf>
    <xf numFmtId="0" fontId="7" fillId="22" borderId="69" xfId="0" applyFont="1" applyFill="1" applyBorder="1" applyAlignment="1">
      <alignment horizontal="center" vertical="center"/>
    </xf>
    <xf numFmtId="0" fontId="7" fillId="22" borderId="70" xfId="0" applyFont="1" applyFill="1" applyBorder="1" applyAlignment="1">
      <alignment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49" fontId="12" fillId="0" borderId="73" xfId="0" applyNumberFormat="1" applyFont="1" applyFill="1" applyBorder="1" applyAlignment="1">
      <alignment horizontal="left" vertical="center"/>
    </xf>
    <xf numFmtId="49" fontId="12" fillId="0" borderId="74" xfId="0" applyNumberFormat="1" applyFont="1" applyFill="1" applyBorder="1" applyAlignment="1">
      <alignment horizontal="left" vertical="center"/>
    </xf>
    <xf numFmtId="49" fontId="12" fillId="0" borderId="75" xfId="0" applyNumberFormat="1" applyFont="1" applyFill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4" fillId="22" borderId="76" xfId="0" applyFont="1" applyFill="1" applyBorder="1" applyAlignment="1">
      <alignment horizontal="center" vertical="center"/>
    </xf>
    <xf numFmtId="0" fontId="11" fillId="0" borderId="77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73" xfId="0" applyFont="1" applyFill="1" applyBorder="1" applyAlignment="1">
      <alignment horizontal="left" vertical="center"/>
    </xf>
    <xf numFmtId="0" fontId="12" fillId="0" borderId="82" xfId="0" applyFont="1" applyFill="1" applyBorder="1" applyAlignment="1">
      <alignment horizontal="left" vertical="center"/>
    </xf>
    <xf numFmtId="0" fontId="11" fillId="0" borderId="83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3" fillId="0" borderId="84" xfId="0" applyFont="1" applyFill="1" applyBorder="1" applyAlignment="1">
      <alignment horizontal="right" vertical="center"/>
    </xf>
    <xf numFmtId="0" fontId="13" fillId="22" borderId="85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right" vertical="center"/>
    </xf>
    <xf numFmtId="0" fontId="7" fillId="22" borderId="87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right" vertical="center"/>
    </xf>
    <xf numFmtId="0" fontId="13" fillId="0" borderId="89" xfId="0" applyFont="1" applyFill="1" applyBorder="1" applyAlignment="1">
      <alignment horizontal="right" vertical="center"/>
    </xf>
    <xf numFmtId="0" fontId="7" fillId="0" borderId="90" xfId="0" applyFont="1" applyBorder="1" applyAlignment="1">
      <alignment horizontal="center" vertical="center"/>
    </xf>
    <xf numFmtId="0" fontId="7" fillId="22" borderId="91" xfId="0" applyFont="1" applyFill="1" applyBorder="1" applyAlignment="1">
      <alignment horizontal="center" vertical="center"/>
    </xf>
    <xf numFmtId="0" fontId="7" fillId="0" borderId="92" xfId="0" applyFont="1" applyFill="1" applyBorder="1" applyAlignment="1">
      <alignment vertical="center"/>
    </xf>
    <xf numFmtId="0" fontId="7" fillId="22" borderId="93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22" borderId="96" xfId="0" applyFont="1" applyFill="1" applyBorder="1" applyAlignment="1">
      <alignment horizontal="center" vertical="center"/>
    </xf>
    <xf numFmtId="0" fontId="7" fillId="22" borderId="85" xfId="0" applyFont="1" applyFill="1" applyBorder="1" applyAlignment="1">
      <alignment horizontal="center" vertical="center"/>
    </xf>
    <xf numFmtId="0" fontId="7" fillId="22" borderId="21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22" borderId="19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1" fillId="0" borderId="97" xfId="0" applyFont="1" applyFill="1" applyBorder="1" applyAlignment="1">
      <alignment vertical="center"/>
    </xf>
    <xf numFmtId="0" fontId="11" fillId="0" borderId="98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4" fillId="0" borderId="102" xfId="0" applyFont="1" applyFill="1" applyBorder="1" applyAlignment="1">
      <alignment horizontal="center" vertical="center"/>
    </xf>
    <xf numFmtId="0" fontId="11" fillId="0" borderId="79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4" fillId="0" borderId="103" xfId="0" applyFont="1" applyBorder="1" applyAlignment="1">
      <alignment horizontal="center" vertical="center"/>
    </xf>
    <xf numFmtId="0" fontId="14" fillId="0" borderId="10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7" fillId="0" borderId="52" xfId="0" applyFont="1" applyFill="1" applyBorder="1" applyAlignment="1">
      <alignment vertical="center" wrapText="1"/>
    </xf>
    <xf numFmtId="0" fontId="7" fillId="0" borderId="105" xfId="0" applyFont="1" applyFill="1" applyBorder="1" applyAlignment="1">
      <alignment vertical="center" wrapText="1"/>
    </xf>
    <xf numFmtId="0" fontId="7" fillId="0" borderId="106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7" fillId="22" borderId="107" xfId="0" applyFont="1" applyFill="1" applyBorder="1" applyAlignment="1">
      <alignment horizontal="right" vertical="center" wrapText="1"/>
    </xf>
    <xf numFmtId="0" fontId="7" fillId="22" borderId="107" xfId="0" applyFont="1" applyFill="1" applyBorder="1" applyAlignment="1">
      <alignment horizontal="right" wrapText="1"/>
    </xf>
    <xf numFmtId="0" fontId="11" fillId="0" borderId="7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vertical="center" wrapText="1"/>
    </xf>
    <xf numFmtId="49" fontId="12" fillId="0" borderId="74" xfId="0" applyNumberFormat="1" applyFont="1" applyBorder="1" applyAlignment="1">
      <alignment horizontal="left" vertical="center"/>
    </xf>
    <xf numFmtId="0" fontId="11" fillId="0" borderId="108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49" fontId="12" fillId="0" borderId="73" xfId="0" applyNumberFormat="1" applyFont="1" applyBorder="1" applyAlignment="1">
      <alignment horizontal="left" vertical="center"/>
    </xf>
    <xf numFmtId="0" fontId="11" fillId="0" borderId="109" xfId="0" applyFont="1" applyBorder="1" applyAlignment="1">
      <alignment vertical="center" wrapText="1"/>
    </xf>
    <xf numFmtId="0" fontId="11" fillId="0" borderId="110" xfId="0" applyFont="1" applyBorder="1" applyAlignment="1">
      <alignment vertical="center" wrapText="1"/>
    </xf>
    <xf numFmtId="0" fontId="11" fillId="0" borderId="111" xfId="0" applyFont="1" applyBorder="1" applyAlignment="1">
      <alignment vertical="center" wrapText="1"/>
    </xf>
    <xf numFmtId="0" fontId="7" fillId="22" borderId="19" xfId="0" applyFont="1" applyFill="1" applyBorder="1" applyAlignment="1">
      <alignment horizontal="right" vertical="center" wrapText="1"/>
    </xf>
    <xf numFmtId="0" fontId="7" fillId="22" borderId="19" xfId="0" applyFont="1" applyFill="1" applyBorder="1" applyAlignment="1">
      <alignment horizontal="right" vertical="center" wrapText="1"/>
    </xf>
    <xf numFmtId="0" fontId="11" fillId="0" borderId="109" xfId="0" applyFont="1" applyFill="1" applyBorder="1" applyAlignment="1">
      <alignment vertical="center"/>
    </xf>
    <xf numFmtId="0" fontId="11" fillId="0" borderId="112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vertical="center"/>
    </xf>
    <xf numFmtId="0" fontId="7" fillId="0" borderId="94" xfId="0" applyFont="1" applyFill="1" applyBorder="1" applyAlignment="1">
      <alignment vertical="center"/>
    </xf>
    <xf numFmtId="0" fontId="7" fillId="0" borderId="116" xfId="0" applyFont="1" applyFill="1" applyBorder="1" applyAlignment="1">
      <alignment vertical="center"/>
    </xf>
    <xf numFmtId="0" fontId="7" fillId="22" borderId="19" xfId="0" applyFont="1" applyFill="1" applyBorder="1" applyAlignment="1">
      <alignment horizontal="right" wrapText="1"/>
    </xf>
    <xf numFmtId="0" fontId="7" fillId="22" borderId="7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47" xfId="0" applyFont="1" applyFill="1" applyBorder="1" applyAlignment="1">
      <alignment horizontal="left" vertical="center" indent="1"/>
    </xf>
    <xf numFmtId="0" fontId="11" fillId="0" borderId="47" xfId="0" applyFont="1" applyBorder="1" applyAlignment="1">
      <alignment horizontal="left" vertical="center" indent="1"/>
    </xf>
    <xf numFmtId="0" fontId="11" fillId="0" borderId="117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0" fontId="11" fillId="0" borderId="119" xfId="0" applyFont="1" applyFill="1" applyBorder="1" applyAlignment="1">
      <alignment horizontal="center" vertical="center"/>
    </xf>
    <xf numFmtId="0" fontId="14" fillId="0" borderId="120" xfId="0" applyFont="1" applyFill="1" applyBorder="1" applyAlignment="1">
      <alignment horizontal="center" vertical="center"/>
    </xf>
    <xf numFmtId="0" fontId="12" fillId="0" borderId="1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109" xfId="0" applyFont="1" applyFill="1" applyBorder="1" applyAlignment="1">
      <alignment vertical="center" wrapText="1"/>
    </xf>
    <xf numFmtId="0" fontId="15" fillId="0" borderId="12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123" xfId="0" applyNumberFormat="1" applyFont="1" applyBorder="1" applyAlignment="1">
      <alignment horizontal="center" vertical="center"/>
    </xf>
    <xf numFmtId="49" fontId="0" fillId="0" borderId="123" xfId="0" applyNumberFormat="1" applyFont="1" applyFill="1" applyBorder="1" applyAlignment="1">
      <alignment horizontal="center" vertical="center"/>
    </xf>
    <xf numFmtId="0" fontId="4" fillId="22" borderId="9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/>
    </xf>
    <xf numFmtId="0" fontId="3" fillId="22" borderId="9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117" xfId="0" applyFont="1" applyFill="1" applyBorder="1" applyAlignment="1">
      <alignment horizontal="center" vertical="center"/>
    </xf>
    <xf numFmtId="0" fontId="11" fillId="0" borderId="125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12" fillId="0" borderId="126" xfId="0" applyNumberFormat="1" applyFont="1" applyFill="1" applyBorder="1" applyAlignment="1">
      <alignment horizontal="left" vertical="center"/>
    </xf>
    <xf numFmtId="0" fontId="11" fillId="0" borderId="127" xfId="0" applyFont="1" applyFill="1" applyBorder="1" applyAlignment="1">
      <alignment horizontal="center" vertical="center"/>
    </xf>
    <xf numFmtId="0" fontId="11" fillId="0" borderId="128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/>
    </xf>
    <xf numFmtId="0" fontId="0" fillId="0" borderId="129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49" fontId="12" fillId="0" borderId="130" xfId="0" applyNumberFormat="1" applyFont="1" applyFill="1" applyBorder="1" applyAlignment="1">
      <alignment horizontal="left" vertical="center"/>
    </xf>
    <xf numFmtId="0" fontId="11" fillId="0" borderId="112" xfId="0" applyFont="1" applyBorder="1" applyAlignment="1">
      <alignment vertical="center" wrapText="1"/>
    </xf>
    <xf numFmtId="0" fontId="11" fillId="0" borderId="60" xfId="0" applyFont="1" applyBorder="1" applyAlignment="1">
      <alignment vertical="center" wrapText="1"/>
    </xf>
    <xf numFmtId="0" fontId="11" fillId="0" borderId="72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5" fillId="0" borderId="131" xfId="0" applyFont="1" applyFill="1" applyBorder="1" applyAlignment="1">
      <alignment horizontal="center" vertical="center"/>
    </xf>
    <xf numFmtId="0" fontId="16" fillId="0" borderId="131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49" fontId="0" fillId="0" borderId="132" xfId="0" applyNumberFormat="1" applyFont="1" applyFill="1" applyBorder="1" applyAlignment="1">
      <alignment horizontal="center" vertical="center"/>
    </xf>
    <xf numFmtId="49" fontId="12" fillId="0" borderId="130" xfId="0" applyNumberFormat="1" applyFont="1" applyBorder="1" applyAlignment="1">
      <alignment horizontal="left" vertical="center"/>
    </xf>
    <xf numFmtId="0" fontId="7" fillId="22" borderId="18" xfId="0" applyFont="1" applyFill="1" applyBorder="1" applyAlignment="1">
      <alignment horizontal="center" vertical="center"/>
    </xf>
    <xf numFmtId="0" fontId="13" fillId="22" borderId="21" xfId="0" applyFont="1" applyFill="1" applyBorder="1" applyAlignment="1">
      <alignment horizontal="center" vertical="center"/>
    </xf>
    <xf numFmtId="0" fontId="7" fillId="22" borderId="20" xfId="0" applyFont="1" applyFill="1" applyBorder="1" applyAlignment="1">
      <alignment horizontal="center" vertical="center"/>
    </xf>
    <xf numFmtId="0" fontId="7" fillId="22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4" fillId="0" borderId="94" xfId="0" applyFont="1" applyFill="1" applyBorder="1" applyAlignment="1">
      <alignment horizontal="center" vertical="center"/>
    </xf>
    <xf numFmtId="0" fontId="11" fillId="0" borderId="133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13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7" fillId="0" borderId="135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7" fillId="0" borderId="137" xfId="0" applyFont="1" applyFill="1" applyBorder="1" applyAlignment="1">
      <alignment horizontal="center" vertical="center"/>
    </xf>
    <xf numFmtId="0" fontId="11" fillId="0" borderId="138" xfId="0" applyFont="1" applyFill="1" applyBorder="1" applyAlignment="1">
      <alignment horizontal="center" vertical="center"/>
    </xf>
    <xf numFmtId="0" fontId="11" fillId="0" borderId="139" xfId="0" applyFont="1" applyFill="1" applyBorder="1" applyAlignment="1">
      <alignment horizontal="center" vertical="center"/>
    </xf>
    <xf numFmtId="0" fontId="14" fillId="0" borderId="140" xfId="0" applyFont="1" applyFill="1" applyBorder="1" applyAlignment="1">
      <alignment horizontal="center" vertical="center"/>
    </xf>
    <xf numFmtId="0" fontId="12" fillId="0" borderId="90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1" fillId="0" borderId="141" xfId="0" applyFont="1" applyFill="1" applyBorder="1" applyAlignment="1">
      <alignment horizontal="center" vertical="center"/>
    </xf>
    <xf numFmtId="0" fontId="11" fillId="0" borderId="10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7" fillId="0" borderId="138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0" fontId="7" fillId="0" borderId="140" xfId="0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1" fillId="0" borderId="138" xfId="0" applyFont="1" applyFill="1" applyBorder="1" applyAlignment="1" applyProtection="1">
      <alignment horizontal="center" vertical="center"/>
      <protection locked="0"/>
    </xf>
    <xf numFmtId="0" fontId="11" fillId="0" borderId="139" xfId="0" applyFont="1" applyFill="1" applyBorder="1" applyAlignment="1" applyProtection="1">
      <alignment horizontal="center" vertical="center"/>
      <protection locked="0"/>
    </xf>
    <xf numFmtId="0" fontId="14" fillId="0" borderId="140" xfId="0" applyFont="1" applyFill="1" applyBorder="1" applyAlignment="1" applyProtection="1">
      <alignment horizontal="center" vertical="center"/>
      <protection locked="0"/>
    </xf>
    <xf numFmtId="0" fontId="11" fillId="0" borderId="14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1" fillId="0" borderId="143" xfId="0" applyFont="1" applyFill="1" applyBorder="1" applyAlignment="1">
      <alignment horizontal="center" vertical="center"/>
    </xf>
    <xf numFmtId="49" fontId="12" fillId="0" borderId="33" xfId="0" applyNumberFormat="1" applyFont="1" applyFill="1" applyBorder="1" applyAlignment="1">
      <alignment horizontal="center" vertical="center"/>
    </xf>
    <xf numFmtId="0" fontId="11" fillId="0" borderId="14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4" fillId="0" borderId="95" xfId="0" applyFont="1" applyFill="1" applyBorder="1" applyAlignment="1">
      <alignment horizontal="center" vertical="center"/>
    </xf>
    <xf numFmtId="0" fontId="7" fillId="0" borderId="145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0" fontId="7" fillId="22" borderId="91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49" fontId="12" fillId="0" borderId="148" xfId="0" applyNumberFormat="1" applyFont="1" applyFill="1" applyBorder="1" applyAlignment="1">
      <alignment horizontal="left" vertical="center"/>
    </xf>
    <xf numFmtId="0" fontId="3" fillId="0" borderId="90" xfId="0" applyFont="1" applyFill="1" applyBorder="1" applyAlignment="1">
      <alignment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7" fillId="0" borderId="149" xfId="0" applyFont="1" applyFill="1" applyBorder="1" applyAlignment="1">
      <alignment horizontal="center" vertical="center"/>
    </xf>
    <xf numFmtId="0" fontId="7" fillId="0" borderId="142" xfId="0" applyFont="1" applyFill="1" applyBorder="1" applyAlignment="1">
      <alignment horizontal="center" vertical="center"/>
    </xf>
    <xf numFmtId="0" fontId="7" fillId="0" borderId="150" xfId="0" applyFont="1" applyFill="1" applyBorder="1" applyAlignment="1">
      <alignment horizontal="center" vertical="center"/>
    </xf>
    <xf numFmtId="0" fontId="11" fillId="0" borderId="149" xfId="0" applyFont="1" applyFill="1" applyBorder="1" applyAlignment="1">
      <alignment horizontal="center" vertical="center"/>
    </xf>
    <xf numFmtId="0" fontId="14" fillId="0" borderId="150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49" fontId="12" fillId="0" borderId="151" xfId="0" applyNumberFormat="1" applyFont="1" applyFill="1" applyBorder="1" applyAlignment="1">
      <alignment horizontal="left" vertical="center"/>
    </xf>
    <xf numFmtId="0" fontId="11" fillId="0" borderId="81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11" fillId="0" borderId="152" xfId="0" applyFont="1" applyFill="1" applyBorder="1" applyAlignment="1">
      <alignment horizontal="center" vertical="center"/>
    </xf>
    <xf numFmtId="0" fontId="11" fillId="0" borderId="153" xfId="0" applyFont="1" applyFill="1" applyBorder="1" applyAlignment="1">
      <alignment horizontal="center" vertical="center"/>
    </xf>
    <xf numFmtId="0" fontId="13" fillId="0" borderId="154" xfId="0" applyFont="1" applyFill="1" applyBorder="1" applyAlignment="1">
      <alignment horizontal="center" vertical="center"/>
    </xf>
    <xf numFmtId="0" fontId="7" fillId="0" borderId="152" xfId="0" applyFont="1" applyFill="1" applyBorder="1" applyAlignment="1">
      <alignment horizontal="center" vertical="center"/>
    </xf>
    <xf numFmtId="0" fontId="7" fillId="0" borderId="155" xfId="0" applyFont="1" applyFill="1" applyBorder="1" applyAlignment="1">
      <alignment horizontal="center" vertical="center"/>
    </xf>
    <xf numFmtId="0" fontId="7" fillId="0" borderId="153" xfId="0" applyFont="1" applyFill="1" applyBorder="1" applyAlignment="1">
      <alignment horizontal="center" vertical="center"/>
    </xf>
    <xf numFmtId="0" fontId="7" fillId="0" borderId="156" xfId="0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horizontal="center" vertical="center"/>
    </xf>
    <xf numFmtId="0" fontId="7" fillId="0" borderId="158" xfId="0" applyFont="1" applyFill="1" applyBorder="1" applyAlignment="1">
      <alignment horizontal="center" vertical="center"/>
    </xf>
    <xf numFmtId="0" fontId="11" fillId="0" borderId="156" xfId="0" applyFont="1" applyFill="1" applyBorder="1" applyAlignment="1">
      <alignment horizontal="center" vertical="center"/>
    </xf>
    <xf numFmtId="0" fontId="11" fillId="0" borderId="157" xfId="0" applyFont="1" applyFill="1" applyBorder="1" applyAlignment="1">
      <alignment horizontal="center" vertical="center"/>
    </xf>
    <xf numFmtId="0" fontId="14" fillId="0" borderId="158" xfId="0" applyFont="1" applyFill="1" applyBorder="1" applyAlignment="1">
      <alignment horizontal="center" vertical="center"/>
    </xf>
    <xf numFmtId="49" fontId="12" fillId="0" borderId="132" xfId="0" applyNumberFormat="1" applyFont="1" applyFill="1" applyBorder="1" applyAlignment="1">
      <alignment horizontal="center" vertical="center"/>
    </xf>
    <xf numFmtId="0" fontId="7" fillId="0" borderId="159" xfId="0" applyFont="1" applyFill="1" applyBorder="1" applyAlignment="1">
      <alignment horizontal="center" vertical="center"/>
    </xf>
    <xf numFmtId="0" fontId="7" fillId="0" borderId="160" xfId="0" applyFont="1" applyFill="1" applyBorder="1" applyAlignment="1">
      <alignment horizontal="center" vertical="center"/>
    </xf>
    <xf numFmtId="0" fontId="7" fillId="0" borderId="161" xfId="0" applyFont="1" applyFill="1" applyBorder="1" applyAlignment="1">
      <alignment horizontal="center" vertical="center"/>
    </xf>
    <xf numFmtId="0" fontId="7" fillId="22" borderId="76" xfId="0" applyFont="1" applyFill="1" applyBorder="1" applyAlignment="1">
      <alignment horizontal="center" vertical="center"/>
    </xf>
    <xf numFmtId="0" fontId="7" fillId="0" borderId="162" xfId="0" applyFont="1" applyFill="1" applyBorder="1" applyAlignment="1">
      <alignment horizontal="center" vertical="center"/>
    </xf>
    <xf numFmtId="0" fontId="7" fillId="0" borderId="163" xfId="0" applyFont="1" applyFill="1" applyBorder="1" applyAlignment="1">
      <alignment horizontal="center" vertical="center"/>
    </xf>
    <xf numFmtId="0" fontId="7" fillId="22" borderId="61" xfId="0" applyFont="1" applyFill="1" applyBorder="1" applyAlignment="1">
      <alignment horizontal="center" vertical="center"/>
    </xf>
    <xf numFmtId="0" fontId="7" fillId="22" borderId="164" xfId="0" applyFont="1" applyFill="1" applyBorder="1" applyAlignment="1">
      <alignment horizontal="right" vertical="center" wrapText="1"/>
    </xf>
    <xf numFmtId="0" fontId="7" fillId="22" borderId="165" xfId="0" applyFont="1" applyFill="1" applyBorder="1" applyAlignment="1">
      <alignment horizontal="right" vertical="center" wrapText="1"/>
    </xf>
    <xf numFmtId="0" fontId="7" fillId="22" borderId="107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7" fillId="22" borderId="166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167" xfId="0" applyFont="1" applyFill="1" applyBorder="1" applyAlignment="1">
      <alignment horizontal="center" vertical="center"/>
    </xf>
    <xf numFmtId="0" fontId="7" fillId="0" borderId="16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9" xfId="0" applyFont="1" applyFill="1" applyBorder="1" applyAlignment="1">
      <alignment horizontal="center" vertical="center"/>
    </xf>
    <xf numFmtId="0" fontId="7" fillId="0" borderId="170" xfId="0" applyFont="1" applyFill="1" applyBorder="1" applyAlignment="1">
      <alignment horizontal="center" vertical="center"/>
    </xf>
    <xf numFmtId="0" fontId="7" fillId="0" borderId="171" xfId="0" applyFont="1" applyFill="1" applyBorder="1" applyAlignment="1">
      <alignment horizontal="center" vertical="center"/>
    </xf>
    <xf numFmtId="0" fontId="7" fillId="0" borderId="172" xfId="0" applyFont="1" applyBorder="1" applyAlignment="1">
      <alignment horizontal="center" vertical="center"/>
    </xf>
    <xf numFmtId="0" fontId="7" fillId="0" borderId="173" xfId="0" applyFont="1" applyBorder="1" applyAlignment="1">
      <alignment horizontal="center" vertical="center"/>
    </xf>
    <xf numFmtId="0" fontId="7" fillId="22" borderId="76" xfId="0" applyFont="1" applyFill="1" applyBorder="1" applyAlignment="1">
      <alignment horizontal="left" vertical="center" wrapText="1"/>
    </xf>
    <xf numFmtId="0" fontId="7" fillId="22" borderId="107" xfId="0" applyFont="1" applyFill="1" applyBorder="1" applyAlignment="1">
      <alignment horizontal="left" vertical="center" wrapText="1"/>
    </xf>
    <xf numFmtId="0" fontId="7" fillId="22" borderId="174" xfId="0" applyFont="1" applyFill="1" applyBorder="1" applyAlignment="1">
      <alignment horizontal="left" vertical="center" wrapText="1"/>
    </xf>
    <xf numFmtId="0" fontId="7" fillId="0" borderId="175" xfId="0" applyFont="1" applyFill="1" applyBorder="1" applyAlignment="1">
      <alignment horizontal="center" vertical="center" wrapText="1"/>
    </xf>
    <xf numFmtId="0" fontId="7" fillId="0" borderId="176" xfId="0" applyFont="1" applyFill="1" applyBorder="1" applyAlignment="1">
      <alignment horizontal="center" vertical="center" wrapText="1"/>
    </xf>
    <xf numFmtId="0" fontId="7" fillId="22" borderId="76" xfId="0" applyFont="1" applyFill="1" applyBorder="1" applyAlignment="1">
      <alignment horizontal="center" vertical="center" wrapText="1"/>
    </xf>
    <xf numFmtId="0" fontId="7" fillId="22" borderId="107" xfId="0" applyFont="1" applyFill="1" applyBorder="1" applyAlignment="1">
      <alignment horizontal="center" vertical="center" wrapText="1"/>
    </xf>
    <xf numFmtId="0" fontId="7" fillId="22" borderId="11" xfId="0" applyFont="1" applyFill="1" applyBorder="1" applyAlignment="1">
      <alignment horizontal="left" vertical="center" wrapText="1"/>
    </xf>
    <xf numFmtId="0" fontId="7" fillId="22" borderId="12" xfId="0" applyFont="1" applyFill="1" applyBorder="1" applyAlignment="1">
      <alignment horizontal="left" vertical="center" wrapText="1"/>
    </xf>
    <xf numFmtId="0" fontId="7" fillId="22" borderId="16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49" fontId="7" fillId="0" borderId="167" xfId="0" applyNumberFormat="1" applyFont="1" applyBorder="1" applyAlignment="1">
      <alignment horizontal="center" vertical="center"/>
    </xf>
    <xf numFmtId="0" fontId="7" fillId="0" borderId="168" xfId="0" applyFont="1" applyBorder="1" applyAlignment="1">
      <alignment horizontal="center" vertical="center"/>
    </xf>
    <xf numFmtId="0" fontId="7" fillId="0" borderId="17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3" fillId="0" borderId="172" xfId="0" applyFont="1" applyBorder="1" applyAlignment="1">
      <alignment horizontal="center" vertical="center"/>
    </xf>
    <xf numFmtId="0" fontId="13" fillId="0" borderId="173" xfId="0" applyFont="1" applyBorder="1" applyAlignment="1">
      <alignment horizontal="center" vertical="center"/>
    </xf>
    <xf numFmtId="49" fontId="7" fillId="22" borderId="11" xfId="0" applyNumberFormat="1" applyFont="1" applyFill="1" applyBorder="1" applyAlignment="1">
      <alignment horizontal="left" vertical="center"/>
    </xf>
    <xf numFmtId="49" fontId="7" fillId="22" borderId="12" xfId="0" applyNumberFormat="1" applyFont="1" applyFill="1" applyBorder="1" applyAlignment="1">
      <alignment horizontal="left" vertical="center"/>
    </xf>
    <xf numFmtId="49" fontId="7" fillId="22" borderId="16" xfId="0" applyNumberFormat="1" applyFont="1" applyFill="1" applyBorder="1" applyAlignment="1">
      <alignment horizontal="left" vertical="center"/>
    </xf>
    <xf numFmtId="0" fontId="7" fillId="22" borderId="19" xfId="0" applyFont="1" applyFill="1" applyBorder="1" applyAlignment="1">
      <alignment horizontal="center" vertical="center" wrapText="1"/>
    </xf>
    <xf numFmtId="0" fontId="11" fillId="0" borderId="10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10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10" xfId="0" applyFont="1" applyFill="1" applyBorder="1" applyAlignment="1">
      <alignment vertical="center" wrapText="1"/>
    </xf>
    <xf numFmtId="0" fontId="11" fillId="0" borderId="111" xfId="0" applyFont="1" applyFill="1" applyBorder="1" applyAlignment="1">
      <alignment vertical="center" wrapText="1"/>
    </xf>
    <xf numFmtId="0" fontId="11" fillId="0" borderId="177" xfId="0" applyFont="1" applyFill="1" applyBorder="1" applyAlignment="1">
      <alignment vertical="center" wrapText="1"/>
    </xf>
    <xf numFmtId="0" fontId="11" fillId="0" borderId="178" xfId="0" applyFont="1" applyFill="1" applyBorder="1" applyAlignment="1">
      <alignment vertical="center" wrapText="1"/>
    </xf>
    <xf numFmtId="0" fontId="11" fillId="0" borderId="125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7" fillId="0" borderId="106" xfId="0" applyFont="1" applyBorder="1" applyAlignment="1">
      <alignment horizontal="center" vertical="center"/>
    </xf>
    <xf numFmtId="0" fontId="0" fillId="0" borderId="106" xfId="0" applyBorder="1" applyAlignment="1">
      <alignment/>
    </xf>
    <xf numFmtId="0" fontId="11" fillId="0" borderId="48" xfId="0" applyFont="1" applyFill="1" applyBorder="1" applyAlignment="1">
      <alignment horizontal="center" vertical="center"/>
    </xf>
    <xf numFmtId="0" fontId="11" fillId="0" borderId="13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rzsike\Local%20Settings\Temporary%20Internet%20Files\Content.IE5\UUV19ZD7\tantervek_RKK_KIP_L_BSc3_091110_V3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.xls].xls]BSC L KIP Alap"/>
      <sheetName val=".xls].xls].xls].xls].xls].xls].xls].xls].xls].xls].xls].xls].xls].xls]Csom. és Papírgy."/>
      <sheetName val=".xls].xls].xls].xls].xls].xls].xls].xls].xls].xls].xls].xls].xls].xls]CsP modul"/>
      <sheetName val=".xls].xls].xls].xls].xls].xls].xls].xls].xls].xls].xls].xls].xls].xls]Nyomda és Média"/>
      <sheetName val=".xls].xls].xls].xls].xls].xls].xls].xls].xls].xls].xls].xls].xls].xls]NyM modul"/>
      <sheetName val=".xls].xls].xls].xls].xls].xls].xls].xls].xls].xls].xls].xls].xls].xls]Divatterm. tech."/>
      <sheetName val=".xls].xls].xls].xls].xls].xls].xls].xls].xls].xls].xls].xls].xls].xls]Ipari rendsz."/>
      <sheetName val=".xls].xls].xls].xls].xls].xls].xls].xls].xls].xls].xls].xls].xls].xls]Termékkonstr."/>
      <sheetName val=".xls].xls].xls].xls].xls].xls].xls].xls].xls].xls].xls].xls].xls].xls]Dt,Ir,Tk modul"/>
    </sheetNames>
    <sheetDataSet>
      <sheetData sheetId="8">
        <row r="11">
          <cell r="AA11">
            <v>24</v>
          </cell>
          <cell r="AB11">
            <v>16</v>
          </cell>
          <cell r="AD11">
            <v>10</v>
          </cell>
          <cell r="AE11">
            <v>8</v>
          </cell>
          <cell r="AF11">
            <v>36</v>
          </cell>
          <cell r="AH11">
            <v>10</v>
          </cell>
        </row>
        <row r="20">
          <cell r="AA20">
            <v>16</v>
          </cell>
          <cell r="AB20">
            <v>16</v>
          </cell>
          <cell r="AD20">
            <v>9</v>
          </cell>
          <cell r="AE20">
            <v>20</v>
          </cell>
          <cell r="AF20">
            <v>32</v>
          </cell>
          <cell r="AH2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9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5.875" style="11" customWidth="1"/>
    <col min="2" max="2" width="15.00390625" style="2" customWidth="1"/>
    <col min="3" max="3" width="43.25390625" style="3" customWidth="1"/>
    <col min="4" max="4" width="14.125" style="3" customWidth="1"/>
    <col min="5" max="6" width="8.00390625" style="1" customWidth="1"/>
    <col min="7" max="7" width="4.625" style="1" customWidth="1"/>
    <col min="8" max="9" width="3.625" style="1" customWidth="1"/>
    <col min="10" max="10" width="4.875" style="1" customWidth="1"/>
    <col min="11" max="11" width="4.375" style="1" customWidth="1"/>
    <col min="12" max="13" width="3.625" style="1" customWidth="1"/>
    <col min="14" max="14" width="4.875" style="1" customWidth="1"/>
    <col min="15" max="15" width="4.375" style="1" customWidth="1"/>
    <col min="16" max="17" width="3.625" style="1" customWidth="1"/>
    <col min="18" max="18" width="4.875" style="1" customWidth="1"/>
    <col min="19" max="19" width="4.625" style="1" customWidth="1"/>
    <col min="20" max="21" width="3.625" style="1" customWidth="1"/>
    <col min="22" max="22" width="4.875" style="1" customWidth="1"/>
    <col min="23" max="23" width="4.375" style="1" customWidth="1"/>
    <col min="24" max="25" width="3.625" style="1" customWidth="1"/>
    <col min="26" max="26" width="4.875" style="1" customWidth="1"/>
    <col min="27" max="27" width="4.625" style="1" customWidth="1"/>
    <col min="28" max="29" width="3.625" style="1" customWidth="1"/>
    <col min="30" max="30" width="4.875" style="1" customWidth="1"/>
    <col min="31" max="31" width="4.625" style="1" customWidth="1"/>
    <col min="32" max="33" width="3.625" style="1" customWidth="1"/>
    <col min="34" max="34" width="5.00390625" style="1" customWidth="1"/>
    <col min="35" max="35" width="19.875" style="1" customWidth="1"/>
    <col min="36" max="16384" width="9.125" style="4" customWidth="1"/>
  </cols>
  <sheetData>
    <row r="1" spans="1:35" s="15" customFormat="1" ht="18">
      <c r="A1" s="12" t="s">
        <v>322</v>
      </c>
      <c r="B1" s="13"/>
      <c r="C1" s="14"/>
      <c r="D1" s="14"/>
      <c r="M1" s="20" t="s">
        <v>220</v>
      </c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I1" s="160"/>
    </row>
    <row r="2" spans="1:35" s="15" customFormat="1" ht="18">
      <c r="A2" s="12" t="s">
        <v>323</v>
      </c>
      <c r="B2" s="13"/>
      <c r="C2" s="14"/>
      <c r="D2" s="14"/>
      <c r="M2" s="20" t="s">
        <v>121</v>
      </c>
      <c r="Q2" s="20"/>
      <c r="R2" s="20"/>
      <c r="S2" s="20"/>
      <c r="T2" s="20"/>
      <c r="U2" s="20"/>
      <c r="V2" s="373" t="s">
        <v>354</v>
      </c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</row>
    <row r="3" spans="1:35" s="15" customFormat="1" ht="18">
      <c r="A3" s="12" t="s">
        <v>20</v>
      </c>
      <c r="B3" s="13"/>
      <c r="C3" s="14"/>
      <c r="D3" s="14"/>
      <c r="M3" s="20" t="s">
        <v>120</v>
      </c>
      <c r="Q3" s="20"/>
      <c r="R3" s="20"/>
      <c r="S3" s="20"/>
      <c r="T3" s="20"/>
      <c r="U3" s="20"/>
      <c r="V3" s="373" t="s">
        <v>355</v>
      </c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</row>
    <row r="4" spans="1:35" s="9" customFormat="1" ht="18">
      <c r="A4" s="16"/>
      <c r="B4" s="17"/>
      <c r="C4" s="18"/>
      <c r="D4" s="18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5" s="9" customFormat="1" ht="33" customHeight="1">
      <c r="A5" s="16"/>
      <c r="B5" s="374"/>
      <c r="C5" s="374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:35" s="9" customFormat="1" ht="25.5" customHeight="1" thickBot="1">
      <c r="A6" s="380" t="s">
        <v>208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</row>
    <row r="7" spans="1:35" s="24" customFormat="1" ht="20.25" customHeight="1">
      <c r="A7" s="39"/>
      <c r="B7" s="375" t="s">
        <v>18</v>
      </c>
      <c r="C7" s="392" t="s">
        <v>1</v>
      </c>
      <c r="D7" s="46"/>
      <c r="E7" s="25" t="s">
        <v>17</v>
      </c>
      <c r="F7" s="382" t="s">
        <v>21</v>
      </c>
      <c r="G7" s="377" t="s">
        <v>0</v>
      </c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9"/>
      <c r="AF7" s="379"/>
      <c r="AG7" s="379"/>
      <c r="AH7" s="379"/>
      <c r="AI7" s="387" t="s">
        <v>62</v>
      </c>
    </row>
    <row r="8" spans="1:35" s="24" customFormat="1" ht="20.25" customHeight="1" thickBot="1">
      <c r="A8" s="40"/>
      <c r="B8" s="376"/>
      <c r="C8" s="393"/>
      <c r="D8" s="45"/>
      <c r="E8" s="33" t="s">
        <v>2</v>
      </c>
      <c r="F8" s="383"/>
      <c r="G8" s="384" t="s">
        <v>3</v>
      </c>
      <c r="H8" s="385"/>
      <c r="I8" s="385"/>
      <c r="J8" s="386"/>
      <c r="K8" s="384" t="s">
        <v>4</v>
      </c>
      <c r="L8" s="385"/>
      <c r="M8" s="385"/>
      <c r="N8" s="386"/>
      <c r="O8" s="384" t="s">
        <v>5</v>
      </c>
      <c r="P8" s="385"/>
      <c r="Q8" s="385"/>
      <c r="R8" s="386"/>
      <c r="S8" s="384" t="s">
        <v>6</v>
      </c>
      <c r="T8" s="385"/>
      <c r="U8" s="385"/>
      <c r="V8" s="386"/>
      <c r="W8" s="384" t="s">
        <v>7</v>
      </c>
      <c r="X8" s="385"/>
      <c r="Y8" s="385"/>
      <c r="Z8" s="386"/>
      <c r="AA8" s="384" t="s">
        <v>8</v>
      </c>
      <c r="AB8" s="385"/>
      <c r="AC8" s="385"/>
      <c r="AD8" s="386"/>
      <c r="AE8" s="384" t="s">
        <v>15</v>
      </c>
      <c r="AF8" s="385"/>
      <c r="AG8" s="385"/>
      <c r="AH8" s="385"/>
      <c r="AI8" s="388"/>
    </row>
    <row r="9" spans="1:35" s="24" customFormat="1" ht="20.25" customHeight="1">
      <c r="A9" s="43"/>
      <c r="B9" s="23"/>
      <c r="C9" s="175"/>
      <c r="D9" s="44"/>
      <c r="E9" s="22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27" t="s">
        <v>11</v>
      </c>
      <c r="AI9" s="47" t="s">
        <v>18</v>
      </c>
    </row>
    <row r="10" spans="1:35" s="37" customFormat="1" ht="20.25" customHeight="1">
      <c r="A10" s="389" t="s">
        <v>217</v>
      </c>
      <c r="B10" s="390"/>
      <c r="C10" s="390"/>
      <c r="D10" s="205" t="s">
        <v>213</v>
      </c>
      <c r="E10" s="34">
        <f>SUM(E11:E21)</f>
        <v>172</v>
      </c>
      <c r="F10" s="35">
        <f>SUM(F11:F21)</f>
        <v>41</v>
      </c>
      <c r="G10" s="217">
        <f>SUM(G11:G21)</f>
        <v>60</v>
      </c>
      <c r="H10" s="36">
        <f>SUM(H11:H21)</f>
        <v>0</v>
      </c>
      <c r="I10" s="36"/>
      <c r="J10" s="38">
        <f>SUM(J11:J21)</f>
        <v>14</v>
      </c>
      <c r="K10" s="217">
        <f>SUM(K11:K21)</f>
        <v>60</v>
      </c>
      <c r="L10" s="36">
        <f>SUM(L11:L21)</f>
        <v>8</v>
      </c>
      <c r="M10" s="36"/>
      <c r="N10" s="38">
        <f>SUM(N11:N21)</f>
        <v>16</v>
      </c>
      <c r="O10" s="217">
        <f>SUM(O11:O21)</f>
        <v>24</v>
      </c>
      <c r="P10" s="36">
        <f>SUM(P11:P21)</f>
        <v>0</v>
      </c>
      <c r="Q10" s="36"/>
      <c r="R10" s="38">
        <f>SUM(R11:R21)</f>
        <v>5</v>
      </c>
      <c r="S10" s="217">
        <f>SUM(S11:S21)</f>
        <v>16</v>
      </c>
      <c r="T10" s="36">
        <f>SUM(T11:T21)</f>
        <v>4</v>
      </c>
      <c r="U10" s="36"/>
      <c r="V10" s="38">
        <f>SUM(V11:V21)</f>
        <v>6</v>
      </c>
      <c r="W10" s="217">
        <f>SUM(W11:W21)</f>
        <v>0</v>
      </c>
      <c r="X10" s="36">
        <f>SUM(X11:X21)</f>
        <v>0</v>
      </c>
      <c r="Y10" s="36"/>
      <c r="Z10" s="38">
        <f>SUM(Z11:Z21)</f>
        <v>0</v>
      </c>
      <c r="AA10" s="217">
        <f>SUM(AA11:AA21)</f>
        <v>0</v>
      </c>
      <c r="AB10" s="36">
        <f>SUM(AB11:AB21)</f>
        <v>0</v>
      </c>
      <c r="AC10" s="36"/>
      <c r="AD10" s="38">
        <f>SUM(AD11:AD21)</f>
        <v>0</v>
      </c>
      <c r="AE10" s="217">
        <f>SUM(AE11:AE21)</f>
        <v>0</v>
      </c>
      <c r="AF10" s="36">
        <f>SUM(AF11:AF21)</f>
        <v>0</v>
      </c>
      <c r="AG10" s="36"/>
      <c r="AH10" s="38">
        <f>SUM(AH11:AH21)</f>
        <v>0</v>
      </c>
      <c r="AI10" s="35"/>
    </row>
    <row r="11" spans="1:35" ht="15" customHeight="1">
      <c r="A11" s="42" t="s">
        <v>3</v>
      </c>
      <c r="B11" s="133" t="s">
        <v>320</v>
      </c>
      <c r="C11" s="176" t="s">
        <v>66</v>
      </c>
      <c r="D11" s="137"/>
      <c r="E11" s="60">
        <f>SUM(G11,H11,K11,L11,O11,P11,S11,T11,W11,X11,AA11,AB11,AE11,AF11)</f>
        <v>28</v>
      </c>
      <c r="F11" s="61">
        <f>SUM(J11,N11,R11,V11,Z11,AD11,AH11)</f>
        <v>6</v>
      </c>
      <c r="G11" s="164">
        <v>28</v>
      </c>
      <c r="H11" s="165">
        <v>0</v>
      </c>
      <c r="I11" s="62" t="s">
        <v>211</v>
      </c>
      <c r="J11" s="63">
        <v>6</v>
      </c>
      <c r="K11" s="164"/>
      <c r="L11" s="165"/>
      <c r="M11" s="62"/>
      <c r="N11" s="63"/>
      <c r="O11" s="164"/>
      <c r="P11" s="165"/>
      <c r="Q11" s="62"/>
      <c r="R11" s="63"/>
      <c r="S11" s="164"/>
      <c r="T11" s="165"/>
      <c r="U11" s="62"/>
      <c r="V11" s="63"/>
      <c r="W11" s="164"/>
      <c r="X11" s="165"/>
      <c r="Y11" s="62"/>
      <c r="Z11" s="63"/>
      <c r="AA11" s="164"/>
      <c r="AB11" s="165"/>
      <c r="AC11" s="62"/>
      <c r="AD11" s="63"/>
      <c r="AE11" s="164"/>
      <c r="AF11" s="165"/>
      <c r="AG11" s="62"/>
      <c r="AH11" s="63"/>
      <c r="AI11" s="49"/>
    </row>
    <row r="12" spans="1:35" ht="15" customHeight="1">
      <c r="A12" s="132" t="s">
        <v>4</v>
      </c>
      <c r="B12" s="134" t="s">
        <v>321</v>
      </c>
      <c r="C12" s="177" t="s">
        <v>67</v>
      </c>
      <c r="D12" s="138"/>
      <c r="E12" s="60">
        <f aca="true" t="shared" si="0" ref="E12:E19">SUM(G12,H12,K12,L12,O12,P12,S12,T12,W12,X12,AA12,AB12,AE12,AF12)</f>
        <v>32</v>
      </c>
      <c r="F12" s="61">
        <f aca="true" t="shared" si="1" ref="F12:F19">SUM(J12,N12,R12,V12,Z12,AD12,AH12)</f>
        <v>6</v>
      </c>
      <c r="G12" s="166"/>
      <c r="H12" s="167"/>
      <c r="I12" s="64"/>
      <c r="J12" s="65"/>
      <c r="K12" s="166">
        <v>32</v>
      </c>
      <c r="L12" s="167">
        <v>0</v>
      </c>
      <c r="M12" s="64" t="s">
        <v>68</v>
      </c>
      <c r="N12" s="65">
        <v>6</v>
      </c>
      <c r="O12" s="166"/>
      <c r="P12" s="167"/>
      <c r="Q12" s="64"/>
      <c r="R12" s="65"/>
      <c r="S12" s="166"/>
      <c r="T12" s="167"/>
      <c r="U12" s="64"/>
      <c r="V12" s="65"/>
      <c r="W12" s="166"/>
      <c r="X12" s="167"/>
      <c r="Y12" s="64"/>
      <c r="Z12" s="65"/>
      <c r="AA12" s="166"/>
      <c r="AB12" s="167"/>
      <c r="AC12" s="64"/>
      <c r="AD12" s="65"/>
      <c r="AE12" s="166"/>
      <c r="AF12" s="167"/>
      <c r="AG12" s="64"/>
      <c r="AH12" s="65"/>
      <c r="AI12" s="49" t="s">
        <v>320</v>
      </c>
    </row>
    <row r="13" spans="1:35" ht="15" customHeight="1">
      <c r="A13" s="132" t="s">
        <v>5</v>
      </c>
      <c r="B13" s="134" t="s">
        <v>240</v>
      </c>
      <c r="C13" s="177" t="s">
        <v>69</v>
      </c>
      <c r="D13" s="138"/>
      <c r="E13" s="60">
        <f t="shared" si="0"/>
        <v>20</v>
      </c>
      <c r="F13" s="61">
        <f t="shared" si="1"/>
        <v>5</v>
      </c>
      <c r="G13" s="166">
        <v>20</v>
      </c>
      <c r="H13" s="167">
        <v>0</v>
      </c>
      <c r="I13" s="64" t="s">
        <v>68</v>
      </c>
      <c r="J13" s="65">
        <v>5</v>
      </c>
      <c r="K13" s="166"/>
      <c r="L13" s="167"/>
      <c r="M13" s="64"/>
      <c r="N13" s="65"/>
      <c r="O13" s="166"/>
      <c r="P13" s="167"/>
      <c r="Q13" s="64"/>
      <c r="R13" s="65"/>
      <c r="S13" s="166"/>
      <c r="T13" s="167"/>
      <c r="U13" s="64"/>
      <c r="V13" s="65"/>
      <c r="W13" s="166"/>
      <c r="X13" s="167"/>
      <c r="Y13" s="64"/>
      <c r="Z13" s="65"/>
      <c r="AA13" s="166"/>
      <c r="AB13" s="167"/>
      <c r="AC13" s="64"/>
      <c r="AD13" s="65"/>
      <c r="AE13" s="166"/>
      <c r="AF13" s="167"/>
      <c r="AG13" s="64"/>
      <c r="AH13" s="65"/>
      <c r="AI13" s="49"/>
    </row>
    <row r="14" spans="1:35" ht="15" customHeight="1">
      <c r="A14" s="132" t="s">
        <v>6</v>
      </c>
      <c r="B14" s="134" t="s">
        <v>241</v>
      </c>
      <c r="C14" s="178" t="s">
        <v>70</v>
      </c>
      <c r="D14" s="139"/>
      <c r="E14" s="60">
        <f t="shared" si="0"/>
        <v>12</v>
      </c>
      <c r="F14" s="61">
        <f t="shared" si="1"/>
        <v>4</v>
      </c>
      <c r="G14" s="168"/>
      <c r="H14" s="169"/>
      <c r="I14" s="66"/>
      <c r="J14" s="67"/>
      <c r="K14" s="168">
        <v>4</v>
      </c>
      <c r="L14" s="169">
        <v>8</v>
      </c>
      <c r="M14" s="66" t="s">
        <v>68</v>
      </c>
      <c r="N14" s="67">
        <v>4</v>
      </c>
      <c r="O14" s="168"/>
      <c r="P14" s="169"/>
      <c r="Q14" s="66"/>
      <c r="R14" s="67"/>
      <c r="S14" s="168"/>
      <c r="T14" s="169"/>
      <c r="U14" s="66"/>
      <c r="V14" s="67"/>
      <c r="W14" s="168"/>
      <c r="X14" s="169"/>
      <c r="Y14" s="66"/>
      <c r="Z14" s="67"/>
      <c r="AA14" s="168"/>
      <c r="AB14" s="169"/>
      <c r="AC14" s="66"/>
      <c r="AD14" s="67"/>
      <c r="AE14" s="168"/>
      <c r="AF14" s="169"/>
      <c r="AG14" s="66"/>
      <c r="AH14" s="67"/>
      <c r="AI14" s="50" t="s">
        <v>240</v>
      </c>
    </row>
    <row r="15" spans="1:35" ht="15" customHeight="1">
      <c r="A15" s="132" t="s">
        <v>7</v>
      </c>
      <c r="B15" s="134" t="s">
        <v>242</v>
      </c>
      <c r="C15" s="178" t="s">
        <v>71</v>
      </c>
      <c r="D15" s="139"/>
      <c r="E15" s="60">
        <f t="shared" si="0"/>
        <v>12</v>
      </c>
      <c r="F15" s="61">
        <f t="shared" si="1"/>
        <v>3</v>
      </c>
      <c r="G15" s="168">
        <v>12</v>
      </c>
      <c r="H15" s="169">
        <v>0</v>
      </c>
      <c r="I15" s="66" t="s">
        <v>211</v>
      </c>
      <c r="J15" s="67">
        <v>3</v>
      </c>
      <c r="K15" s="168"/>
      <c r="L15" s="169"/>
      <c r="M15" s="66"/>
      <c r="N15" s="67"/>
      <c r="O15" s="168"/>
      <c r="P15" s="169"/>
      <c r="Q15" s="66"/>
      <c r="R15" s="67"/>
      <c r="S15" s="168"/>
      <c r="T15" s="169"/>
      <c r="U15" s="66"/>
      <c r="V15" s="67"/>
      <c r="W15" s="168"/>
      <c r="X15" s="169"/>
      <c r="Y15" s="66"/>
      <c r="Z15" s="67"/>
      <c r="AA15" s="168"/>
      <c r="AB15" s="169"/>
      <c r="AC15" s="66"/>
      <c r="AD15" s="67"/>
      <c r="AE15" s="168"/>
      <c r="AF15" s="169"/>
      <c r="AG15" s="66"/>
      <c r="AH15" s="67"/>
      <c r="AI15" s="50"/>
    </row>
    <row r="16" spans="1:35" ht="15" customHeight="1">
      <c r="A16" s="132" t="s">
        <v>8</v>
      </c>
      <c r="B16" s="134" t="s">
        <v>243</v>
      </c>
      <c r="C16" s="178" t="s">
        <v>72</v>
      </c>
      <c r="D16" s="139"/>
      <c r="E16" s="60">
        <f t="shared" si="0"/>
        <v>8</v>
      </c>
      <c r="F16" s="61">
        <f t="shared" si="1"/>
        <v>3</v>
      </c>
      <c r="G16" s="168"/>
      <c r="H16" s="169"/>
      <c r="I16" s="66"/>
      <c r="J16" s="67"/>
      <c r="K16" s="168">
        <v>8</v>
      </c>
      <c r="L16" s="169">
        <v>0</v>
      </c>
      <c r="M16" s="66" t="s">
        <v>68</v>
      </c>
      <c r="N16" s="67">
        <v>3</v>
      </c>
      <c r="O16" s="168"/>
      <c r="P16" s="169"/>
      <c r="Q16" s="66"/>
      <c r="R16" s="67"/>
      <c r="S16" s="168"/>
      <c r="T16" s="169"/>
      <c r="U16" s="66"/>
      <c r="V16" s="67"/>
      <c r="W16" s="168"/>
      <c r="X16" s="169"/>
      <c r="Y16" s="66"/>
      <c r="Z16" s="67"/>
      <c r="AA16" s="168"/>
      <c r="AB16" s="169"/>
      <c r="AC16" s="66"/>
      <c r="AD16" s="67"/>
      <c r="AE16" s="168"/>
      <c r="AF16" s="169"/>
      <c r="AG16" s="66"/>
      <c r="AH16" s="67"/>
      <c r="AI16" s="50" t="s">
        <v>242</v>
      </c>
    </row>
    <row r="17" spans="1:35" ht="15" customHeight="1">
      <c r="A17" s="132" t="s">
        <v>15</v>
      </c>
      <c r="B17" s="134" t="s">
        <v>318</v>
      </c>
      <c r="C17" s="177" t="s">
        <v>73</v>
      </c>
      <c r="D17" s="138"/>
      <c r="E17" s="60">
        <f t="shared" si="0"/>
        <v>16</v>
      </c>
      <c r="F17" s="61">
        <f t="shared" si="1"/>
        <v>3</v>
      </c>
      <c r="G17" s="166"/>
      <c r="H17" s="167"/>
      <c r="I17" s="64"/>
      <c r="J17" s="65"/>
      <c r="K17" s="166">
        <v>16</v>
      </c>
      <c r="L17" s="167">
        <v>0</v>
      </c>
      <c r="M17" s="64" t="s">
        <v>211</v>
      </c>
      <c r="N17" s="65">
        <v>3</v>
      </c>
      <c r="O17" s="166"/>
      <c r="P17" s="167"/>
      <c r="Q17" s="64"/>
      <c r="R17" s="65"/>
      <c r="S17" s="166"/>
      <c r="T17" s="167"/>
      <c r="U17" s="64"/>
      <c r="V17" s="65"/>
      <c r="W17" s="166"/>
      <c r="X17" s="167"/>
      <c r="Y17" s="64"/>
      <c r="Z17" s="65"/>
      <c r="AA17" s="166"/>
      <c r="AB17" s="167"/>
      <c r="AC17" s="64"/>
      <c r="AD17" s="65"/>
      <c r="AE17" s="166"/>
      <c r="AF17" s="167"/>
      <c r="AG17" s="64"/>
      <c r="AH17" s="65"/>
      <c r="AI17" s="50"/>
    </row>
    <row r="18" spans="1:35" ht="15" customHeight="1">
      <c r="A18" s="132" t="s">
        <v>16</v>
      </c>
      <c r="B18" s="134" t="s">
        <v>319</v>
      </c>
      <c r="C18" s="177" t="s">
        <v>74</v>
      </c>
      <c r="D18" s="138"/>
      <c r="E18" s="60">
        <f t="shared" si="0"/>
        <v>16</v>
      </c>
      <c r="F18" s="61">
        <f>SUM(J18,N18,R18,V18,Z18,AD18,AH18)</f>
        <v>3</v>
      </c>
      <c r="G18" s="166"/>
      <c r="H18" s="167"/>
      <c r="I18" s="64"/>
      <c r="J18" s="65"/>
      <c r="K18" s="166"/>
      <c r="L18" s="167"/>
      <c r="M18" s="64"/>
      <c r="N18" s="65"/>
      <c r="O18" s="166">
        <v>16</v>
      </c>
      <c r="P18" s="167">
        <v>0</v>
      </c>
      <c r="Q18" s="64" t="s">
        <v>68</v>
      </c>
      <c r="R18" s="65">
        <v>3</v>
      </c>
      <c r="S18" s="166"/>
      <c r="T18" s="167"/>
      <c r="U18" s="64"/>
      <c r="V18" s="65"/>
      <c r="W18" s="166"/>
      <c r="X18" s="167"/>
      <c r="Y18" s="64"/>
      <c r="Z18" s="65"/>
      <c r="AA18" s="166"/>
      <c r="AB18" s="167"/>
      <c r="AC18" s="64"/>
      <c r="AD18" s="65"/>
      <c r="AE18" s="166"/>
      <c r="AF18" s="167"/>
      <c r="AG18" s="64"/>
      <c r="AH18" s="65"/>
      <c r="AI18" s="50" t="s">
        <v>318</v>
      </c>
    </row>
    <row r="19" spans="1:35" ht="15" customHeight="1">
      <c r="A19" s="132" t="s">
        <v>22</v>
      </c>
      <c r="B19" s="134" t="s">
        <v>375</v>
      </c>
      <c r="C19" s="177" t="s">
        <v>76</v>
      </c>
      <c r="D19" s="138"/>
      <c r="E19" s="60">
        <f t="shared" si="0"/>
        <v>12</v>
      </c>
      <c r="F19" s="61">
        <f t="shared" si="1"/>
        <v>4</v>
      </c>
      <c r="G19" s="168"/>
      <c r="H19" s="169"/>
      <c r="I19" s="66"/>
      <c r="J19" s="67"/>
      <c r="K19" s="168"/>
      <c r="L19" s="169"/>
      <c r="M19" s="66"/>
      <c r="N19" s="67"/>
      <c r="O19" s="168"/>
      <c r="P19" s="169"/>
      <c r="Q19" s="66"/>
      <c r="R19" s="67"/>
      <c r="S19" s="168">
        <v>8</v>
      </c>
      <c r="T19" s="169">
        <v>4</v>
      </c>
      <c r="U19" s="66" t="s">
        <v>211</v>
      </c>
      <c r="V19" s="67">
        <v>4</v>
      </c>
      <c r="W19" s="168"/>
      <c r="X19" s="169"/>
      <c r="Y19" s="66"/>
      <c r="Z19" s="67"/>
      <c r="AA19" s="168"/>
      <c r="AB19" s="169"/>
      <c r="AC19" s="66"/>
      <c r="AD19" s="67"/>
      <c r="AE19" s="168"/>
      <c r="AF19" s="169"/>
      <c r="AG19" s="66"/>
      <c r="AH19" s="67"/>
      <c r="AI19" s="52"/>
    </row>
    <row r="20" spans="1:35" ht="15" customHeight="1">
      <c r="A20" s="132" t="s">
        <v>23</v>
      </c>
      <c r="B20" s="134" t="s">
        <v>244</v>
      </c>
      <c r="C20" s="177" t="s">
        <v>75</v>
      </c>
      <c r="D20" s="138"/>
      <c r="E20" s="221">
        <f>SUM(G20,H20,K20,L20,O20,P20,S20,T20,W20,X20,AA20,AB20,AE20,AF20)</f>
        <v>8</v>
      </c>
      <c r="F20" s="61">
        <f>SUM(J20,N20,R20,V20,Z20,AD20,AH20)</f>
        <v>2</v>
      </c>
      <c r="G20" s="166"/>
      <c r="H20" s="167"/>
      <c r="I20" s="64"/>
      <c r="J20" s="65"/>
      <c r="K20" s="166"/>
      <c r="L20" s="167"/>
      <c r="M20" s="64"/>
      <c r="N20" s="65"/>
      <c r="O20" s="166"/>
      <c r="P20" s="167"/>
      <c r="Q20" s="64"/>
      <c r="R20" s="65"/>
      <c r="S20" s="166">
        <v>8</v>
      </c>
      <c r="T20" s="167">
        <v>0</v>
      </c>
      <c r="U20" s="64" t="s">
        <v>211</v>
      </c>
      <c r="V20" s="65">
        <v>2</v>
      </c>
      <c r="W20" s="166"/>
      <c r="X20" s="167"/>
      <c r="Y20" s="64"/>
      <c r="Z20" s="65"/>
      <c r="AA20" s="166"/>
      <c r="AB20" s="167"/>
      <c r="AC20" s="64"/>
      <c r="AD20" s="65"/>
      <c r="AE20" s="166"/>
      <c r="AF20" s="167"/>
      <c r="AG20" s="64"/>
      <c r="AH20" s="65"/>
      <c r="AI20" s="51" t="s">
        <v>243</v>
      </c>
    </row>
    <row r="21" spans="1:35" ht="15" customHeight="1">
      <c r="A21" s="48" t="s">
        <v>24</v>
      </c>
      <c r="B21" s="134" t="s">
        <v>245</v>
      </c>
      <c r="C21" s="177" t="s">
        <v>99</v>
      </c>
      <c r="D21" s="138"/>
      <c r="E21" s="221">
        <f>SUM(G21,H21,K21,L21,O21,P21,S21,T21,W21,X21,AA21,AB21,AE21,AF21)</f>
        <v>8</v>
      </c>
      <c r="F21" s="61">
        <f>SUM(J21,N21,R21,V21,Z21,AD21,AH21)</f>
        <v>2</v>
      </c>
      <c r="G21" s="168"/>
      <c r="H21" s="169"/>
      <c r="I21" s="66"/>
      <c r="J21" s="67"/>
      <c r="K21" s="222"/>
      <c r="L21" s="223"/>
      <c r="M21" s="223"/>
      <c r="N21" s="224"/>
      <c r="O21" s="222">
        <v>8</v>
      </c>
      <c r="P21" s="223">
        <v>0</v>
      </c>
      <c r="Q21" s="223" t="s">
        <v>68</v>
      </c>
      <c r="R21" s="224">
        <v>2</v>
      </c>
      <c r="S21" s="222"/>
      <c r="T21" s="223"/>
      <c r="U21" s="223"/>
      <c r="V21" s="224"/>
      <c r="W21" s="222"/>
      <c r="X21" s="223"/>
      <c r="Y21" s="223"/>
      <c r="Z21" s="224"/>
      <c r="AA21" s="222"/>
      <c r="AB21" s="223"/>
      <c r="AC21" s="223"/>
      <c r="AD21" s="224"/>
      <c r="AE21" s="222"/>
      <c r="AF21" s="223"/>
      <c r="AG21" s="223"/>
      <c r="AH21" s="224"/>
      <c r="AI21" s="225"/>
    </row>
    <row r="22" spans="1:35" s="37" customFormat="1" ht="20.25" customHeight="1">
      <c r="A22" s="391" t="s">
        <v>218</v>
      </c>
      <c r="B22" s="390"/>
      <c r="C22" s="390"/>
      <c r="D22" s="205" t="s">
        <v>213</v>
      </c>
      <c r="E22" s="34">
        <f>SUM(E23:E31)</f>
        <v>84</v>
      </c>
      <c r="F22" s="35">
        <f>SUM(F23:F31)</f>
        <v>20</v>
      </c>
      <c r="G22" s="34">
        <f>SUM(G23:G31)</f>
        <v>16</v>
      </c>
      <c r="H22" s="36">
        <f>SUM(H23:H31)</f>
        <v>0</v>
      </c>
      <c r="I22" s="36"/>
      <c r="J22" s="38">
        <f>SUM(J23:J31)</f>
        <v>4</v>
      </c>
      <c r="K22" s="34">
        <f>SUM(K23:K31)</f>
        <v>8</v>
      </c>
      <c r="L22" s="36">
        <f>SUM(L23:L31)</f>
        <v>0</v>
      </c>
      <c r="M22" s="36"/>
      <c r="N22" s="38">
        <f>SUM(N23:N31)</f>
        <v>2</v>
      </c>
      <c r="O22" s="34">
        <f>SUM(O23:O31)</f>
        <v>16</v>
      </c>
      <c r="P22" s="36">
        <f>SUM(P23:P31)</f>
        <v>0</v>
      </c>
      <c r="Q22" s="36"/>
      <c r="R22" s="38">
        <f>SUM(R23:R31)</f>
        <v>4</v>
      </c>
      <c r="S22" s="34">
        <f>SUM(S23:S31)</f>
        <v>12</v>
      </c>
      <c r="T22" s="36">
        <f>SUM(T23:T31)</f>
        <v>0</v>
      </c>
      <c r="U22" s="36"/>
      <c r="V22" s="38">
        <f>SUM(V23:V31)</f>
        <v>2</v>
      </c>
      <c r="W22" s="34">
        <f>SUM(W23:W31)</f>
        <v>20</v>
      </c>
      <c r="X22" s="36">
        <f>SUM(X23:X31)</f>
        <v>0</v>
      </c>
      <c r="Y22" s="36"/>
      <c r="Z22" s="38">
        <f>SUM(Z23:Z31)</f>
        <v>5</v>
      </c>
      <c r="AA22" s="34">
        <f>SUM(AA23:AA31)</f>
        <v>12</v>
      </c>
      <c r="AB22" s="36">
        <f>SUM(AB23:AB31)</f>
        <v>0</v>
      </c>
      <c r="AC22" s="36"/>
      <c r="AD22" s="38">
        <f>SUM(AD23:AD31)</f>
        <v>3</v>
      </c>
      <c r="AE22" s="34">
        <f>SUM(AE23:AE31)</f>
        <v>0</v>
      </c>
      <c r="AF22" s="36">
        <f>SUM(AF23:AF31)</f>
        <v>0</v>
      </c>
      <c r="AG22" s="36"/>
      <c r="AH22" s="38">
        <f>SUM(AH23:AH31)</f>
        <v>0</v>
      </c>
      <c r="AI22" s="35"/>
    </row>
    <row r="23" spans="1:35" ht="15" customHeight="1">
      <c r="A23" s="42" t="s">
        <v>25</v>
      </c>
      <c r="B23" s="53" t="s">
        <v>246</v>
      </c>
      <c r="C23" s="177" t="s">
        <v>77</v>
      </c>
      <c r="D23" s="138"/>
      <c r="E23" s="60">
        <f>SUM(G23,H23,K23,L23,O23,P23,S23,T23,W23,X23,AA23,AB23,AE23,AF23)</f>
        <v>8</v>
      </c>
      <c r="F23" s="61">
        <f>SUM(J23,N23,R23,V23,Z23,AD23,AH23)</f>
        <v>2</v>
      </c>
      <c r="G23" s="126">
        <v>8</v>
      </c>
      <c r="H23" s="86">
        <v>0</v>
      </c>
      <c r="I23" s="86" t="s">
        <v>211</v>
      </c>
      <c r="J23" s="170">
        <v>2</v>
      </c>
      <c r="K23" s="126"/>
      <c r="L23" s="86"/>
      <c r="M23" s="86"/>
      <c r="N23" s="170"/>
      <c r="O23" s="126"/>
      <c r="P23" s="86"/>
      <c r="Q23" s="86"/>
      <c r="R23" s="170"/>
      <c r="S23" s="126"/>
      <c r="T23" s="86"/>
      <c r="U23" s="86"/>
      <c r="V23" s="170"/>
      <c r="W23" s="126"/>
      <c r="X23" s="86"/>
      <c r="Y23" s="86"/>
      <c r="Z23" s="170"/>
      <c r="AA23" s="126"/>
      <c r="AB23" s="86"/>
      <c r="AC23" s="86"/>
      <c r="AD23" s="170"/>
      <c r="AE23" s="126"/>
      <c r="AF23" s="86"/>
      <c r="AG23" s="86"/>
      <c r="AH23" s="170"/>
      <c r="AI23" s="57"/>
    </row>
    <row r="24" spans="1:35" ht="15" customHeight="1">
      <c r="A24" s="132" t="s">
        <v>26</v>
      </c>
      <c r="B24" s="54" t="s">
        <v>247</v>
      </c>
      <c r="C24" s="177" t="s">
        <v>237</v>
      </c>
      <c r="D24" s="138"/>
      <c r="E24" s="60">
        <f aca="true" t="shared" si="2" ref="E24:E31">SUM(G24,H24,K24,L24,O24,P24,S24,T24,W24,X24,AA24,AB24,AE24,AF24)</f>
        <v>8</v>
      </c>
      <c r="F24" s="61">
        <f aca="true" t="shared" si="3" ref="F24:F31">SUM(J24,N24,R24,V24,Z24,AD24,AH24)</f>
        <v>2</v>
      </c>
      <c r="G24" s="166">
        <v>8</v>
      </c>
      <c r="H24" s="167">
        <v>0</v>
      </c>
      <c r="I24" s="167" t="s">
        <v>68</v>
      </c>
      <c r="J24" s="65">
        <v>2</v>
      </c>
      <c r="K24" s="166"/>
      <c r="L24" s="167"/>
      <c r="M24" s="167"/>
      <c r="N24" s="65"/>
      <c r="O24" s="166"/>
      <c r="P24" s="167"/>
      <c r="Q24" s="167"/>
      <c r="R24" s="65"/>
      <c r="S24" s="166"/>
      <c r="T24" s="167"/>
      <c r="U24" s="167"/>
      <c r="V24" s="65"/>
      <c r="W24" s="166"/>
      <c r="X24" s="167"/>
      <c r="Y24" s="167"/>
      <c r="Z24" s="65"/>
      <c r="AA24" s="166"/>
      <c r="AB24" s="167"/>
      <c r="AC24" s="167"/>
      <c r="AD24" s="65"/>
      <c r="AE24" s="166"/>
      <c r="AF24" s="167"/>
      <c r="AG24" s="167"/>
      <c r="AH24" s="65"/>
      <c r="AI24" s="57"/>
    </row>
    <row r="25" spans="1:35" ht="15" customHeight="1">
      <c r="A25" s="132" t="s">
        <v>27</v>
      </c>
      <c r="B25" s="54" t="s">
        <v>248</v>
      </c>
      <c r="C25" s="177" t="s">
        <v>239</v>
      </c>
      <c r="D25" s="138"/>
      <c r="E25" s="60">
        <f t="shared" si="2"/>
        <v>8</v>
      </c>
      <c r="F25" s="61">
        <f>SUM(J25,N25,R25,V25,Z25,AD25,AH25)</f>
        <v>2</v>
      </c>
      <c r="G25" s="166"/>
      <c r="H25" s="167"/>
      <c r="I25" s="167"/>
      <c r="J25" s="65"/>
      <c r="K25" s="166">
        <v>8</v>
      </c>
      <c r="L25" s="167">
        <v>0</v>
      </c>
      <c r="M25" s="167" t="s">
        <v>211</v>
      </c>
      <c r="N25" s="65">
        <v>2</v>
      </c>
      <c r="O25" s="166"/>
      <c r="P25" s="167"/>
      <c r="Q25" s="167"/>
      <c r="R25" s="65"/>
      <c r="S25" s="166"/>
      <c r="T25" s="167"/>
      <c r="U25" s="167"/>
      <c r="V25" s="65"/>
      <c r="W25" s="166"/>
      <c r="X25" s="167"/>
      <c r="Y25" s="167"/>
      <c r="Z25" s="65"/>
      <c r="AA25" s="166"/>
      <c r="AB25" s="167"/>
      <c r="AC25" s="167"/>
      <c r="AD25" s="65"/>
      <c r="AE25" s="166"/>
      <c r="AF25" s="167"/>
      <c r="AG25" s="167"/>
      <c r="AH25" s="65"/>
      <c r="AI25" s="57" t="s">
        <v>247</v>
      </c>
    </row>
    <row r="26" spans="1:35" ht="15" customHeight="1">
      <c r="A26" s="132" t="s">
        <v>28</v>
      </c>
      <c r="B26" s="54" t="s">
        <v>376</v>
      </c>
      <c r="C26" s="177" t="s">
        <v>78</v>
      </c>
      <c r="D26" s="138"/>
      <c r="E26" s="60">
        <f t="shared" si="2"/>
        <v>8</v>
      </c>
      <c r="F26" s="61">
        <f t="shared" si="3"/>
        <v>2</v>
      </c>
      <c r="G26" s="166"/>
      <c r="H26" s="167"/>
      <c r="I26" s="167"/>
      <c r="J26" s="65"/>
      <c r="K26" s="166"/>
      <c r="L26" s="167"/>
      <c r="M26" s="167"/>
      <c r="N26" s="65"/>
      <c r="O26" s="166">
        <v>8</v>
      </c>
      <c r="P26" s="167">
        <v>0</v>
      </c>
      <c r="Q26" s="167" t="s">
        <v>211</v>
      </c>
      <c r="R26" s="65">
        <v>2</v>
      </c>
      <c r="S26" s="166"/>
      <c r="T26" s="167"/>
      <c r="U26" s="167"/>
      <c r="V26" s="65"/>
      <c r="W26" s="166"/>
      <c r="X26" s="167"/>
      <c r="Y26" s="167"/>
      <c r="Z26" s="65"/>
      <c r="AA26" s="166"/>
      <c r="AB26" s="167"/>
      <c r="AC26" s="167"/>
      <c r="AD26" s="65"/>
      <c r="AE26" s="166"/>
      <c r="AF26" s="167"/>
      <c r="AG26" s="167"/>
      <c r="AH26" s="65"/>
      <c r="AI26" s="57"/>
    </row>
    <row r="27" spans="1:35" ht="15" customHeight="1">
      <c r="A27" s="132" t="s">
        <v>29</v>
      </c>
      <c r="B27" s="55" t="s">
        <v>249</v>
      </c>
      <c r="C27" s="177" t="s">
        <v>221</v>
      </c>
      <c r="D27" s="138"/>
      <c r="E27" s="60">
        <f t="shared" si="2"/>
        <v>8</v>
      </c>
      <c r="F27" s="61">
        <f t="shared" si="3"/>
        <v>2</v>
      </c>
      <c r="G27" s="166"/>
      <c r="H27" s="167"/>
      <c r="I27" s="167"/>
      <c r="J27" s="65"/>
      <c r="K27" s="166"/>
      <c r="L27" s="167"/>
      <c r="M27" s="167"/>
      <c r="N27" s="65"/>
      <c r="O27" s="166">
        <v>8</v>
      </c>
      <c r="P27" s="167">
        <v>0</v>
      </c>
      <c r="Q27" s="167" t="s">
        <v>68</v>
      </c>
      <c r="R27" s="65">
        <v>2</v>
      </c>
      <c r="S27" s="166"/>
      <c r="T27" s="167"/>
      <c r="U27" s="167"/>
      <c r="V27" s="65"/>
      <c r="W27" s="166"/>
      <c r="X27" s="167"/>
      <c r="Y27" s="167"/>
      <c r="Z27" s="65"/>
      <c r="AA27" s="166"/>
      <c r="AB27" s="167"/>
      <c r="AC27" s="167"/>
      <c r="AD27" s="65"/>
      <c r="AE27" s="166"/>
      <c r="AF27" s="167"/>
      <c r="AG27" s="167"/>
      <c r="AH27" s="65"/>
      <c r="AI27" s="57" t="s">
        <v>248</v>
      </c>
    </row>
    <row r="28" spans="1:35" ht="15" customHeight="1">
      <c r="A28" s="132" t="s">
        <v>30</v>
      </c>
      <c r="B28" s="55" t="s">
        <v>250</v>
      </c>
      <c r="C28" s="177" t="s">
        <v>222</v>
      </c>
      <c r="D28" s="138"/>
      <c r="E28" s="60">
        <f t="shared" si="2"/>
        <v>12</v>
      </c>
      <c r="F28" s="61">
        <f t="shared" si="3"/>
        <v>2</v>
      </c>
      <c r="G28" s="166"/>
      <c r="H28" s="167"/>
      <c r="I28" s="167"/>
      <c r="J28" s="65"/>
      <c r="K28" s="166"/>
      <c r="L28" s="167"/>
      <c r="M28" s="167"/>
      <c r="N28" s="65"/>
      <c r="O28" s="166"/>
      <c r="P28" s="167"/>
      <c r="Q28" s="167"/>
      <c r="R28" s="65"/>
      <c r="S28" s="166">
        <v>12</v>
      </c>
      <c r="T28" s="167">
        <v>0</v>
      </c>
      <c r="U28" s="167" t="s">
        <v>211</v>
      </c>
      <c r="V28" s="65">
        <v>2</v>
      </c>
      <c r="W28" s="166"/>
      <c r="X28" s="167"/>
      <c r="Y28" s="167"/>
      <c r="Z28" s="65"/>
      <c r="AA28" s="166"/>
      <c r="AB28" s="167"/>
      <c r="AC28" s="167"/>
      <c r="AD28" s="65"/>
      <c r="AE28" s="166"/>
      <c r="AF28" s="167"/>
      <c r="AG28" s="167"/>
      <c r="AH28" s="65"/>
      <c r="AI28" s="57" t="s">
        <v>249</v>
      </c>
    </row>
    <row r="29" spans="1:35" ht="15" customHeight="1">
      <c r="A29" s="132" t="s">
        <v>31</v>
      </c>
      <c r="B29" s="55" t="s">
        <v>251</v>
      </c>
      <c r="C29" s="177" t="s">
        <v>79</v>
      </c>
      <c r="D29" s="138"/>
      <c r="E29" s="60">
        <f t="shared" si="2"/>
        <v>12</v>
      </c>
      <c r="F29" s="61">
        <f t="shared" si="3"/>
        <v>3</v>
      </c>
      <c r="G29" s="166"/>
      <c r="H29" s="167"/>
      <c r="I29" s="167"/>
      <c r="J29" s="65"/>
      <c r="K29" s="166"/>
      <c r="L29" s="167"/>
      <c r="M29" s="167"/>
      <c r="N29" s="65"/>
      <c r="O29" s="166"/>
      <c r="P29" s="167"/>
      <c r="Q29" s="167"/>
      <c r="R29" s="65"/>
      <c r="S29" s="166"/>
      <c r="T29" s="167"/>
      <c r="U29" s="167"/>
      <c r="V29" s="65"/>
      <c r="W29" s="166">
        <v>12</v>
      </c>
      <c r="X29" s="167">
        <v>0</v>
      </c>
      <c r="Y29" s="167" t="s">
        <v>68</v>
      </c>
      <c r="Z29" s="65">
        <v>3</v>
      </c>
      <c r="AA29" s="166"/>
      <c r="AB29" s="167"/>
      <c r="AC29" s="167"/>
      <c r="AD29" s="65"/>
      <c r="AE29" s="166"/>
      <c r="AF29" s="167"/>
      <c r="AG29" s="167"/>
      <c r="AH29" s="65"/>
      <c r="AI29" s="57" t="s">
        <v>250</v>
      </c>
    </row>
    <row r="30" spans="1:35" ht="15" customHeight="1">
      <c r="A30" s="132" t="s">
        <v>32</v>
      </c>
      <c r="B30" s="53" t="s">
        <v>377</v>
      </c>
      <c r="C30" s="178" t="s">
        <v>238</v>
      </c>
      <c r="D30" s="139"/>
      <c r="E30" s="60">
        <f t="shared" si="2"/>
        <v>8</v>
      </c>
      <c r="F30" s="61">
        <f t="shared" si="3"/>
        <v>2</v>
      </c>
      <c r="G30" s="168"/>
      <c r="H30" s="169"/>
      <c r="I30" s="169"/>
      <c r="J30" s="65"/>
      <c r="K30" s="168"/>
      <c r="L30" s="169"/>
      <c r="M30" s="169"/>
      <c r="N30" s="65"/>
      <c r="O30" s="168"/>
      <c r="P30" s="169"/>
      <c r="Q30" s="169"/>
      <c r="R30" s="65"/>
      <c r="S30" s="168"/>
      <c r="T30" s="169"/>
      <c r="U30" s="169"/>
      <c r="V30" s="65"/>
      <c r="W30" s="168">
        <v>8</v>
      </c>
      <c r="X30" s="169">
        <v>0</v>
      </c>
      <c r="Y30" s="169" t="s">
        <v>68</v>
      </c>
      <c r="Z30" s="65">
        <v>2</v>
      </c>
      <c r="AA30" s="168"/>
      <c r="AB30" s="169"/>
      <c r="AC30" s="169"/>
      <c r="AD30" s="65"/>
      <c r="AE30" s="168"/>
      <c r="AF30" s="169"/>
      <c r="AG30" s="169"/>
      <c r="AH30" s="65"/>
      <c r="AI30" s="57"/>
    </row>
    <row r="31" spans="1:35" ht="15" customHeight="1">
      <c r="A31" s="48" t="s">
        <v>33</v>
      </c>
      <c r="B31" s="56" t="s">
        <v>378</v>
      </c>
      <c r="C31" s="178" t="s">
        <v>80</v>
      </c>
      <c r="D31" s="139"/>
      <c r="E31" s="60">
        <f t="shared" si="2"/>
        <v>12</v>
      </c>
      <c r="F31" s="61">
        <f t="shared" si="3"/>
        <v>3</v>
      </c>
      <c r="G31" s="171"/>
      <c r="H31" s="172"/>
      <c r="I31" s="172"/>
      <c r="J31" s="173"/>
      <c r="K31" s="171"/>
      <c r="L31" s="172"/>
      <c r="M31" s="172"/>
      <c r="N31" s="173"/>
      <c r="O31" s="171"/>
      <c r="P31" s="172"/>
      <c r="Q31" s="172"/>
      <c r="R31" s="173"/>
      <c r="S31" s="171"/>
      <c r="T31" s="172"/>
      <c r="U31" s="172"/>
      <c r="V31" s="173"/>
      <c r="W31" s="171"/>
      <c r="X31" s="172"/>
      <c r="Y31" s="172"/>
      <c r="Z31" s="173"/>
      <c r="AA31" s="171">
        <v>12</v>
      </c>
      <c r="AB31" s="172">
        <v>0</v>
      </c>
      <c r="AC31" s="172" t="s">
        <v>68</v>
      </c>
      <c r="AD31" s="173">
        <v>3</v>
      </c>
      <c r="AE31" s="171"/>
      <c r="AF31" s="172"/>
      <c r="AG31" s="172"/>
      <c r="AH31" s="173"/>
      <c r="AI31" s="58"/>
    </row>
    <row r="32" spans="1:35" s="37" customFormat="1" ht="20.25" customHeight="1">
      <c r="A32" s="389" t="s">
        <v>219</v>
      </c>
      <c r="B32" s="390"/>
      <c r="C32" s="390"/>
      <c r="D32" s="205" t="s">
        <v>213</v>
      </c>
      <c r="E32" s="34">
        <f>SUM(E33:E54)</f>
        <v>308</v>
      </c>
      <c r="F32" s="35">
        <f>SUM(F33:F54)</f>
        <v>75</v>
      </c>
      <c r="G32" s="34">
        <f>SUM(G33:G54)</f>
        <v>56</v>
      </c>
      <c r="H32" s="36">
        <f>SUM(H33:H54)</f>
        <v>0</v>
      </c>
      <c r="I32" s="36"/>
      <c r="J32" s="38">
        <f>SUM(J33:J54)</f>
        <v>15</v>
      </c>
      <c r="K32" s="34">
        <f>SUM(K33:K54)</f>
        <v>44</v>
      </c>
      <c r="L32" s="36">
        <f>SUM(L33:L54)</f>
        <v>20</v>
      </c>
      <c r="M32" s="36"/>
      <c r="N32" s="38">
        <f>SUM(N33:N54)</f>
        <v>15</v>
      </c>
      <c r="O32" s="34">
        <f>SUM(O33:O54)</f>
        <v>84</v>
      </c>
      <c r="P32" s="36">
        <f>SUM(P33:P54)</f>
        <v>4</v>
      </c>
      <c r="Q32" s="36"/>
      <c r="R32" s="38">
        <f>SUM(R33:R54)</f>
        <v>19</v>
      </c>
      <c r="S32" s="34">
        <f>SUM(S33:S54)</f>
        <v>76</v>
      </c>
      <c r="T32" s="36">
        <f>SUM(T33:T54)</f>
        <v>8</v>
      </c>
      <c r="U32" s="36"/>
      <c r="V32" s="38">
        <f>SUM(V33:V54)</f>
        <v>21</v>
      </c>
      <c r="W32" s="34">
        <f>SUM(W33:W54)</f>
        <v>16</v>
      </c>
      <c r="X32" s="36">
        <f>SUM(X33:X54)</f>
        <v>0</v>
      </c>
      <c r="Y32" s="36"/>
      <c r="Z32" s="38">
        <f>SUM(Z33:Z54)</f>
        <v>5</v>
      </c>
      <c r="AA32" s="34">
        <f>SUM(AA33:AA54)</f>
        <v>0</v>
      </c>
      <c r="AB32" s="36">
        <f>SUM(AB33:AB54)</f>
        <v>0</v>
      </c>
      <c r="AC32" s="36"/>
      <c r="AD32" s="38">
        <f>SUM(AD33:AD54)</f>
        <v>0</v>
      </c>
      <c r="AE32" s="34">
        <f>SUM(AE33:AE54)</f>
        <v>0</v>
      </c>
      <c r="AF32" s="36">
        <f>SUM(AF33:AF54)</f>
        <v>0</v>
      </c>
      <c r="AG32" s="36"/>
      <c r="AH32" s="38">
        <f>SUM(AH33:AH54)</f>
        <v>0</v>
      </c>
      <c r="AI32" s="35"/>
    </row>
    <row r="33" spans="1:35" ht="15" customHeight="1">
      <c r="A33" s="42" t="s">
        <v>34</v>
      </c>
      <c r="B33" s="133" t="s">
        <v>252</v>
      </c>
      <c r="C33" s="177" t="s">
        <v>83</v>
      </c>
      <c r="D33" s="138"/>
      <c r="E33" s="60">
        <f>SUM(G33,H33,K33,L33,O33,P33,S33,T33,W33,X33,AA33,AB33,AE33,AF33)</f>
        <v>8</v>
      </c>
      <c r="F33" s="61">
        <f>SUM(J33,N33,R33,V33,Z33,AD33,AH33)</f>
        <v>3</v>
      </c>
      <c r="G33" s="164">
        <v>8</v>
      </c>
      <c r="H33" s="165">
        <v>0</v>
      </c>
      <c r="I33" s="165" t="s">
        <v>68</v>
      </c>
      <c r="J33" s="174">
        <v>3</v>
      </c>
      <c r="K33" s="164"/>
      <c r="L33" s="165"/>
      <c r="M33" s="165"/>
      <c r="N33" s="174"/>
      <c r="O33" s="164"/>
      <c r="P33" s="165"/>
      <c r="Q33" s="165"/>
      <c r="R33" s="174"/>
      <c r="S33" s="164"/>
      <c r="T33" s="165"/>
      <c r="U33" s="165"/>
      <c r="V33" s="174"/>
      <c r="W33" s="164"/>
      <c r="X33" s="165"/>
      <c r="Y33" s="165"/>
      <c r="Z33" s="174"/>
      <c r="AA33" s="164"/>
      <c r="AB33" s="165"/>
      <c r="AC33" s="165"/>
      <c r="AD33" s="174"/>
      <c r="AE33" s="164"/>
      <c r="AF33" s="165"/>
      <c r="AG33" s="165"/>
      <c r="AH33" s="174"/>
      <c r="AI33" s="57"/>
    </row>
    <row r="34" spans="1:35" ht="15" customHeight="1">
      <c r="A34" s="132" t="s">
        <v>35</v>
      </c>
      <c r="B34" s="134" t="s">
        <v>253</v>
      </c>
      <c r="C34" s="177" t="s">
        <v>84</v>
      </c>
      <c r="D34" s="138"/>
      <c r="E34" s="60">
        <f aca="true" t="shared" si="4" ref="E34:E54">SUM(G34,H34,K34,L34,O34,P34,S34,T34,W34,X34,AA34,AB34,AE34,AF34)</f>
        <v>16</v>
      </c>
      <c r="F34" s="61">
        <f aca="true" t="shared" si="5" ref="F34:F54">SUM(J34,N34,R34,V34,Z34,AD34,AH34)</f>
        <v>4</v>
      </c>
      <c r="G34" s="166">
        <v>16</v>
      </c>
      <c r="H34" s="167">
        <v>0</v>
      </c>
      <c r="I34" s="167" t="s">
        <v>211</v>
      </c>
      <c r="J34" s="65">
        <v>4</v>
      </c>
      <c r="K34" s="166"/>
      <c r="L34" s="167"/>
      <c r="M34" s="167"/>
      <c r="N34" s="65"/>
      <c r="O34" s="166"/>
      <c r="P34" s="167"/>
      <c r="Q34" s="167"/>
      <c r="R34" s="65"/>
      <c r="S34" s="166"/>
      <c r="T34" s="167"/>
      <c r="U34" s="167"/>
      <c r="V34" s="65"/>
      <c r="W34" s="166"/>
      <c r="X34" s="167"/>
      <c r="Y34" s="167"/>
      <c r="Z34" s="65"/>
      <c r="AA34" s="166"/>
      <c r="AB34" s="167"/>
      <c r="AC34" s="167"/>
      <c r="AD34" s="65"/>
      <c r="AE34" s="166"/>
      <c r="AF34" s="167"/>
      <c r="AG34" s="167"/>
      <c r="AH34" s="65"/>
      <c r="AI34" s="57"/>
    </row>
    <row r="35" spans="1:35" ht="15" customHeight="1">
      <c r="A35" s="132" t="s">
        <v>36</v>
      </c>
      <c r="B35" s="134" t="s">
        <v>379</v>
      </c>
      <c r="C35" s="177" t="s">
        <v>88</v>
      </c>
      <c r="D35" s="138"/>
      <c r="E35" s="60">
        <f t="shared" si="4"/>
        <v>20</v>
      </c>
      <c r="F35" s="61">
        <f t="shared" si="5"/>
        <v>5</v>
      </c>
      <c r="G35" s="166">
        <v>20</v>
      </c>
      <c r="H35" s="167">
        <v>0</v>
      </c>
      <c r="I35" s="167" t="s">
        <v>211</v>
      </c>
      <c r="J35" s="65">
        <v>5</v>
      </c>
      <c r="K35" s="166"/>
      <c r="L35" s="167"/>
      <c r="M35" s="167"/>
      <c r="N35" s="65"/>
      <c r="O35" s="166"/>
      <c r="P35" s="167"/>
      <c r="Q35" s="167"/>
      <c r="R35" s="65"/>
      <c r="S35" s="166"/>
      <c r="T35" s="167"/>
      <c r="U35" s="167"/>
      <c r="V35" s="65"/>
      <c r="W35" s="166"/>
      <c r="X35" s="167"/>
      <c r="Y35" s="167"/>
      <c r="Z35" s="65"/>
      <c r="AA35" s="166"/>
      <c r="AB35" s="167"/>
      <c r="AC35" s="167"/>
      <c r="AD35" s="65"/>
      <c r="AE35" s="166"/>
      <c r="AF35" s="167"/>
      <c r="AG35" s="167"/>
      <c r="AH35" s="65"/>
      <c r="AI35" s="57"/>
    </row>
    <row r="36" spans="1:35" ht="15" customHeight="1">
      <c r="A36" s="132" t="s">
        <v>37</v>
      </c>
      <c r="B36" s="134" t="s">
        <v>380</v>
      </c>
      <c r="C36" s="177" t="s">
        <v>89</v>
      </c>
      <c r="D36" s="138"/>
      <c r="E36" s="60">
        <f t="shared" si="4"/>
        <v>20</v>
      </c>
      <c r="F36" s="61">
        <f t="shared" si="5"/>
        <v>6</v>
      </c>
      <c r="G36" s="166"/>
      <c r="H36" s="167"/>
      <c r="I36" s="167"/>
      <c r="J36" s="65"/>
      <c r="K36" s="166">
        <v>12</v>
      </c>
      <c r="L36" s="167">
        <v>8</v>
      </c>
      <c r="M36" s="167" t="s">
        <v>68</v>
      </c>
      <c r="N36" s="65">
        <v>6</v>
      </c>
      <c r="O36" s="166"/>
      <c r="P36" s="167"/>
      <c r="Q36" s="167"/>
      <c r="R36" s="65"/>
      <c r="S36" s="166"/>
      <c r="T36" s="167"/>
      <c r="U36" s="167"/>
      <c r="V36" s="65"/>
      <c r="W36" s="166"/>
      <c r="X36" s="167"/>
      <c r="Y36" s="167"/>
      <c r="Z36" s="65"/>
      <c r="AA36" s="166"/>
      <c r="AB36" s="167"/>
      <c r="AC36" s="167"/>
      <c r="AD36" s="65"/>
      <c r="AE36" s="166"/>
      <c r="AF36" s="167"/>
      <c r="AG36" s="167"/>
      <c r="AH36" s="65"/>
      <c r="AI36" s="57" t="s">
        <v>379</v>
      </c>
    </row>
    <row r="37" spans="1:35" ht="15" customHeight="1">
      <c r="A37" s="132" t="s">
        <v>38</v>
      </c>
      <c r="B37" s="134" t="s">
        <v>254</v>
      </c>
      <c r="C37" s="177" t="s">
        <v>85</v>
      </c>
      <c r="D37" s="138"/>
      <c r="E37" s="60">
        <f t="shared" si="4"/>
        <v>20</v>
      </c>
      <c r="F37" s="61">
        <f t="shared" si="5"/>
        <v>4</v>
      </c>
      <c r="G37" s="166"/>
      <c r="H37" s="167"/>
      <c r="I37" s="167"/>
      <c r="J37" s="65"/>
      <c r="K37" s="166">
        <v>20</v>
      </c>
      <c r="L37" s="167">
        <v>0</v>
      </c>
      <c r="M37" s="167" t="s">
        <v>211</v>
      </c>
      <c r="N37" s="65">
        <v>4</v>
      </c>
      <c r="O37" s="166"/>
      <c r="P37" s="167"/>
      <c r="Q37" s="167"/>
      <c r="R37" s="65"/>
      <c r="S37" s="166"/>
      <c r="T37" s="167"/>
      <c r="U37" s="167"/>
      <c r="V37" s="65"/>
      <c r="W37" s="166"/>
      <c r="X37" s="167"/>
      <c r="Y37" s="167"/>
      <c r="Z37" s="65"/>
      <c r="AA37" s="166"/>
      <c r="AB37" s="167"/>
      <c r="AC37" s="167"/>
      <c r="AD37" s="65"/>
      <c r="AE37" s="166"/>
      <c r="AF37" s="167"/>
      <c r="AG37" s="167"/>
      <c r="AH37" s="65"/>
      <c r="AI37" s="57" t="s">
        <v>253</v>
      </c>
    </row>
    <row r="38" spans="1:35" ht="15" customHeight="1">
      <c r="A38" s="132" t="s">
        <v>39</v>
      </c>
      <c r="B38" s="134" t="s">
        <v>255</v>
      </c>
      <c r="C38" s="177" t="s">
        <v>86</v>
      </c>
      <c r="D38" s="138"/>
      <c r="E38" s="60">
        <f t="shared" si="4"/>
        <v>12</v>
      </c>
      <c r="F38" s="61">
        <f t="shared" si="5"/>
        <v>3</v>
      </c>
      <c r="G38" s="166">
        <v>12</v>
      </c>
      <c r="H38" s="167">
        <v>0</v>
      </c>
      <c r="I38" s="167" t="s">
        <v>68</v>
      </c>
      <c r="J38" s="65">
        <v>3</v>
      </c>
      <c r="K38" s="166"/>
      <c r="L38" s="167"/>
      <c r="M38" s="167"/>
      <c r="N38" s="65"/>
      <c r="O38" s="166"/>
      <c r="P38" s="167"/>
      <c r="Q38" s="167"/>
      <c r="R38" s="65"/>
      <c r="S38" s="166"/>
      <c r="T38" s="167"/>
      <c r="U38" s="167"/>
      <c r="V38" s="65"/>
      <c r="W38" s="166"/>
      <c r="X38" s="167"/>
      <c r="Y38" s="167"/>
      <c r="Z38" s="65"/>
      <c r="AA38" s="166"/>
      <c r="AB38" s="167"/>
      <c r="AC38" s="167"/>
      <c r="AD38" s="65"/>
      <c r="AE38" s="166"/>
      <c r="AF38" s="167"/>
      <c r="AG38" s="167"/>
      <c r="AH38" s="65"/>
      <c r="AI38" s="57"/>
    </row>
    <row r="39" spans="1:35" ht="15" customHeight="1">
      <c r="A39" s="132" t="s">
        <v>40</v>
      </c>
      <c r="B39" s="134" t="s">
        <v>256</v>
      </c>
      <c r="C39" s="177" t="s">
        <v>87</v>
      </c>
      <c r="D39" s="138"/>
      <c r="E39" s="60">
        <f t="shared" si="4"/>
        <v>12</v>
      </c>
      <c r="F39" s="61">
        <f t="shared" si="5"/>
        <v>3</v>
      </c>
      <c r="G39" s="166"/>
      <c r="H39" s="167"/>
      <c r="I39" s="167"/>
      <c r="J39" s="65"/>
      <c r="K39" s="166">
        <v>12</v>
      </c>
      <c r="L39" s="167">
        <v>0</v>
      </c>
      <c r="M39" s="167" t="s">
        <v>68</v>
      </c>
      <c r="N39" s="65">
        <v>3</v>
      </c>
      <c r="O39" s="166"/>
      <c r="P39" s="167"/>
      <c r="Q39" s="167"/>
      <c r="R39" s="65"/>
      <c r="S39" s="166"/>
      <c r="T39" s="167"/>
      <c r="U39" s="167"/>
      <c r="V39" s="65"/>
      <c r="W39" s="166"/>
      <c r="X39" s="167"/>
      <c r="Y39" s="167"/>
      <c r="Z39" s="65"/>
      <c r="AA39" s="166"/>
      <c r="AB39" s="167"/>
      <c r="AC39" s="167"/>
      <c r="AD39" s="65"/>
      <c r="AE39" s="166"/>
      <c r="AF39" s="167"/>
      <c r="AG39" s="167"/>
      <c r="AH39" s="65"/>
      <c r="AI39" s="57" t="s">
        <v>255</v>
      </c>
    </row>
    <row r="40" spans="1:35" ht="15" customHeight="1">
      <c r="A40" s="132" t="s">
        <v>41</v>
      </c>
      <c r="B40" s="134" t="s">
        <v>257</v>
      </c>
      <c r="C40" s="177" t="s">
        <v>236</v>
      </c>
      <c r="D40" s="138"/>
      <c r="E40" s="60">
        <f t="shared" si="4"/>
        <v>12</v>
      </c>
      <c r="F40" s="61">
        <f t="shared" si="5"/>
        <v>2</v>
      </c>
      <c r="G40" s="166"/>
      <c r="H40" s="167"/>
      <c r="I40" s="167"/>
      <c r="J40" s="65"/>
      <c r="K40" s="166">
        <v>0</v>
      </c>
      <c r="L40" s="167">
        <v>12</v>
      </c>
      <c r="M40" s="167" t="s">
        <v>211</v>
      </c>
      <c r="N40" s="65">
        <v>2</v>
      </c>
      <c r="O40" s="166"/>
      <c r="P40" s="167"/>
      <c r="Q40" s="167"/>
      <c r="R40" s="65"/>
      <c r="S40" s="166"/>
      <c r="T40" s="167"/>
      <c r="U40" s="167"/>
      <c r="V40" s="65"/>
      <c r="W40" s="166"/>
      <c r="X40" s="167"/>
      <c r="Y40" s="167"/>
      <c r="Z40" s="65"/>
      <c r="AA40" s="166"/>
      <c r="AB40" s="167"/>
      <c r="AC40" s="167"/>
      <c r="AD40" s="65"/>
      <c r="AE40" s="166"/>
      <c r="AF40" s="167"/>
      <c r="AG40" s="167"/>
      <c r="AH40" s="65"/>
      <c r="AI40" s="57" t="s">
        <v>255</v>
      </c>
    </row>
    <row r="41" spans="1:35" ht="15" customHeight="1">
      <c r="A41" s="132" t="s">
        <v>42</v>
      </c>
      <c r="B41" s="134" t="s">
        <v>258</v>
      </c>
      <c r="C41" s="207" t="s">
        <v>96</v>
      </c>
      <c r="D41" s="140"/>
      <c r="E41" s="60">
        <f t="shared" si="4"/>
        <v>20</v>
      </c>
      <c r="F41" s="61">
        <f t="shared" si="5"/>
        <v>4</v>
      </c>
      <c r="G41" s="127"/>
      <c r="H41" s="85"/>
      <c r="I41" s="85"/>
      <c r="J41" s="70"/>
      <c r="K41" s="127"/>
      <c r="L41" s="85"/>
      <c r="M41" s="85"/>
      <c r="N41" s="70"/>
      <c r="O41" s="127">
        <v>16</v>
      </c>
      <c r="P41" s="85">
        <v>4</v>
      </c>
      <c r="Q41" s="85" t="s">
        <v>68</v>
      </c>
      <c r="R41" s="70">
        <v>4</v>
      </c>
      <c r="S41" s="127"/>
      <c r="T41" s="85"/>
      <c r="U41" s="85"/>
      <c r="V41" s="70"/>
      <c r="W41" s="127"/>
      <c r="X41" s="85"/>
      <c r="Y41" s="85"/>
      <c r="Z41" s="70"/>
      <c r="AA41" s="127"/>
      <c r="AB41" s="85"/>
      <c r="AC41" s="85"/>
      <c r="AD41" s="70"/>
      <c r="AE41" s="127"/>
      <c r="AF41" s="85"/>
      <c r="AG41" s="85"/>
      <c r="AH41" s="70"/>
      <c r="AI41" s="57" t="s">
        <v>241</v>
      </c>
    </row>
    <row r="42" spans="1:35" ht="15" customHeight="1">
      <c r="A42" s="132" t="s">
        <v>43</v>
      </c>
      <c r="B42" s="134" t="s">
        <v>381</v>
      </c>
      <c r="C42" s="177" t="s">
        <v>223</v>
      </c>
      <c r="D42" s="138"/>
      <c r="E42" s="60">
        <f t="shared" si="4"/>
        <v>8</v>
      </c>
      <c r="F42" s="61">
        <f t="shared" si="5"/>
        <v>2</v>
      </c>
      <c r="G42" s="166"/>
      <c r="H42" s="167"/>
      <c r="I42" s="167"/>
      <c r="J42" s="65"/>
      <c r="K42" s="166"/>
      <c r="L42" s="167"/>
      <c r="M42" s="167"/>
      <c r="N42" s="65"/>
      <c r="O42" s="166">
        <v>8</v>
      </c>
      <c r="P42" s="167">
        <v>0</v>
      </c>
      <c r="Q42" s="167" t="s">
        <v>68</v>
      </c>
      <c r="R42" s="65">
        <v>2</v>
      </c>
      <c r="S42" s="166"/>
      <c r="T42" s="167"/>
      <c r="U42" s="167"/>
      <c r="V42" s="65"/>
      <c r="W42" s="166"/>
      <c r="X42" s="167"/>
      <c r="Y42" s="167"/>
      <c r="Z42" s="65"/>
      <c r="AA42" s="166"/>
      <c r="AB42" s="167"/>
      <c r="AC42" s="167"/>
      <c r="AD42" s="65"/>
      <c r="AE42" s="166"/>
      <c r="AF42" s="167"/>
      <c r="AG42" s="167"/>
      <c r="AH42" s="65"/>
      <c r="AI42" s="57"/>
    </row>
    <row r="43" spans="1:35" ht="15" customHeight="1">
      <c r="A43" s="132" t="s">
        <v>44</v>
      </c>
      <c r="B43" s="134" t="s">
        <v>382</v>
      </c>
      <c r="C43" s="177" t="s">
        <v>224</v>
      </c>
      <c r="D43" s="138"/>
      <c r="E43" s="60">
        <f t="shared" si="4"/>
        <v>8</v>
      </c>
      <c r="F43" s="61">
        <f t="shared" si="5"/>
        <v>2</v>
      </c>
      <c r="G43" s="166"/>
      <c r="H43" s="167"/>
      <c r="I43" s="167"/>
      <c r="J43" s="65"/>
      <c r="K43" s="166"/>
      <c r="L43" s="167"/>
      <c r="M43" s="167"/>
      <c r="N43" s="65"/>
      <c r="O43" s="166"/>
      <c r="P43" s="167"/>
      <c r="Q43" s="167"/>
      <c r="R43" s="65"/>
      <c r="S43" s="166">
        <v>8</v>
      </c>
      <c r="T43" s="167">
        <v>0</v>
      </c>
      <c r="U43" s="167" t="s">
        <v>68</v>
      </c>
      <c r="V43" s="65">
        <v>2</v>
      </c>
      <c r="W43" s="166"/>
      <c r="X43" s="167"/>
      <c r="Y43" s="167"/>
      <c r="Z43" s="65"/>
      <c r="AA43" s="166"/>
      <c r="AB43" s="167"/>
      <c r="AC43" s="167"/>
      <c r="AD43" s="65"/>
      <c r="AE43" s="166"/>
      <c r="AF43" s="167"/>
      <c r="AG43" s="167"/>
      <c r="AH43" s="65"/>
      <c r="AI43" s="57" t="s">
        <v>381</v>
      </c>
    </row>
    <row r="44" spans="1:35" ht="15" customHeight="1">
      <c r="A44" s="132" t="s">
        <v>45</v>
      </c>
      <c r="B44" s="134" t="s">
        <v>383</v>
      </c>
      <c r="C44" s="177" t="s">
        <v>225</v>
      </c>
      <c r="D44" s="138"/>
      <c r="E44" s="60">
        <f t="shared" si="4"/>
        <v>8</v>
      </c>
      <c r="F44" s="61">
        <f t="shared" si="5"/>
        <v>2</v>
      </c>
      <c r="G44" s="166"/>
      <c r="H44" s="167"/>
      <c r="I44" s="167"/>
      <c r="J44" s="65"/>
      <c r="K44" s="166"/>
      <c r="L44" s="167"/>
      <c r="M44" s="167"/>
      <c r="N44" s="65"/>
      <c r="O44" s="166">
        <v>8</v>
      </c>
      <c r="P44" s="167">
        <v>0</v>
      </c>
      <c r="Q44" s="167" t="s">
        <v>211</v>
      </c>
      <c r="R44" s="65">
        <v>2</v>
      </c>
      <c r="S44" s="166"/>
      <c r="T44" s="167"/>
      <c r="U44" s="167"/>
      <c r="V44" s="65"/>
      <c r="W44" s="166"/>
      <c r="X44" s="167"/>
      <c r="Y44" s="167"/>
      <c r="Z44" s="65"/>
      <c r="AA44" s="166"/>
      <c r="AB44" s="167"/>
      <c r="AC44" s="167"/>
      <c r="AD44" s="65"/>
      <c r="AE44" s="166"/>
      <c r="AF44" s="167"/>
      <c r="AG44" s="167"/>
      <c r="AH44" s="65"/>
      <c r="AI44" s="57"/>
    </row>
    <row r="45" spans="1:35" ht="15" customHeight="1">
      <c r="A45" s="132" t="s">
        <v>46</v>
      </c>
      <c r="B45" s="135" t="s">
        <v>384</v>
      </c>
      <c r="C45" s="163" t="s">
        <v>226</v>
      </c>
      <c r="D45" s="140"/>
      <c r="E45" s="60">
        <f t="shared" si="4"/>
        <v>8</v>
      </c>
      <c r="F45" s="61">
        <f t="shared" si="5"/>
        <v>2</v>
      </c>
      <c r="G45" s="127"/>
      <c r="H45" s="85"/>
      <c r="I45" s="85"/>
      <c r="J45" s="70"/>
      <c r="K45" s="127"/>
      <c r="L45" s="85"/>
      <c r="M45" s="85"/>
      <c r="N45" s="70"/>
      <c r="O45" s="127"/>
      <c r="P45" s="85"/>
      <c r="Q45" s="85"/>
      <c r="R45" s="70"/>
      <c r="S45" s="127">
        <v>8</v>
      </c>
      <c r="T45" s="85">
        <v>0</v>
      </c>
      <c r="U45" s="85" t="s">
        <v>211</v>
      </c>
      <c r="V45" s="70">
        <v>2</v>
      </c>
      <c r="W45" s="127"/>
      <c r="X45" s="85"/>
      <c r="Y45" s="85"/>
      <c r="Z45" s="70"/>
      <c r="AA45" s="127"/>
      <c r="AB45" s="85"/>
      <c r="AC45" s="85"/>
      <c r="AD45" s="70"/>
      <c r="AE45" s="127"/>
      <c r="AF45" s="85"/>
      <c r="AG45" s="85"/>
      <c r="AH45" s="70"/>
      <c r="AI45" s="57" t="s">
        <v>383</v>
      </c>
    </row>
    <row r="46" spans="1:35" ht="15" customHeight="1">
      <c r="A46" s="132" t="s">
        <v>47</v>
      </c>
      <c r="B46" s="134" t="s">
        <v>385</v>
      </c>
      <c r="C46" s="163" t="s">
        <v>90</v>
      </c>
      <c r="D46" s="140"/>
      <c r="E46" s="60">
        <f t="shared" si="4"/>
        <v>20</v>
      </c>
      <c r="F46" s="61">
        <f t="shared" si="5"/>
        <v>4</v>
      </c>
      <c r="G46" s="127"/>
      <c r="H46" s="85"/>
      <c r="I46" s="85"/>
      <c r="J46" s="70"/>
      <c r="K46" s="127"/>
      <c r="L46" s="85"/>
      <c r="M46" s="85"/>
      <c r="N46" s="70"/>
      <c r="O46" s="127">
        <v>20</v>
      </c>
      <c r="P46" s="85">
        <v>0</v>
      </c>
      <c r="Q46" s="85" t="s">
        <v>211</v>
      </c>
      <c r="R46" s="70">
        <v>4</v>
      </c>
      <c r="S46" s="127"/>
      <c r="T46" s="85"/>
      <c r="U46" s="85"/>
      <c r="V46" s="70"/>
      <c r="W46" s="127"/>
      <c r="X46" s="85"/>
      <c r="Y46" s="85"/>
      <c r="Z46" s="70"/>
      <c r="AA46" s="127"/>
      <c r="AB46" s="85"/>
      <c r="AC46" s="85"/>
      <c r="AD46" s="70"/>
      <c r="AE46" s="127"/>
      <c r="AF46" s="85"/>
      <c r="AG46" s="85"/>
      <c r="AH46" s="70"/>
      <c r="AI46" s="57"/>
    </row>
    <row r="47" spans="1:35" ht="15" customHeight="1">
      <c r="A47" s="132" t="s">
        <v>48</v>
      </c>
      <c r="B47" s="133" t="s">
        <v>386</v>
      </c>
      <c r="C47" s="177" t="s">
        <v>91</v>
      </c>
      <c r="D47" s="138"/>
      <c r="E47" s="60">
        <f t="shared" si="4"/>
        <v>16</v>
      </c>
      <c r="F47" s="61">
        <f t="shared" si="5"/>
        <v>4</v>
      </c>
      <c r="G47" s="166"/>
      <c r="H47" s="167"/>
      <c r="I47" s="167"/>
      <c r="J47" s="65"/>
      <c r="K47" s="166"/>
      <c r="L47" s="167"/>
      <c r="M47" s="167"/>
      <c r="N47" s="65"/>
      <c r="O47" s="166"/>
      <c r="P47" s="167"/>
      <c r="Q47" s="167"/>
      <c r="R47" s="65"/>
      <c r="S47" s="166">
        <v>16</v>
      </c>
      <c r="T47" s="167">
        <v>0</v>
      </c>
      <c r="U47" s="167" t="s">
        <v>68</v>
      </c>
      <c r="V47" s="65">
        <v>4</v>
      </c>
      <c r="W47" s="166"/>
      <c r="X47" s="167"/>
      <c r="Y47" s="167"/>
      <c r="Z47" s="65"/>
      <c r="AA47" s="166"/>
      <c r="AB47" s="167"/>
      <c r="AC47" s="167"/>
      <c r="AD47" s="65"/>
      <c r="AE47" s="166"/>
      <c r="AF47" s="167"/>
      <c r="AG47" s="167"/>
      <c r="AH47" s="65"/>
      <c r="AI47" s="57" t="s">
        <v>385</v>
      </c>
    </row>
    <row r="48" spans="1:35" ht="15" customHeight="1">
      <c r="A48" s="132" t="s">
        <v>49</v>
      </c>
      <c r="B48" s="134" t="s">
        <v>387</v>
      </c>
      <c r="C48" s="177" t="s">
        <v>92</v>
      </c>
      <c r="D48" s="138"/>
      <c r="E48" s="60">
        <f t="shared" si="4"/>
        <v>16</v>
      </c>
      <c r="F48" s="61">
        <f t="shared" si="5"/>
        <v>3</v>
      </c>
      <c r="G48" s="166"/>
      <c r="H48" s="167"/>
      <c r="I48" s="167"/>
      <c r="J48" s="65"/>
      <c r="K48" s="166"/>
      <c r="L48" s="167"/>
      <c r="M48" s="167"/>
      <c r="N48" s="65"/>
      <c r="O48" s="166">
        <v>16</v>
      </c>
      <c r="P48" s="167">
        <v>0</v>
      </c>
      <c r="Q48" s="167" t="s">
        <v>211</v>
      </c>
      <c r="R48" s="65">
        <v>3</v>
      </c>
      <c r="S48" s="166"/>
      <c r="T48" s="167"/>
      <c r="U48" s="167"/>
      <c r="V48" s="65"/>
      <c r="W48" s="166"/>
      <c r="X48" s="167"/>
      <c r="Y48" s="167"/>
      <c r="Z48" s="65"/>
      <c r="AA48" s="166"/>
      <c r="AB48" s="167"/>
      <c r="AC48" s="167"/>
      <c r="AD48" s="65"/>
      <c r="AE48" s="166"/>
      <c r="AF48" s="167"/>
      <c r="AG48" s="167"/>
      <c r="AH48" s="65"/>
      <c r="AI48" s="57"/>
    </row>
    <row r="49" spans="1:35" ht="15" customHeight="1">
      <c r="A49" s="132" t="s">
        <v>50</v>
      </c>
      <c r="B49" s="134" t="s">
        <v>388</v>
      </c>
      <c r="C49" s="177" t="s">
        <v>93</v>
      </c>
      <c r="D49" s="138"/>
      <c r="E49" s="60">
        <f t="shared" si="4"/>
        <v>20</v>
      </c>
      <c r="F49" s="61">
        <f t="shared" si="5"/>
        <v>5</v>
      </c>
      <c r="G49" s="166"/>
      <c r="H49" s="167"/>
      <c r="I49" s="167"/>
      <c r="J49" s="65"/>
      <c r="K49" s="166"/>
      <c r="L49" s="167"/>
      <c r="M49" s="167"/>
      <c r="N49" s="65"/>
      <c r="O49" s="166"/>
      <c r="P49" s="167"/>
      <c r="Q49" s="167"/>
      <c r="R49" s="65"/>
      <c r="S49" s="166">
        <v>20</v>
      </c>
      <c r="T49" s="167">
        <v>0</v>
      </c>
      <c r="U49" s="167" t="s">
        <v>68</v>
      </c>
      <c r="V49" s="65">
        <v>5</v>
      </c>
      <c r="W49" s="166"/>
      <c r="X49" s="167"/>
      <c r="Y49" s="167"/>
      <c r="Z49" s="65"/>
      <c r="AA49" s="166"/>
      <c r="AB49" s="167"/>
      <c r="AC49" s="167"/>
      <c r="AD49" s="65"/>
      <c r="AE49" s="166"/>
      <c r="AF49" s="167"/>
      <c r="AG49" s="167"/>
      <c r="AH49" s="65"/>
      <c r="AI49" s="57" t="s">
        <v>387</v>
      </c>
    </row>
    <row r="50" spans="1:35" ht="15" customHeight="1">
      <c r="A50" s="132" t="s">
        <v>51</v>
      </c>
      <c r="B50" s="134" t="s">
        <v>389</v>
      </c>
      <c r="C50" s="177" t="s">
        <v>94</v>
      </c>
      <c r="D50" s="138"/>
      <c r="E50" s="60">
        <f t="shared" si="4"/>
        <v>16</v>
      </c>
      <c r="F50" s="61">
        <f t="shared" si="5"/>
        <v>4</v>
      </c>
      <c r="G50" s="166"/>
      <c r="H50" s="167"/>
      <c r="I50" s="167"/>
      <c r="J50" s="65"/>
      <c r="K50" s="166"/>
      <c r="L50" s="167"/>
      <c r="M50" s="167"/>
      <c r="N50" s="65"/>
      <c r="O50" s="166">
        <v>16</v>
      </c>
      <c r="P50" s="167">
        <v>0</v>
      </c>
      <c r="Q50" s="167" t="s">
        <v>211</v>
      </c>
      <c r="R50" s="65">
        <v>4</v>
      </c>
      <c r="S50" s="166"/>
      <c r="T50" s="167"/>
      <c r="U50" s="167"/>
      <c r="V50" s="65"/>
      <c r="W50" s="166"/>
      <c r="X50" s="167"/>
      <c r="Y50" s="167"/>
      <c r="Z50" s="65"/>
      <c r="AA50" s="166"/>
      <c r="AB50" s="167"/>
      <c r="AC50" s="167"/>
      <c r="AD50" s="65"/>
      <c r="AE50" s="166"/>
      <c r="AF50" s="167"/>
      <c r="AG50" s="167"/>
      <c r="AH50" s="65"/>
      <c r="AI50" s="57"/>
    </row>
    <row r="51" spans="1:35" ht="15" customHeight="1">
      <c r="A51" s="132" t="s">
        <v>52</v>
      </c>
      <c r="B51" s="134" t="s">
        <v>390</v>
      </c>
      <c r="C51" s="177" t="s">
        <v>95</v>
      </c>
      <c r="D51" s="138"/>
      <c r="E51" s="60">
        <f t="shared" si="4"/>
        <v>16</v>
      </c>
      <c r="F51" s="61">
        <f t="shared" si="5"/>
        <v>4</v>
      </c>
      <c r="G51" s="166"/>
      <c r="H51" s="167"/>
      <c r="I51" s="167"/>
      <c r="J51" s="65"/>
      <c r="K51" s="166"/>
      <c r="L51" s="167"/>
      <c r="M51" s="167"/>
      <c r="N51" s="65"/>
      <c r="O51" s="166"/>
      <c r="P51" s="167"/>
      <c r="Q51" s="167"/>
      <c r="R51" s="65"/>
      <c r="S51" s="166">
        <v>16</v>
      </c>
      <c r="T51" s="167">
        <v>0</v>
      </c>
      <c r="U51" s="167" t="s">
        <v>68</v>
      </c>
      <c r="V51" s="65">
        <v>4</v>
      </c>
      <c r="W51" s="166"/>
      <c r="X51" s="167"/>
      <c r="Y51" s="167"/>
      <c r="Z51" s="65"/>
      <c r="AA51" s="166"/>
      <c r="AB51" s="167"/>
      <c r="AC51" s="167"/>
      <c r="AD51" s="65"/>
      <c r="AE51" s="166"/>
      <c r="AF51" s="167"/>
      <c r="AG51" s="167"/>
      <c r="AH51" s="65"/>
      <c r="AI51" s="57" t="s">
        <v>389</v>
      </c>
    </row>
    <row r="52" spans="1:35" ht="15" customHeight="1">
      <c r="A52" s="132" t="s">
        <v>53</v>
      </c>
      <c r="B52" s="134" t="s">
        <v>259</v>
      </c>
      <c r="C52" s="177" t="s">
        <v>97</v>
      </c>
      <c r="D52" s="138"/>
      <c r="E52" s="60">
        <f t="shared" si="4"/>
        <v>16</v>
      </c>
      <c r="F52" s="61">
        <f t="shared" si="5"/>
        <v>4</v>
      </c>
      <c r="G52" s="166"/>
      <c r="H52" s="167"/>
      <c r="I52" s="167"/>
      <c r="J52" s="65"/>
      <c r="K52" s="166"/>
      <c r="L52" s="167"/>
      <c r="M52" s="167"/>
      <c r="N52" s="65"/>
      <c r="O52" s="166"/>
      <c r="P52" s="167"/>
      <c r="Q52" s="167"/>
      <c r="R52" s="65"/>
      <c r="S52" s="166">
        <v>8</v>
      </c>
      <c r="T52" s="167">
        <v>8</v>
      </c>
      <c r="U52" s="167" t="s">
        <v>211</v>
      </c>
      <c r="V52" s="65">
        <v>4</v>
      </c>
      <c r="W52" s="166"/>
      <c r="X52" s="167"/>
      <c r="Y52" s="167"/>
      <c r="Z52" s="65"/>
      <c r="AA52" s="166"/>
      <c r="AB52" s="167"/>
      <c r="AC52" s="167"/>
      <c r="AD52" s="65"/>
      <c r="AE52" s="166"/>
      <c r="AF52" s="167"/>
      <c r="AG52" s="167"/>
      <c r="AH52" s="65"/>
      <c r="AI52" s="57" t="s">
        <v>261</v>
      </c>
    </row>
    <row r="53" spans="1:35" ht="15" customHeight="1">
      <c r="A53" s="132" t="s">
        <v>54</v>
      </c>
      <c r="B53" s="134" t="s">
        <v>391</v>
      </c>
      <c r="C53" s="207" t="s">
        <v>98</v>
      </c>
      <c r="D53" s="140"/>
      <c r="E53" s="60">
        <f t="shared" si="4"/>
        <v>8</v>
      </c>
      <c r="F53" s="61">
        <f t="shared" si="5"/>
        <v>3</v>
      </c>
      <c r="G53" s="127"/>
      <c r="H53" s="85"/>
      <c r="I53" s="85"/>
      <c r="J53" s="70"/>
      <c r="K53" s="127"/>
      <c r="L53" s="85"/>
      <c r="M53" s="85"/>
      <c r="N53" s="70"/>
      <c r="O53" s="127"/>
      <c r="P53" s="85"/>
      <c r="Q53" s="85"/>
      <c r="R53" s="70"/>
      <c r="S53" s="127"/>
      <c r="T53" s="85"/>
      <c r="U53" s="85"/>
      <c r="V53" s="70"/>
      <c r="W53" s="127">
        <v>8</v>
      </c>
      <c r="X53" s="85">
        <v>0</v>
      </c>
      <c r="Y53" s="85" t="s">
        <v>211</v>
      </c>
      <c r="Z53" s="70">
        <v>3</v>
      </c>
      <c r="AA53" s="127"/>
      <c r="AB53" s="85"/>
      <c r="AC53" s="85"/>
      <c r="AD53" s="70"/>
      <c r="AE53" s="127"/>
      <c r="AF53" s="85"/>
      <c r="AG53" s="85"/>
      <c r="AH53" s="70"/>
      <c r="AI53" s="57"/>
    </row>
    <row r="54" spans="1:35" ht="15" customHeight="1" thickBot="1">
      <c r="A54" s="131" t="s">
        <v>55</v>
      </c>
      <c r="B54" s="136" t="s">
        <v>260</v>
      </c>
      <c r="C54" s="208" t="s">
        <v>100</v>
      </c>
      <c r="D54" s="209"/>
      <c r="E54" s="275">
        <f t="shared" si="4"/>
        <v>8</v>
      </c>
      <c r="F54" s="276">
        <f t="shared" si="5"/>
        <v>2</v>
      </c>
      <c r="G54" s="277"/>
      <c r="H54" s="278"/>
      <c r="I54" s="278"/>
      <c r="J54" s="279"/>
      <c r="K54" s="277"/>
      <c r="L54" s="278"/>
      <c r="M54" s="278"/>
      <c r="N54" s="279"/>
      <c r="O54" s="277"/>
      <c r="P54" s="278"/>
      <c r="Q54" s="278"/>
      <c r="R54" s="279"/>
      <c r="S54" s="277"/>
      <c r="T54" s="278"/>
      <c r="U54" s="278"/>
      <c r="V54" s="279"/>
      <c r="W54" s="277">
        <v>8</v>
      </c>
      <c r="X54" s="278">
        <v>0</v>
      </c>
      <c r="Y54" s="278" t="s">
        <v>211</v>
      </c>
      <c r="Z54" s="279">
        <v>2</v>
      </c>
      <c r="AA54" s="277"/>
      <c r="AB54" s="278"/>
      <c r="AC54" s="278"/>
      <c r="AD54" s="279"/>
      <c r="AE54" s="277"/>
      <c r="AF54" s="278"/>
      <c r="AG54" s="278"/>
      <c r="AH54" s="279"/>
      <c r="AI54" s="59"/>
    </row>
    <row r="55" spans="1:35" ht="15" customHeight="1">
      <c r="A55" s="4"/>
      <c r="B55" s="4"/>
      <c r="C55" s="4"/>
      <c r="D55" s="4"/>
      <c r="E55" s="273">
        <f>SUM(E10,E22,E32)</f>
        <v>564</v>
      </c>
      <c r="F55" s="274">
        <f>SUM(F10,F22,F32)</f>
        <v>136</v>
      </c>
      <c r="G55" s="274">
        <f>SUM(G10,G22,G32)</f>
        <v>132</v>
      </c>
      <c r="H55" s="274">
        <f>SUM(H10,H22,H32)</f>
        <v>0</v>
      </c>
      <c r="I55" s="274"/>
      <c r="J55" s="274">
        <f>SUM(J10,J22,J32)</f>
        <v>33</v>
      </c>
      <c r="K55" s="274">
        <f>SUM(K10,K22,K32)</f>
        <v>112</v>
      </c>
      <c r="L55" s="274">
        <f>SUM(L10,L22,L32)</f>
        <v>28</v>
      </c>
      <c r="M55" s="274"/>
      <c r="N55" s="274">
        <f>SUM(N10,N22,N32)</f>
        <v>33</v>
      </c>
      <c r="O55" s="274">
        <f>SUM(O10,O22,O32)</f>
        <v>124</v>
      </c>
      <c r="P55" s="274">
        <f>SUM(P10,P22,P32)</f>
        <v>4</v>
      </c>
      <c r="Q55" s="274"/>
      <c r="R55" s="274">
        <f>SUM(R10,R22,R32)</f>
        <v>28</v>
      </c>
      <c r="S55" s="274">
        <f>SUM(S10,S22,S32)</f>
        <v>104</v>
      </c>
      <c r="T55" s="274">
        <f>SUM(T10,T22,T32)</f>
        <v>12</v>
      </c>
      <c r="U55" s="274"/>
      <c r="V55" s="274">
        <f>SUM(V10,V22,V32)</f>
        <v>29</v>
      </c>
      <c r="W55" s="274">
        <f>SUM(W10,W22,W32)</f>
        <v>36</v>
      </c>
      <c r="X55" s="274">
        <f>SUM(X10,X22,X32)</f>
        <v>0</v>
      </c>
      <c r="Y55" s="274"/>
      <c r="Z55" s="274">
        <f>SUM(Z10,Z22,Z32)</f>
        <v>10</v>
      </c>
      <c r="AA55" s="274">
        <f>SUM(AA10,AA22,AA32)</f>
        <v>12</v>
      </c>
      <c r="AB55" s="274">
        <f>SUM(AB10,AB22,AB32)</f>
        <v>0</v>
      </c>
      <c r="AC55" s="274"/>
      <c r="AD55" s="274">
        <f>SUM(AD10,AD22,AD32)</f>
        <v>3</v>
      </c>
      <c r="AE55" s="274">
        <f>SUM(AE10,AE22,AE32)</f>
        <v>0</v>
      </c>
      <c r="AF55" s="274">
        <f>SUM(AF10,AF22,AF32)</f>
        <v>0</v>
      </c>
      <c r="AG55" s="274"/>
      <c r="AH55" s="274">
        <f>SUM(AH10,AH22,AH32)</f>
        <v>0</v>
      </c>
      <c r="AI55" s="4"/>
    </row>
    <row r="56" spans="1:35" ht="15" customHeight="1">
      <c r="A56" s="226"/>
      <c r="B56" s="227"/>
      <c r="C56" s="230" t="s">
        <v>353</v>
      </c>
      <c r="D56" s="227"/>
      <c r="E56" s="75"/>
      <c r="F56" s="76" t="s">
        <v>12</v>
      </c>
      <c r="G56" s="72"/>
      <c r="H56" s="72"/>
      <c r="I56" s="74">
        <f>COUNTIF(I10:I54,"v")</f>
        <v>4</v>
      </c>
      <c r="J56" s="76"/>
      <c r="K56" s="76"/>
      <c r="L56" s="76"/>
      <c r="M56" s="74">
        <f>COUNTIF(M10:M54,"v")</f>
        <v>5</v>
      </c>
      <c r="N56" s="76"/>
      <c r="O56" s="76"/>
      <c r="P56" s="229"/>
      <c r="Q56" s="74">
        <f>COUNTIF(Q10:Q54,"v")</f>
        <v>5</v>
      </c>
      <c r="R56" s="76"/>
      <c r="S56" s="76"/>
      <c r="T56" s="76"/>
      <c r="U56" s="74">
        <f>COUNTIF(U10:U54,"v")</f>
        <v>4</v>
      </c>
      <c r="V56" s="76"/>
      <c r="W56" s="76"/>
      <c r="X56" s="76"/>
      <c r="Y56" s="74">
        <f>COUNTIF(Y10:Y54,"v")</f>
        <v>2</v>
      </c>
      <c r="Z56" s="76"/>
      <c r="AA56" s="72"/>
      <c r="AB56" s="72"/>
      <c r="AC56" s="74">
        <f>COUNTIF(AC10:AC54,"v")</f>
        <v>1</v>
      </c>
      <c r="AD56" s="76"/>
      <c r="AE56" s="72"/>
      <c r="AF56" s="72"/>
      <c r="AG56" s="74">
        <f>COUNTIF(AG10:AG54,"v")</f>
        <v>0</v>
      </c>
      <c r="AH56" s="76"/>
      <c r="AI56" s="4"/>
    </row>
    <row r="57" spans="1:35" ht="15" customHeight="1">
      <c r="A57" s="226"/>
      <c r="B57" s="227"/>
      <c r="C57" s="230"/>
      <c r="D57" s="227"/>
      <c r="E57" s="77"/>
      <c r="F57" s="78" t="s">
        <v>212</v>
      </c>
      <c r="G57" s="77"/>
      <c r="H57" s="77"/>
      <c r="I57" s="74">
        <f>COUNTIF(I10:I54,"é")</f>
        <v>5</v>
      </c>
      <c r="J57" s="77"/>
      <c r="K57" s="77"/>
      <c r="L57" s="77"/>
      <c r="M57" s="74">
        <f>COUNTIF(M10:M54,"é")</f>
        <v>4</v>
      </c>
      <c r="N57" s="77"/>
      <c r="O57" s="77"/>
      <c r="P57" s="229"/>
      <c r="Q57" s="74">
        <f>COUNTIF(Q10:Q54,"é")</f>
        <v>5</v>
      </c>
      <c r="R57" s="77"/>
      <c r="S57" s="77"/>
      <c r="T57" s="77"/>
      <c r="U57" s="74">
        <f>COUNTIF(U10:U54,"é")</f>
        <v>5</v>
      </c>
      <c r="V57" s="77"/>
      <c r="W57" s="77"/>
      <c r="X57" s="77"/>
      <c r="Y57" s="74">
        <f>COUNTIF(Y10:Y54,"é")</f>
        <v>2</v>
      </c>
      <c r="Z57" s="77"/>
      <c r="AA57" s="77"/>
      <c r="AB57" s="77"/>
      <c r="AC57" s="74">
        <f>COUNTIF(AC10:AC54,"é")</f>
        <v>0</v>
      </c>
      <c r="AD57" s="77"/>
      <c r="AE57" s="77"/>
      <c r="AF57" s="77"/>
      <c r="AG57" s="74">
        <f>COUNTIF(AG10:AG54,"é")</f>
        <v>0</v>
      </c>
      <c r="AH57" s="77"/>
      <c r="AI57" s="4"/>
    </row>
    <row r="58" spans="1:35" ht="15" customHeight="1">
      <c r="A58" s="226"/>
      <c r="B58" s="227"/>
      <c r="C58" s="230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/>
      <c r="S58" s="227"/>
      <c r="T58" s="227"/>
      <c r="U58" s="227"/>
      <c r="V58" s="227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35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35" ht="15" customHeight="1">
      <c r="A60" s="226"/>
      <c r="B60" s="227"/>
      <c r="C60" s="230" t="s">
        <v>316</v>
      </c>
      <c r="D60" s="227"/>
      <c r="E60" s="227"/>
      <c r="F60" s="227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34" ht="15" customHeight="1">
      <c r="A61" s="226"/>
      <c r="B61" s="227"/>
      <c r="C61" s="230" t="s">
        <v>317</v>
      </c>
      <c r="D61" s="227"/>
      <c r="E61" s="227"/>
      <c r="F61" s="4"/>
      <c r="G61" s="4"/>
      <c r="H61" s="4"/>
      <c r="I61" s="4"/>
      <c r="J61" s="28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28"/>
      <c r="W61" s="4"/>
      <c r="X61" s="4"/>
      <c r="Y61" s="4"/>
      <c r="Z61" s="28"/>
      <c r="AA61" s="4"/>
      <c r="AB61" s="4"/>
      <c r="AC61" s="4"/>
      <c r="AD61" s="28"/>
      <c r="AE61" s="4"/>
      <c r="AF61" s="4"/>
      <c r="AG61" s="4"/>
      <c r="AH61" s="4"/>
    </row>
    <row r="62" spans="1:4" s="72" customFormat="1" ht="15" customHeight="1">
      <c r="A62" s="71"/>
      <c r="C62" s="73"/>
      <c r="D62" s="73"/>
    </row>
    <row r="63" spans="1:4" s="72" customFormat="1" ht="15" customHeight="1">
      <c r="A63" s="71"/>
      <c r="C63" s="73"/>
      <c r="D63" s="73"/>
    </row>
    <row r="64" spans="1:35" s="72" customFormat="1" ht="15" customHeight="1">
      <c r="A64" s="71"/>
      <c r="B64" s="77"/>
      <c r="C64" s="77"/>
      <c r="D64" s="77"/>
      <c r="AI64" s="77"/>
    </row>
    <row r="65" spans="2:34" ht="15" customHeight="1">
      <c r="B65" s="29"/>
      <c r="C65" s="30"/>
      <c r="D65" s="30"/>
      <c r="E65" s="30"/>
      <c r="F65" s="30"/>
      <c r="G65" s="30"/>
      <c r="H65" s="29"/>
      <c r="I65" s="29"/>
      <c r="J65" s="29"/>
      <c r="K65" s="29"/>
      <c r="L65" s="29"/>
      <c r="M65" s="29"/>
      <c r="N65" s="29"/>
      <c r="O65" s="30"/>
      <c r="P65" s="30"/>
      <c r="Q65" s="30"/>
      <c r="R65" s="30"/>
      <c r="S65" s="30"/>
      <c r="T65" s="30"/>
      <c r="U65" s="30"/>
      <c r="V65" s="30"/>
      <c r="W65" s="10"/>
      <c r="X65" s="10"/>
      <c r="Y65" s="10"/>
      <c r="Z65" s="10"/>
      <c r="AA65" s="10"/>
      <c r="AB65" s="10"/>
      <c r="AC65" s="10"/>
      <c r="AD65" s="10"/>
      <c r="AE65" s="9"/>
      <c r="AF65" s="9"/>
      <c r="AG65" s="9"/>
      <c r="AH65" s="9"/>
    </row>
    <row r="66" spans="3:4" ht="15" customHeight="1">
      <c r="C66" s="31"/>
      <c r="D66" s="31"/>
    </row>
    <row r="67" spans="3:4" ht="15" customHeight="1">
      <c r="C67" s="31"/>
      <c r="D67" s="31"/>
    </row>
    <row r="68" spans="3:13" ht="15" customHeight="1">
      <c r="C68" s="31"/>
      <c r="D68" s="31"/>
      <c r="K68" s="2"/>
      <c r="L68" s="2"/>
      <c r="M68" s="2"/>
    </row>
    <row r="69" spans="3:13" ht="15" customHeight="1">
      <c r="C69" s="31"/>
      <c r="D69" s="31"/>
      <c r="K69" s="2"/>
      <c r="L69" s="2"/>
      <c r="M69" s="2"/>
    </row>
    <row r="77" ht="12.75"/>
  </sheetData>
  <sheetProtection/>
  <mergeCells count="20">
    <mergeCell ref="A32:C32"/>
    <mergeCell ref="O8:R8"/>
    <mergeCell ref="S8:V8"/>
    <mergeCell ref="A10:C10"/>
    <mergeCell ref="A22:C22"/>
    <mergeCell ref="C7:C8"/>
    <mergeCell ref="V4:AI4"/>
    <mergeCell ref="AA8:AD8"/>
    <mergeCell ref="AI7:AI8"/>
    <mergeCell ref="AE8:AH8"/>
    <mergeCell ref="V2:AI2"/>
    <mergeCell ref="V3:AI3"/>
    <mergeCell ref="B5:C5"/>
    <mergeCell ref="B7:B8"/>
    <mergeCell ref="G7:AH7"/>
    <mergeCell ref="A6:AI6"/>
    <mergeCell ref="F7:F8"/>
    <mergeCell ref="G8:J8"/>
    <mergeCell ref="K8:N8"/>
    <mergeCell ref="W8:Z8"/>
  </mergeCells>
  <printOptions horizontalCentered="1"/>
  <pageMargins left="0.4724409448818898" right="0.4724409448818898" top="0.5905511811023623" bottom="0.3937007874015748" header="0.5511811023622047" footer="0.4330708661417323"/>
  <pageSetup horizontalDpi="300" verticalDpi="300" orientation="landscape" paperSize="9" scale="50" r:id="rId1"/>
  <headerFooter alignWithMargins="0">
    <oddFooter>&amp;L&amp;14Nyomtatva:&amp;D&amp;C&amp;12Tanterv - Levelező
&amp;F&amp;R&amp;14 1/8</oddFooter>
  </headerFooter>
  <ignoredErrors>
    <ignoredError sqref="E22:F22 E32:F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I58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11" customWidth="1"/>
    <col min="2" max="2" width="15.125" style="2" bestFit="1" customWidth="1"/>
    <col min="3" max="3" width="57.25390625" style="3" customWidth="1"/>
    <col min="4" max="4" width="14.00390625" style="3" customWidth="1"/>
    <col min="5" max="6" width="8.00390625" style="1" customWidth="1"/>
    <col min="7" max="7" width="5.00390625" style="1" customWidth="1"/>
    <col min="8" max="9" width="3.625" style="1" customWidth="1"/>
    <col min="10" max="11" width="5.00390625" style="1" customWidth="1"/>
    <col min="12" max="13" width="3.625" style="1" customWidth="1"/>
    <col min="14" max="15" width="5.00390625" style="1" customWidth="1"/>
    <col min="16" max="17" width="3.625" style="1" customWidth="1"/>
    <col min="18" max="19" width="5.00390625" style="1" customWidth="1"/>
    <col min="20" max="21" width="3.625" style="1" customWidth="1"/>
    <col min="22" max="23" width="5.00390625" style="1" customWidth="1"/>
    <col min="24" max="25" width="3.625" style="1" customWidth="1"/>
    <col min="26" max="27" width="5.00390625" style="1" customWidth="1"/>
    <col min="28" max="29" width="3.625" style="1" customWidth="1"/>
    <col min="30" max="31" width="5.00390625" style="1" customWidth="1"/>
    <col min="32" max="33" width="3.625" style="1" customWidth="1"/>
    <col min="34" max="34" width="5.00390625" style="1" customWidth="1"/>
    <col min="35" max="35" width="32.00390625" style="1" bestFit="1" customWidth="1"/>
    <col min="36" max="16384" width="9.125" style="4" customWidth="1"/>
  </cols>
  <sheetData>
    <row r="1" spans="1:35" s="15" customFormat="1" ht="18">
      <c r="A1" s="12" t="s">
        <v>322</v>
      </c>
      <c r="B1" s="13"/>
      <c r="C1" s="14"/>
      <c r="D1" s="14"/>
      <c r="M1" s="20" t="s">
        <v>227</v>
      </c>
      <c r="Q1" s="20"/>
      <c r="R1" s="20"/>
      <c r="S1" s="20"/>
      <c r="T1" s="20"/>
      <c r="U1" s="20"/>
      <c r="V1" s="20"/>
      <c r="W1" s="20"/>
      <c r="X1" s="20"/>
      <c r="Y1" s="20"/>
      <c r="Z1" s="20"/>
      <c r="AI1" s="160"/>
    </row>
    <row r="2" spans="1:35" s="15" customFormat="1" ht="18">
      <c r="A2" s="12" t="s">
        <v>346</v>
      </c>
      <c r="B2" s="13"/>
      <c r="C2" s="14"/>
      <c r="D2" s="14"/>
      <c r="M2" s="20" t="s">
        <v>121</v>
      </c>
      <c r="Q2" s="20"/>
      <c r="R2" s="20"/>
      <c r="S2" s="20"/>
      <c r="T2" s="20"/>
      <c r="U2" s="20"/>
      <c r="V2" s="373" t="s">
        <v>354</v>
      </c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</row>
    <row r="3" spans="1:35" s="15" customFormat="1" ht="18">
      <c r="A3" s="12"/>
      <c r="B3" s="13"/>
      <c r="C3" s="14"/>
      <c r="D3" s="14"/>
      <c r="M3" s="20" t="s">
        <v>120</v>
      </c>
      <c r="Q3" s="20"/>
      <c r="R3" s="20"/>
      <c r="S3" s="20"/>
      <c r="T3" s="20"/>
      <c r="U3" s="20"/>
      <c r="V3" s="373" t="s">
        <v>355</v>
      </c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</row>
    <row r="4" spans="1:35" s="9" customFormat="1" ht="18">
      <c r="A4" s="16"/>
      <c r="B4" s="17"/>
      <c r="C4" s="18"/>
      <c r="D4" s="18"/>
      <c r="M4" s="120" t="s">
        <v>130</v>
      </c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4" s="9" customFormat="1" ht="33" customHeight="1">
      <c r="A5" s="16"/>
      <c r="B5" s="371"/>
      <c r="C5" s="371"/>
      <c r="D5" s="162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s="9" customFormat="1" ht="25.5" customHeight="1" thickBot="1">
      <c r="A6" s="380" t="s">
        <v>122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</row>
    <row r="7" spans="1:35" s="24" customFormat="1" ht="20.25" customHeight="1">
      <c r="A7" s="39"/>
      <c r="B7" s="375" t="s">
        <v>18</v>
      </c>
      <c r="C7" s="392" t="s">
        <v>1</v>
      </c>
      <c r="D7" s="196"/>
      <c r="E7" s="25" t="s">
        <v>17</v>
      </c>
      <c r="F7" s="382" t="s">
        <v>21</v>
      </c>
      <c r="G7" s="377" t="s">
        <v>0</v>
      </c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9"/>
      <c r="AF7" s="379"/>
      <c r="AG7" s="379"/>
      <c r="AH7" s="379"/>
      <c r="AI7" s="387" t="s">
        <v>62</v>
      </c>
    </row>
    <row r="8" spans="1:35" s="24" customFormat="1" ht="20.25" customHeight="1" thickBot="1">
      <c r="A8" s="40"/>
      <c r="B8" s="376"/>
      <c r="C8" s="393"/>
      <c r="D8" s="45"/>
      <c r="E8" s="33" t="s">
        <v>2</v>
      </c>
      <c r="F8" s="383"/>
      <c r="G8" s="384" t="s">
        <v>3</v>
      </c>
      <c r="H8" s="385"/>
      <c r="I8" s="385"/>
      <c r="J8" s="386"/>
      <c r="K8" s="384" t="s">
        <v>4</v>
      </c>
      <c r="L8" s="385"/>
      <c r="M8" s="385"/>
      <c r="N8" s="386"/>
      <c r="O8" s="384" t="s">
        <v>5</v>
      </c>
      <c r="P8" s="385"/>
      <c r="Q8" s="385"/>
      <c r="R8" s="386"/>
      <c r="S8" s="384" t="s">
        <v>6</v>
      </c>
      <c r="T8" s="385"/>
      <c r="U8" s="385"/>
      <c r="V8" s="386"/>
      <c r="W8" s="384" t="s">
        <v>7</v>
      </c>
      <c r="X8" s="385"/>
      <c r="Y8" s="385"/>
      <c r="Z8" s="386"/>
      <c r="AA8" s="384" t="s">
        <v>8</v>
      </c>
      <c r="AB8" s="385"/>
      <c r="AC8" s="385"/>
      <c r="AD8" s="386"/>
      <c r="AE8" s="384" t="s">
        <v>15</v>
      </c>
      <c r="AF8" s="385"/>
      <c r="AG8" s="385"/>
      <c r="AH8" s="385"/>
      <c r="AI8" s="388"/>
    </row>
    <row r="9" spans="1:35" s="24" customFormat="1" ht="20.25" customHeight="1">
      <c r="A9" s="43"/>
      <c r="B9" s="23"/>
      <c r="C9" s="175"/>
      <c r="D9" s="175"/>
      <c r="E9" s="22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141" t="s">
        <v>11</v>
      </c>
      <c r="AI9" s="147" t="s">
        <v>18</v>
      </c>
    </row>
    <row r="10" spans="1:35" s="37" customFormat="1" ht="20.25" customHeight="1">
      <c r="A10" s="391" t="s">
        <v>214</v>
      </c>
      <c r="B10" s="390"/>
      <c r="C10" s="390"/>
      <c r="D10" s="186" t="s">
        <v>213</v>
      </c>
      <c r="E10" s="34">
        <f>SUM(E11:E17)</f>
        <v>116</v>
      </c>
      <c r="F10" s="35">
        <f>SUM(F11:F17)</f>
        <v>29</v>
      </c>
      <c r="G10" s="34">
        <f>SUM(G11:G17)</f>
        <v>0</v>
      </c>
      <c r="H10" s="36">
        <f>SUM(H11:H17)</f>
        <v>0</v>
      </c>
      <c r="I10" s="36"/>
      <c r="J10" s="38">
        <f>SUM(J11:J17)</f>
        <v>0</v>
      </c>
      <c r="K10" s="34">
        <f>SUM(K11:K17)</f>
        <v>0</v>
      </c>
      <c r="L10" s="36">
        <f>SUM(L11:L17)</f>
        <v>0</v>
      </c>
      <c r="M10" s="36"/>
      <c r="N10" s="38">
        <f>SUM(N11:N17)</f>
        <v>0</v>
      </c>
      <c r="O10" s="34">
        <f>SUM(O11:O17)</f>
        <v>0</v>
      </c>
      <c r="P10" s="36">
        <f>SUM(P11:P17)</f>
        <v>0</v>
      </c>
      <c r="Q10" s="36"/>
      <c r="R10" s="38">
        <f>SUM(R11:R17)</f>
        <v>0</v>
      </c>
      <c r="S10" s="34">
        <f>SUM(S11:S17)</f>
        <v>0</v>
      </c>
      <c r="T10" s="36">
        <f>SUM(T11:T17)</f>
        <v>0</v>
      </c>
      <c r="U10" s="36"/>
      <c r="V10" s="38">
        <f>SUM(V11:V17)</f>
        <v>0</v>
      </c>
      <c r="W10" s="34">
        <f>SUM(W11:W17)</f>
        <v>44</v>
      </c>
      <c r="X10" s="36">
        <f>SUM(X11:X17)</f>
        <v>12</v>
      </c>
      <c r="Y10" s="36"/>
      <c r="Z10" s="38">
        <f>SUM(Z11:Z17)</f>
        <v>14</v>
      </c>
      <c r="AA10" s="34">
        <f>SUM(AA11:AA17)</f>
        <v>16</v>
      </c>
      <c r="AB10" s="36">
        <f>SUM(AB11:AB17)</f>
        <v>36</v>
      </c>
      <c r="AC10" s="36"/>
      <c r="AD10" s="38">
        <f>SUM(AD11:AD17)</f>
        <v>12</v>
      </c>
      <c r="AE10" s="34">
        <f>SUM(AE11:AE17)</f>
        <v>4</v>
      </c>
      <c r="AF10" s="36">
        <f>SUM(AF11:AF17)</f>
        <v>4</v>
      </c>
      <c r="AG10" s="36"/>
      <c r="AH10" s="142">
        <f>SUM(AH11:AH17)</f>
        <v>3</v>
      </c>
      <c r="AI10" s="148"/>
    </row>
    <row r="11" spans="1:35" ht="19.5" customHeight="1">
      <c r="A11" s="79" t="s">
        <v>315</v>
      </c>
      <c r="B11" s="41" t="s">
        <v>262</v>
      </c>
      <c r="C11" s="176" t="s">
        <v>228</v>
      </c>
      <c r="D11" s="176"/>
      <c r="E11" s="60">
        <f>SUM(G11,H11,K11,L11,O11,P11,S11,T11,W11,X11,AA11,AB11,AE11,AF11)</f>
        <v>20</v>
      </c>
      <c r="F11" s="83">
        <f>SUM(J11,N11,R11,V11,Z11,AD11,AH11)</f>
        <v>5</v>
      </c>
      <c r="G11" s="188"/>
      <c r="H11" s="189"/>
      <c r="I11" s="189"/>
      <c r="J11" s="190"/>
      <c r="K11" s="188"/>
      <c r="L11" s="189"/>
      <c r="M11" s="189"/>
      <c r="N11" s="190"/>
      <c r="O11" s="188"/>
      <c r="P11" s="189"/>
      <c r="Q11" s="189"/>
      <c r="R11" s="190"/>
      <c r="S11" s="188"/>
      <c r="T11" s="189"/>
      <c r="U11" s="189"/>
      <c r="V11" s="190"/>
      <c r="W11" s="188">
        <v>8</v>
      </c>
      <c r="X11" s="189">
        <v>12</v>
      </c>
      <c r="Y11" s="189" t="s">
        <v>211</v>
      </c>
      <c r="Z11" s="190">
        <v>5</v>
      </c>
      <c r="AA11" s="188"/>
      <c r="AB11" s="189"/>
      <c r="AC11" s="189"/>
      <c r="AD11" s="190"/>
      <c r="AE11" s="188"/>
      <c r="AF11" s="189"/>
      <c r="AG11" s="189"/>
      <c r="AH11" s="190"/>
      <c r="AI11" s="130" t="s">
        <v>241</v>
      </c>
    </row>
    <row r="12" spans="1:35" ht="19.5" customHeight="1">
      <c r="A12" s="117" t="s">
        <v>56</v>
      </c>
      <c r="B12" s="41" t="s">
        <v>263</v>
      </c>
      <c r="C12" s="177" t="s">
        <v>233</v>
      </c>
      <c r="D12" s="177"/>
      <c r="E12" s="60">
        <f aca="true" t="shared" si="0" ref="E12:E17">SUM(G12,H12,K12,L12,O12,P12,S12,T12,W12,X12,AA12,AB12,AE12,AF12)</f>
        <v>20</v>
      </c>
      <c r="F12" s="83">
        <f aca="true" t="shared" si="1" ref="F12:F17">SUM(J12,N12,R12,V12,Z12,AD12,AH12)</f>
        <v>6</v>
      </c>
      <c r="G12" s="191"/>
      <c r="H12" s="84"/>
      <c r="I12" s="84"/>
      <c r="J12" s="192"/>
      <c r="K12" s="191"/>
      <c r="L12" s="84"/>
      <c r="M12" s="84"/>
      <c r="N12" s="192"/>
      <c r="O12" s="191"/>
      <c r="P12" s="84"/>
      <c r="Q12" s="84"/>
      <c r="R12" s="192"/>
      <c r="S12" s="191"/>
      <c r="T12" s="84"/>
      <c r="U12" s="84"/>
      <c r="V12" s="192"/>
      <c r="W12" s="191">
        <v>20</v>
      </c>
      <c r="X12" s="84">
        <v>0</v>
      </c>
      <c r="Y12" s="84" t="s">
        <v>68</v>
      </c>
      <c r="Z12" s="192">
        <v>6</v>
      </c>
      <c r="AA12" s="191"/>
      <c r="AB12" s="84"/>
      <c r="AC12" s="84"/>
      <c r="AD12" s="192"/>
      <c r="AE12" s="191"/>
      <c r="AF12" s="84"/>
      <c r="AG12" s="84"/>
      <c r="AH12" s="192"/>
      <c r="AI12" s="130"/>
    </row>
    <row r="13" spans="1:35" ht="19.5" customHeight="1">
      <c r="A13" s="117" t="s">
        <v>57</v>
      </c>
      <c r="B13" s="41" t="s">
        <v>264</v>
      </c>
      <c r="C13" s="177" t="s">
        <v>234</v>
      </c>
      <c r="D13" s="177"/>
      <c r="E13" s="60">
        <f t="shared" si="0"/>
        <v>16</v>
      </c>
      <c r="F13" s="83">
        <f t="shared" si="1"/>
        <v>3</v>
      </c>
      <c r="G13" s="191"/>
      <c r="H13" s="84"/>
      <c r="I13" s="84"/>
      <c r="J13" s="192"/>
      <c r="K13" s="191"/>
      <c r="L13" s="84"/>
      <c r="M13" s="84"/>
      <c r="N13" s="192"/>
      <c r="O13" s="191"/>
      <c r="P13" s="84"/>
      <c r="Q13" s="84"/>
      <c r="R13" s="192"/>
      <c r="S13" s="191"/>
      <c r="T13" s="84"/>
      <c r="U13" s="84"/>
      <c r="V13" s="192"/>
      <c r="W13" s="191">
        <v>16</v>
      </c>
      <c r="X13" s="84">
        <v>0</v>
      </c>
      <c r="Y13" s="84" t="s">
        <v>68</v>
      </c>
      <c r="Z13" s="192">
        <v>3</v>
      </c>
      <c r="AA13" s="191"/>
      <c r="AB13" s="84"/>
      <c r="AC13" s="84"/>
      <c r="AD13" s="192"/>
      <c r="AE13" s="191"/>
      <c r="AF13" s="84"/>
      <c r="AG13" s="84"/>
      <c r="AH13" s="192"/>
      <c r="AI13" s="130"/>
    </row>
    <row r="14" spans="1:35" ht="19.5" customHeight="1">
      <c r="A14" s="117" t="s">
        <v>58</v>
      </c>
      <c r="B14" s="41" t="s">
        <v>265</v>
      </c>
      <c r="C14" s="177" t="s">
        <v>235</v>
      </c>
      <c r="D14" s="177"/>
      <c r="E14" s="60">
        <f t="shared" si="0"/>
        <v>16</v>
      </c>
      <c r="F14" s="83">
        <f t="shared" si="1"/>
        <v>4</v>
      </c>
      <c r="G14" s="191"/>
      <c r="H14" s="84"/>
      <c r="I14" s="84"/>
      <c r="J14" s="192"/>
      <c r="K14" s="191"/>
      <c r="L14" s="84"/>
      <c r="M14" s="84"/>
      <c r="N14" s="192"/>
      <c r="O14" s="191"/>
      <c r="P14" s="84"/>
      <c r="Q14" s="84"/>
      <c r="R14" s="192"/>
      <c r="S14" s="191"/>
      <c r="T14" s="84"/>
      <c r="U14" s="84"/>
      <c r="V14" s="192"/>
      <c r="W14" s="191"/>
      <c r="X14" s="84"/>
      <c r="Y14" s="84"/>
      <c r="Z14" s="192"/>
      <c r="AA14" s="191">
        <v>4</v>
      </c>
      <c r="AB14" s="84">
        <v>12</v>
      </c>
      <c r="AC14" s="84" t="s">
        <v>68</v>
      </c>
      <c r="AD14" s="192">
        <v>4</v>
      </c>
      <c r="AE14" s="191"/>
      <c r="AF14" s="84"/>
      <c r="AG14" s="84"/>
      <c r="AH14" s="192"/>
      <c r="AI14" s="130" t="s">
        <v>264</v>
      </c>
    </row>
    <row r="15" spans="1:35" ht="19.5" customHeight="1">
      <c r="A15" s="117" t="s">
        <v>59</v>
      </c>
      <c r="B15" s="41" t="s">
        <v>266</v>
      </c>
      <c r="C15" s="178" t="s">
        <v>127</v>
      </c>
      <c r="D15" s="178"/>
      <c r="E15" s="60">
        <f t="shared" si="0"/>
        <v>20</v>
      </c>
      <c r="F15" s="83">
        <f t="shared" si="1"/>
        <v>4</v>
      </c>
      <c r="G15" s="191"/>
      <c r="H15" s="84"/>
      <c r="I15" s="84"/>
      <c r="J15" s="192"/>
      <c r="K15" s="191"/>
      <c r="L15" s="84"/>
      <c r="M15" s="84"/>
      <c r="N15" s="192"/>
      <c r="O15" s="191"/>
      <c r="P15" s="84"/>
      <c r="Q15" s="84"/>
      <c r="R15" s="192"/>
      <c r="S15" s="191"/>
      <c r="T15" s="84"/>
      <c r="U15" s="84"/>
      <c r="V15" s="192"/>
      <c r="W15" s="191"/>
      <c r="X15" s="84"/>
      <c r="Y15" s="84"/>
      <c r="Z15" s="192"/>
      <c r="AA15" s="191">
        <v>8</v>
      </c>
      <c r="AB15" s="84">
        <v>12</v>
      </c>
      <c r="AC15" s="84" t="s">
        <v>211</v>
      </c>
      <c r="AD15" s="192">
        <v>4</v>
      </c>
      <c r="AE15" s="191"/>
      <c r="AF15" s="84"/>
      <c r="AG15" s="84"/>
      <c r="AH15" s="192"/>
      <c r="AI15" s="130"/>
    </row>
    <row r="16" spans="1:35" ht="19.5" customHeight="1">
      <c r="A16" s="117" t="s">
        <v>60</v>
      </c>
      <c r="B16" s="41" t="s">
        <v>267</v>
      </c>
      <c r="C16" s="178" t="s">
        <v>128</v>
      </c>
      <c r="D16" s="178"/>
      <c r="E16" s="60">
        <f t="shared" si="0"/>
        <v>16</v>
      </c>
      <c r="F16" s="83">
        <f t="shared" si="1"/>
        <v>4</v>
      </c>
      <c r="G16" s="191"/>
      <c r="H16" s="84"/>
      <c r="I16" s="84"/>
      <c r="J16" s="192"/>
      <c r="K16" s="191"/>
      <c r="L16" s="84"/>
      <c r="M16" s="84"/>
      <c r="N16" s="192"/>
      <c r="O16" s="191"/>
      <c r="P16" s="84"/>
      <c r="Q16" s="84"/>
      <c r="R16" s="192"/>
      <c r="S16" s="191"/>
      <c r="T16" s="84"/>
      <c r="U16" s="84"/>
      <c r="V16" s="192"/>
      <c r="W16" s="191"/>
      <c r="X16" s="84"/>
      <c r="Y16" s="84"/>
      <c r="Z16" s="192"/>
      <c r="AA16" s="191">
        <v>4</v>
      </c>
      <c r="AB16" s="84">
        <v>12</v>
      </c>
      <c r="AC16" s="84" t="s">
        <v>211</v>
      </c>
      <c r="AD16" s="192">
        <v>4</v>
      </c>
      <c r="AE16" s="191"/>
      <c r="AF16" s="84"/>
      <c r="AG16" s="84"/>
      <c r="AH16" s="192"/>
      <c r="AI16" s="130" t="s">
        <v>245</v>
      </c>
    </row>
    <row r="17" spans="1:35" ht="19.5" customHeight="1">
      <c r="A17" s="118" t="s">
        <v>61</v>
      </c>
      <c r="B17" s="41" t="s">
        <v>268</v>
      </c>
      <c r="C17" s="178" t="s">
        <v>129</v>
      </c>
      <c r="D17" s="178"/>
      <c r="E17" s="60">
        <f t="shared" si="0"/>
        <v>8</v>
      </c>
      <c r="F17" s="83">
        <f t="shared" si="1"/>
        <v>3</v>
      </c>
      <c r="G17" s="171"/>
      <c r="H17" s="172"/>
      <c r="I17" s="172"/>
      <c r="J17" s="193"/>
      <c r="K17" s="171"/>
      <c r="L17" s="172"/>
      <c r="M17" s="172"/>
      <c r="N17" s="193"/>
      <c r="O17" s="171"/>
      <c r="P17" s="172"/>
      <c r="Q17" s="172"/>
      <c r="R17" s="193"/>
      <c r="S17" s="171"/>
      <c r="T17" s="172"/>
      <c r="U17" s="172"/>
      <c r="V17" s="193"/>
      <c r="W17" s="171"/>
      <c r="X17" s="172"/>
      <c r="Y17" s="172"/>
      <c r="Z17" s="193"/>
      <c r="AA17" s="171"/>
      <c r="AB17" s="172"/>
      <c r="AC17" s="172"/>
      <c r="AD17" s="193"/>
      <c r="AE17" s="171">
        <v>4</v>
      </c>
      <c r="AF17" s="172">
        <v>4</v>
      </c>
      <c r="AG17" s="172" t="s">
        <v>68</v>
      </c>
      <c r="AH17" s="193">
        <v>3</v>
      </c>
      <c r="AI17" s="130" t="s">
        <v>267</v>
      </c>
    </row>
    <row r="18" spans="1:35" s="37" customFormat="1" ht="38.25" customHeight="1">
      <c r="A18" s="391" t="s">
        <v>215</v>
      </c>
      <c r="B18" s="390"/>
      <c r="C18" s="390"/>
      <c r="D18" s="187" t="s">
        <v>213</v>
      </c>
      <c r="E18" s="34">
        <f>SUM(G18,H18,K18,L18,O18,P18,S18,T18,W18,X18,AA18,AB18,AE18,AF18)</f>
        <v>84</v>
      </c>
      <c r="F18" s="35">
        <f>SUM(J18,N18,R18,V18,Z18,AD18,AH18)</f>
        <v>20</v>
      </c>
      <c r="G18" s="34"/>
      <c r="H18" s="36"/>
      <c r="I18" s="36"/>
      <c r="J18" s="38"/>
      <c r="K18" s="34"/>
      <c r="L18" s="36"/>
      <c r="M18" s="36"/>
      <c r="N18" s="38"/>
      <c r="O18" s="34"/>
      <c r="P18" s="36"/>
      <c r="Q18" s="36"/>
      <c r="R18" s="38"/>
      <c r="S18" s="34"/>
      <c r="T18" s="36"/>
      <c r="U18" s="36"/>
      <c r="V18" s="38"/>
      <c r="W18" s="34"/>
      <c r="X18" s="36"/>
      <c r="Y18" s="36"/>
      <c r="Z18" s="38"/>
      <c r="AA18" s="34">
        <f>SUM(AA34:AA41)</f>
        <v>32</v>
      </c>
      <c r="AB18" s="36">
        <f>SUM(AB34:AB41)</f>
        <v>12</v>
      </c>
      <c r="AC18" s="36"/>
      <c r="AD18" s="38">
        <f>SUM(AD34:AD41)</f>
        <v>10</v>
      </c>
      <c r="AE18" s="34">
        <f>SUM(AE34:AE41)</f>
        <v>8</v>
      </c>
      <c r="AF18" s="36">
        <f>SUM(AF34:AF41)</f>
        <v>32</v>
      </c>
      <c r="AG18" s="36"/>
      <c r="AH18" s="38">
        <f>SUM(AH34:AH41)</f>
        <v>10</v>
      </c>
      <c r="AI18" s="148"/>
    </row>
    <row r="19" spans="1:35" s="37" customFormat="1" ht="20.25" customHeight="1">
      <c r="A19" s="391" t="s">
        <v>123</v>
      </c>
      <c r="B19" s="390"/>
      <c r="C19" s="390"/>
      <c r="D19" s="186" t="s">
        <v>213</v>
      </c>
      <c r="E19" s="34">
        <f>SUM(G19,H19,K19,L19,O19,P19,S19,T19,W19,X19,AA19,AB19,AE19,AF19)</f>
        <v>36</v>
      </c>
      <c r="F19" s="35">
        <f>SUM(J19,N19,R19,V19,Z19,AD19,AH19)</f>
        <v>10</v>
      </c>
      <c r="G19" s="34"/>
      <c r="H19" s="36"/>
      <c r="I19" s="36"/>
      <c r="J19" s="38"/>
      <c r="K19" s="34"/>
      <c r="L19" s="36"/>
      <c r="M19" s="36"/>
      <c r="N19" s="38"/>
      <c r="O19" s="34"/>
      <c r="P19" s="36"/>
      <c r="Q19" s="36"/>
      <c r="R19" s="38"/>
      <c r="S19" s="34"/>
      <c r="T19" s="36"/>
      <c r="U19" s="36"/>
      <c r="V19" s="38"/>
      <c r="W19" s="34">
        <v>20</v>
      </c>
      <c r="X19" s="36"/>
      <c r="Y19" s="36"/>
      <c r="Z19" s="38">
        <v>6</v>
      </c>
      <c r="AA19" s="34">
        <v>8</v>
      </c>
      <c r="AB19" s="36"/>
      <c r="AC19" s="36"/>
      <c r="AD19" s="38">
        <v>2</v>
      </c>
      <c r="AE19" s="34">
        <v>8</v>
      </c>
      <c r="AF19" s="36"/>
      <c r="AG19" s="36"/>
      <c r="AH19" s="142">
        <v>2</v>
      </c>
      <c r="AI19" s="148"/>
    </row>
    <row r="20" spans="1:35" s="24" customFormat="1" ht="23.25" customHeight="1" thickBot="1">
      <c r="A20" s="108"/>
      <c r="B20" s="109"/>
      <c r="C20" s="179" t="s">
        <v>14</v>
      </c>
      <c r="D20" s="179"/>
      <c r="E20" s="107"/>
      <c r="F20" s="90">
        <f>SUM(J20,N20,R20,V20,Z20,AD20,AH20)</f>
        <v>15</v>
      </c>
      <c r="G20" s="89"/>
      <c r="H20" s="91"/>
      <c r="I20" s="91"/>
      <c r="J20" s="92"/>
      <c r="K20" s="89"/>
      <c r="L20" s="91"/>
      <c r="M20" s="91"/>
      <c r="N20" s="92"/>
      <c r="O20" s="89"/>
      <c r="P20" s="91"/>
      <c r="Q20" s="91"/>
      <c r="R20" s="92"/>
      <c r="S20" s="89"/>
      <c r="T20" s="91"/>
      <c r="U20" s="91"/>
      <c r="V20" s="92"/>
      <c r="W20" s="89"/>
      <c r="X20" s="91"/>
      <c r="Y20" s="91"/>
      <c r="Z20" s="92"/>
      <c r="AA20" s="89"/>
      <c r="AB20" s="91"/>
      <c r="AC20" s="91"/>
      <c r="AD20" s="92"/>
      <c r="AE20" s="89"/>
      <c r="AF20" s="91"/>
      <c r="AG20" s="91"/>
      <c r="AH20" s="143">
        <v>15</v>
      </c>
      <c r="AI20" s="149"/>
    </row>
    <row r="21" spans="1:35" s="24" customFormat="1" ht="26.25" customHeight="1" thickTop="1">
      <c r="A21" s="111"/>
      <c r="B21" s="112"/>
      <c r="C21" s="368" t="s">
        <v>13</v>
      </c>
      <c r="D21" s="369"/>
      <c r="E21" s="88">
        <f>'BSC L KIP Alap'!E10+'BSC L KIP Alap'!E22+'BSC L KIP Alap'!E32+E10+E18+E19+E20</f>
        <v>800</v>
      </c>
      <c r="F21" s="100">
        <f>'BSC L KIP Alap'!F10+'BSC L KIP Alap'!F22+'BSC L KIP Alap'!F32+F10+F18+F19+F20</f>
        <v>210</v>
      </c>
      <c r="G21" s="372">
        <f>'BSC L KIP Alap'!G10+'BSC L KIP Alap'!G22+'BSC L KIP Alap'!G32+'BSC L KIP Alap'!H10+'BSC L KIP Alap'!H22+'BSC L KIP Alap'!H32+G10+G18+G19+G20+H10+H18+H19+H20</f>
        <v>132</v>
      </c>
      <c r="H21" s="367"/>
      <c r="I21" s="104"/>
      <c r="J21" s="105">
        <f>'BSC L KIP Alap'!J10+'BSC L KIP Alap'!J22+'BSC L KIP Alap'!J32+J10+J18+J19+J20</f>
        <v>33</v>
      </c>
      <c r="K21" s="372">
        <f>'BSC L KIP Alap'!K10+'BSC L KIP Alap'!K22+'BSC L KIP Alap'!K32+'BSC L KIP Alap'!L10+'BSC L KIP Alap'!L22+'BSC L KIP Alap'!L32+K10+K18+K19+K20+L10+L18+L19+L20</f>
        <v>140</v>
      </c>
      <c r="L21" s="367"/>
      <c r="M21" s="104"/>
      <c r="N21" s="105">
        <f>'BSC L KIP Alap'!N10+'BSC L KIP Alap'!N22+'BSC L KIP Alap'!N32+N10+N18+N19+N20</f>
        <v>33</v>
      </c>
      <c r="O21" s="372">
        <f>'BSC L KIP Alap'!O10+'BSC L KIP Alap'!O22+'BSC L KIP Alap'!O32+'BSC L KIP Alap'!P10+'BSC L KIP Alap'!P22+'BSC L KIP Alap'!P32+O10+O18+O19+O20+P10+P18+P19+P20</f>
        <v>128</v>
      </c>
      <c r="P21" s="367"/>
      <c r="Q21" s="104"/>
      <c r="R21" s="105">
        <f>'BSC L KIP Alap'!R10+'BSC L KIP Alap'!R22+'BSC L KIP Alap'!R32+R10+R18+R19+R20</f>
        <v>28</v>
      </c>
      <c r="S21" s="372">
        <f>'BSC L KIP Alap'!S10+'BSC L KIP Alap'!S22+'BSC L KIP Alap'!S32+'BSC L KIP Alap'!T10+'BSC L KIP Alap'!T22+'BSC L KIP Alap'!T32+S10+S18+S19+S20+T10+T18+T19+T20</f>
        <v>116</v>
      </c>
      <c r="T21" s="367"/>
      <c r="U21" s="104"/>
      <c r="V21" s="105">
        <f>'BSC L KIP Alap'!V10+'BSC L KIP Alap'!V22+'BSC L KIP Alap'!V32+V10+V18+V19+V20</f>
        <v>29</v>
      </c>
      <c r="W21" s="372">
        <f>'BSC L KIP Alap'!W10+'BSC L KIP Alap'!W22+'BSC L KIP Alap'!W32+'BSC L KIP Alap'!X10+'BSC L KIP Alap'!X22+'BSC L KIP Alap'!X32+W10+W18+W19+W20+X10+X18+X19+X20</f>
        <v>112</v>
      </c>
      <c r="X21" s="367"/>
      <c r="Y21" s="104"/>
      <c r="Z21" s="105">
        <f>'BSC L KIP Alap'!Z10+'BSC L KIP Alap'!Z22+'BSC L KIP Alap'!Z32+Z10+Z18+Z19+Z20</f>
        <v>30</v>
      </c>
      <c r="AA21" s="372">
        <f>'BSC L KIP Alap'!AA10+'BSC L KIP Alap'!AA22+'BSC L KIP Alap'!AA32+'BSC L KIP Alap'!AB10+'BSC L KIP Alap'!AB22+'BSC L KIP Alap'!AB32+AA10+AA18+AA19+AA20+AB10+AB18+AB19+AB20</f>
        <v>116</v>
      </c>
      <c r="AB21" s="367"/>
      <c r="AC21" s="104"/>
      <c r="AD21" s="105">
        <f>'BSC L KIP Alap'!AD10+'BSC L KIP Alap'!AD22+'BSC L KIP Alap'!AD32+AD10+AD18+AD19+AD20</f>
        <v>27</v>
      </c>
      <c r="AE21" s="372">
        <f>'BSC L KIP Alap'!AE10+'BSC L KIP Alap'!AE22+'BSC L KIP Alap'!AE32+'BSC L KIP Alap'!AF10+'BSC L KIP Alap'!AF22+'BSC L KIP Alap'!AF32+AE10+AE18+AE19+AE20+AF10+AF18+AF19+AF20</f>
        <v>56</v>
      </c>
      <c r="AF21" s="367"/>
      <c r="AG21" s="104"/>
      <c r="AH21" s="144">
        <f>'BSC L KIP Alap'!AH10+'BSC L KIP Alap'!AH22+'BSC L KIP Alap'!AH32+AH10+AH18+AH19+AH20</f>
        <v>30</v>
      </c>
      <c r="AI21" s="150"/>
    </row>
    <row r="22" spans="1:35" s="24" customFormat="1" ht="20.25" customHeight="1">
      <c r="A22" s="113"/>
      <c r="B22" s="101"/>
      <c r="C22" s="182" t="s">
        <v>12</v>
      </c>
      <c r="D22" s="182"/>
      <c r="E22" s="184"/>
      <c r="F22" s="102"/>
      <c r="G22" s="80"/>
      <c r="H22" s="81"/>
      <c r="I22" s="194">
        <f>COUNTIF('BSC L KIP Alap'!I10:I54,"v")+COUNTIF(I10:I17,"v")</f>
        <v>4</v>
      </c>
      <c r="J22" s="82"/>
      <c r="K22" s="80"/>
      <c r="L22" s="81"/>
      <c r="M22" s="194">
        <f>COUNTIF('BSC L KIP Alap'!M10:M54,"v")+COUNTIF(M10:M17,"v")</f>
        <v>5</v>
      </c>
      <c r="N22" s="82"/>
      <c r="O22" s="80"/>
      <c r="P22" s="81"/>
      <c r="Q22" s="194">
        <f>COUNTIF('BSC L KIP Alap'!Q10:Q54,"v")+COUNTIF(Q10:Q17,"v")</f>
        <v>5</v>
      </c>
      <c r="R22" s="82"/>
      <c r="S22" s="80"/>
      <c r="T22" s="81"/>
      <c r="U22" s="194">
        <f>COUNTIF('BSC L KIP Alap'!U10:U54,"v")+COUNTIF(U10:U17,"v")</f>
        <v>4</v>
      </c>
      <c r="V22" s="82"/>
      <c r="W22" s="80"/>
      <c r="X22" s="81"/>
      <c r="Y22" s="194">
        <f>COUNTIF('BSC L KIP Alap'!Y10:Y54,"v")+COUNTIF(Y10:Y17,"v")</f>
        <v>4</v>
      </c>
      <c r="Z22" s="82"/>
      <c r="AA22" s="80"/>
      <c r="AB22" s="81"/>
      <c r="AC22" s="194">
        <f>COUNTIF('BSC L KIP Alap'!AC10:AC54,"v")+COUNTIF(AC10:AC17,"v")+COUNTIF(AC34:AC41,"v")</f>
        <v>5</v>
      </c>
      <c r="AD22" s="82"/>
      <c r="AE22" s="80"/>
      <c r="AF22" s="81"/>
      <c r="AG22" s="194">
        <f>COUNTIF('BSC L KIP Alap'!AG10:AG54,"v")+COUNTIF(AG10:AG17,"v")+COUNTIF(AG34:AG41,"v")</f>
        <v>3</v>
      </c>
      <c r="AH22" s="145"/>
      <c r="AI22" s="151"/>
    </row>
    <row r="23" spans="1:35" s="24" customFormat="1" ht="20.25" customHeight="1" thickBot="1">
      <c r="A23" s="114"/>
      <c r="B23" s="103"/>
      <c r="C23" s="183" t="s">
        <v>212</v>
      </c>
      <c r="D23" s="183"/>
      <c r="E23" s="185"/>
      <c r="F23" s="99"/>
      <c r="G23" s="96"/>
      <c r="H23" s="97"/>
      <c r="I23" s="195">
        <f>COUNTIF('BSC L KIP Alap'!I10:I54,"é")+COUNTIF(I10:I17,"é")</f>
        <v>5</v>
      </c>
      <c r="J23" s="98"/>
      <c r="K23" s="96"/>
      <c r="L23" s="97"/>
      <c r="M23" s="195">
        <f>COUNTIF('BSC L KIP Alap'!M10:M54,"é")+COUNTIF(M10:M17,"é")</f>
        <v>4</v>
      </c>
      <c r="N23" s="98"/>
      <c r="O23" s="96"/>
      <c r="P23" s="97"/>
      <c r="Q23" s="195">
        <f>COUNTIF('BSC L KIP Alap'!Q10:Q54,"é")+COUNTIF(Q10:Q17,"é")</f>
        <v>5</v>
      </c>
      <c r="R23" s="98"/>
      <c r="S23" s="96"/>
      <c r="T23" s="97"/>
      <c r="U23" s="195">
        <f>COUNTIF('BSC L KIP Alap'!U10:U54,"é")+COUNTIF(U10:U17,"é")</f>
        <v>5</v>
      </c>
      <c r="V23" s="98"/>
      <c r="W23" s="96"/>
      <c r="X23" s="97"/>
      <c r="Y23" s="195">
        <f>COUNTIF('BSC L KIP Alap'!Y10:Y54,"é")+COUNTIF(Y10:Y17,"é")</f>
        <v>3</v>
      </c>
      <c r="Z23" s="98"/>
      <c r="AA23" s="96"/>
      <c r="AB23" s="97"/>
      <c r="AC23" s="195">
        <f>COUNTIF('BSC L KIP Alap'!AC10:AC54,"é")+COUNTIF(AC10:AC17,"é")+COUNTIF(AC34:AC41,"é")</f>
        <v>4</v>
      </c>
      <c r="AD23" s="98"/>
      <c r="AE23" s="96"/>
      <c r="AF23" s="97"/>
      <c r="AG23" s="195">
        <f>COUNTIF('BSC L KIP Alap'!AG10:AG54,"é")+COUNTIF(AG10:AG17,"é")+COUNTIF(AG34:AG41,"é")</f>
        <v>1</v>
      </c>
      <c r="AH23" s="146"/>
      <c r="AI23" s="152"/>
    </row>
    <row r="24" spans="2:35" ht="15" customHeight="1">
      <c r="B24" s="5"/>
      <c r="C24" s="6"/>
      <c r="D24" s="6"/>
      <c r="E24" s="7"/>
      <c r="F24" s="7"/>
      <c r="G24" s="5"/>
      <c r="H24" s="5"/>
      <c r="I24" s="5"/>
      <c r="J24" s="8"/>
      <c r="K24" s="8"/>
      <c r="L24" s="8"/>
      <c r="M24" s="5"/>
      <c r="N24" s="8"/>
      <c r="O24" s="8"/>
      <c r="P24" s="8"/>
      <c r="Q24" s="5"/>
      <c r="R24" s="8"/>
      <c r="S24" s="8"/>
      <c r="T24" s="8"/>
      <c r="U24" s="5"/>
      <c r="V24" s="8"/>
      <c r="W24" s="8"/>
      <c r="X24" s="8"/>
      <c r="Y24" s="5"/>
      <c r="Z24" s="8"/>
      <c r="AA24" s="5"/>
      <c r="AB24" s="5"/>
      <c r="AC24" s="5"/>
      <c r="AD24" s="8"/>
      <c r="AE24" s="5"/>
      <c r="AF24" s="5"/>
      <c r="AG24" s="5"/>
      <c r="AH24" s="8"/>
      <c r="AI24" s="5"/>
    </row>
    <row r="25" spans="2:35" ht="15" customHeight="1">
      <c r="B25" s="238" t="s">
        <v>325</v>
      </c>
      <c r="C25" s="237"/>
      <c r="D25" s="6"/>
      <c r="E25" s="7"/>
      <c r="F25" s="7"/>
      <c r="G25" s="5"/>
      <c r="H25" s="5"/>
      <c r="I25" s="5"/>
      <c r="J25" s="8"/>
      <c r="K25" s="8"/>
      <c r="L25" s="8"/>
      <c r="M25" s="5"/>
      <c r="N25" s="8"/>
      <c r="O25" s="8"/>
      <c r="P25" s="8"/>
      <c r="Q25" s="5"/>
      <c r="R25" s="8"/>
      <c r="S25" s="8"/>
      <c r="T25" s="8"/>
      <c r="U25" s="5"/>
      <c r="V25" s="8"/>
      <c r="W25" s="8"/>
      <c r="X25" s="8"/>
      <c r="Y25" s="5"/>
      <c r="Z25" s="8"/>
      <c r="AA25" s="5"/>
      <c r="AB25" s="5"/>
      <c r="AC25" s="5"/>
      <c r="AD25" s="8"/>
      <c r="AE25" s="5"/>
      <c r="AF25" s="5"/>
      <c r="AG25" s="5"/>
      <c r="AH25" s="8"/>
      <c r="AI25" s="5"/>
    </row>
    <row r="26" spans="2:4" ht="15" customHeight="1">
      <c r="B26" s="238" t="s">
        <v>326</v>
      </c>
      <c r="C26" s="237"/>
      <c r="D26" s="1"/>
    </row>
    <row r="27" spans="2:34" ht="15" customHeight="1">
      <c r="B27" s="238" t="s">
        <v>352</v>
      </c>
      <c r="C27" s="18"/>
      <c r="AA27" s="119"/>
      <c r="AB27" s="119"/>
      <c r="AC27" s="119"/>
      <c r="AD27" s="119"/>
      <c r="AE27" s="119"/>
      <c r="AF27" s="119"/>
      <c r="AG27" s="119"/>
      <c r="AH27" s="119"/>
    </row>
    <row r="28" spans="2:34" ht="15" customHeight="1">
      <c r="B28" s="238"/>
      <c r="C28" s="18"/>
      <c r="AA28" s="119"/>
      <c r="AB28" s="119"/>
      <c r="AC28" s="119"/>
      <c r="AD28" s="119"/>
      <c r="AE28" s="119"/>
      <c r="AF28" s="119"/>
      <c r="AG28" s="119"/>
      <c r="AH28" s="119"/>
    </row>
    <row r="29" spans="2:34" ht="15" customHeight="1" thickBot="1">
      <c r="B29" s="238"/>
      <c r="C29" s="18"/>
      <c r="AA29" s="119"/>
      <c r="AB29" s="119"/>
      <c r="AC29" s="119"/>
      <c r="AD29" s="119"/>
      <c r="AE29" s="119"/>
      <c r="AF29" s="119"/>
      <c r="AG29" s="119"/>
      <c r="AH29" s="119"/>
    </row>
    <row r="30" spans="1:35" ht="15" customHeight="1">
      <c r="A30" s="39"/>
      <c r="B30" s="375" t="s">
        <v>18</v>
      </c>
      <c r="C30" s="392" t="s">
        <v>1</v>
      </c>
      <c r="D30" s="46"/>
      <c r="E30" s="25" t="s">
        <v>17</v>
      </c>
      <c r="F30" s="382" t="s">
        <v>21</v>
      </c>
      <c r="G30" s="377" t="s">
        <v>0</v>
      </c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9"/>
      <c r="AF30" s="379"/>
      <c r="AG30" s="379"/>
      <c r="AH30" s="379"/>
      <c r="AI30" s="387" t="s">
        <v>62</v>
      </c>
    </row>
    <row r="31" spans="1:35" ht="15" customHeight="1" thickBot="1">
      <c r="A31" s="40"/>
      <c r="B31" s="376"/>
      <c r="C31" s="393"/>
      <c r="D31" s="45"/>
      <c r="E31" s="33" t="s">
        <v>2</v>
      </c>
      <c r="F31" s="383"/>
      <c r="G31" s="384" t="s">
        <v>3</v>
      </c>
      <c r="H31" s="385"/>
      <c r="I31" s="385"/>
      <c r="J31" s="386"/>
      <c r="K31" s="384" t="s">
        <v>4</v>
      </c>
      <c r="L31" s="385"/>
      <c r="M31" s="385"/>
      <c r="N31" s="386"/>
      <c r="O31" s="384" t="s">
        <v>5</v>
      </c>
      <c r="P31" s="385"/>
      <c r="Q31" s="385"/>
      <c r="R31" s="386"/>
      <c r="S31" s="384" t="s">
        <v>6</v>
      </c>
      <c r="T31" s="385"/>
      <c r="U31" s="385"/>
      <c r="V31" s="386"/>
      <c r="W31" s="384" t="s">
        <v>7</v>
      </c>
      <c r="X31" s="385"/>
      <c r="Y31" s="385"/>
      <c r="Z31" s="386"/>
      <c r="AA31" s="384" t="s">
        <v>8</v>
      </c>
      <c r="AB31" s="385"/>
      <c r="AC31" s="385"/>
      <c r="AD31" s="386"/>
      <c r="AE31" s="384" t="s">
        <v>15</v>
      </c>
      <c r="AF31" s="385"/>
      <c r="AG31" s="385"/>
      <c r="AH31" s="385"/>
      <c r="AI31" s="388"/>
    </row>
    <row r="32" spans="1:35" ht="15" customHeight="1">
      <c r="A32" s="391" t="s">
        <v>216</v>
      </c>
      <c r="B32" s="390"/>
      <c r="C32" s="390"/>
      <c r="D32" s="161"/>
      <c r="E32" s="217"/>
      <c r="F32" s="35"/>
      <c r="G32" s="21" t="s">
        <v>19</v>
      </c>
      <c r="H32" s="26" t="s">
        <v>9</v>
      </c>
      <c r="I32" s="26" t="s">
        <v>10</v>
      </c>
      <c r="J32" s="27" t="s">
        <v>11</v>
      </c>
      <c r="K32" s="21" t="s">
        <v>19</v>
      </c>
      <c r="L32" s="26" t="s">
        <v>9</v>
      </c>
      <c r="M32" s="26" t="s">
        <v>10</v>
      </c>
      <c r="N32" s="27" t="s">
        <v>11</v>
      </c>
      <c r="O32" s="21" t="s">
        <v>19</v>
      </c>
      <c r="P32" s="26" t="s">
        <v>9</v>
      </c>
      <c r="Q32" s="26" t="s">
        <v>10</v>
      </c>
      <c r="R32" s="27" t="s">
        <v>11</v>
      </c>
      <c r="S32" s="21" t="s">
        <v>19</v>
      </c>
      <c r="T32" s="26" t="s">
        <v>9</v>
      </c>
      <c r="U32" s="26" t="s">
        <v>10</v>
      </c>
      <c r="V32" s="27" t="s">
        <v>11</v>
      </c>
      <c r="W32" s="21" t="s">
        <v>19</v>
      </c>
      <c r="X32" s="26" t="s">
        <v>9</v>
      </c>
      <c r="Y32" s="26" t="s">
        <v>10</v>
      </c>
      <c r="Z32" s="27" t="s">
        <v>11</v>
      </c>
      <c r="AA32" s="21" t="s">
        <v>19</v>
      </c>
      <c r="AB32" s="26" t="s">
        <v>9</v>
      </c>
      <c r="AC32" s="26" t="s">
        <v>10</v>
      </c>
      <c r="AD32" s="27" t="s">
        <v>11</v>
      </c>
      <c r="AE32" s="21" t="s">
        <v>19</v>
      </c>
      <c r="AF32" s="26" t="s">
        <v>9</v>
      </c>
      <c r="AG32" s="26" t="s">
        <v>10</v>
      </c>
      <c r="AH32" s="27" t="s">
        <v>11</v>
      </c>
      <c r="AI32" s="147" t="s">
        <v>18</v>
      </c>
    </row>
    <row r="33" spans="1:35" ht="15" customHeight="1">
      <c r="A33" s="394" t="s">
        <v>206</v>
      </c>
      <c r="B33" s="395"/>
      <c r="C33" s="395"/>
      <c r="D33" s="205" t="s">
        <v>213</v>
      </c>
      <c r="E33" s="34">
        <f>SUM(E34:E41)</f>
        <v>84</v>
      </c>
      <c r="F33" s="35">
        <f>SUM(F34:F41)</f>
        <v>20</v>
      </c>
      <c r="G33" s="34">
        <v>0</v>
      </c>
      <c r="H33" s="36">
        <v>0</v>
      </c>
      <c r="I33" s="36"/>
      <c r="J33" s="38">
        <v>0</v>
      </c>
      <c r="K33" s="34">
        <v>0</v>
      </c>
      <c r="L33" s="36">
        <v>0</v>
      </c>
      <c r="M33" s="36"/>
      <c r="N33" s="38">
        <v>0</v>
      </c>
      <c r="O33" s="34">
        <v>0</v>
      </c>
      <c r="P33" s="36">
        <v>0</v>
      </c>
      <c r="Q33" s="36"/>
      <c r="R33" s="38">
        <v>0</v>
      </c>
      <c r="S33" s="34">
        <v>0</v>
      </c>
      <c r="T33" s="36">
        <v>0</v>
      </c>
      <c r="U33" s="36"/>
      <c r="V33" s="38">
        <v>0</v>
      </c>
      <c r="W33" s="34">
        <v>0</v>
      </c>
      <c r="X33" s="36">
        <v>0</v>
      </c>
      <c r="Y33" s="36"/>
      <c r="Z33" s="38">
        <v>0</v>
      </c>
      <c r="AA33" s="34">
        <f>SUM(AA34:AA41)</f>
        <v>32</v>
      </c>
      <c r="AB33" s="36">
        <f>SUM(AB34:AB41)</f>
        <v>12</v>
      </c>
      <c r="AC33" s="36"/>
      <c r="AD33" s="38">
        <f>SUM(AD34:AD41)</f>
        <v>10</v>
      </c>
      <c r="AE33" s="34">
        <f>SUM(AE34:AE41)</f>
        <v>8</v>
      </c>
      <c r="AF33" s="36">
        <f>SUM(AF34:AF41)</f>
        <v>32</v>
      </c>
      <c r="AG33" s="36"/>
      <c r="AH33" s="38">
        <f>SUM(AH34:AH41)</f>
        <v>10</v>
      </c>
      <c r="AI33" s="148"/>
    </row>
    <row r="34" spans="1:35" ht="15" customHeight="1">
      <c r="A34" s="79" t="s">
        <v>63</v>
      </c>
      <c r="B34" s="198" t="s">
        <v>269</v>
      </c>
      <c r="C34" s="199" t="s">
        <v>193</v>
      </c>
      <c r="D34" s="200"/>
      <c r="E34" s="60">
        <f>SUM(G34,H34,K34,L34,O34,P34,S34,T34,W34,X34,AA34,AB34,AE34,AF34)</f>
        <v>20</v>
      </c>
      <c r="F34" s="83">
        <f>SUM(J34,N34,R34,V34,Z34,AD34,AH34)</f>
        <v>4</v>
      </c>
      <c r="G34" s="127"/>
      <c r="H34" s="85"/>
      <c r="I34" s="85"/>
      <c r="J34" s="87"/>
      <c r="K34" s="126"/>
      <c r="L34" s="86"/>
      <c r="M34" s="85"/>
      <c r="N34" s="87"/>
      <c r="O34" s="126"/>
      <c r="P34" s="86"/>
      <c r="Q34" s="85"/>
      <c r="R34" s="87"/>
      <c r="S34" s="126"/>
      <c r="T34" s="86"/>
      <c r="U34" s="85"/>
      <c r="V34" s="87"/>
      <c r="W34" s="126"/>
      <c r="X34" s="86"/>
      <c r="Y34" s="85"/>
      <c r="Z34" s="87"/>
      <c r="AA34" s="126">
        <v>8</v>
      </c>
      <c r="AB34" s="86">
        <v>12</v>
      </c>
      <c r="AC34" s="85" t="s">
        <v>211</v>
      </c>
      <c r="AD34" s="69">
        <v>4</v>
      </c>
      <c r="AE34" s="126"/>
      <c r="AF34" s="86"/>
      <c r="AG34" s="85"/>
      <c r="AH34" s="87"/>
      <c r="AI34" s="130" t="s">
        <v>241</v>
      </c>
    </row>
    <row r="35" spans="1:35" ht="15" customHeight="1">
      <c r="A35" s="117" t="s">
        <v>64</v>
      </c>
      <c r="B35" s="201" t="s">
        <v>270</v>
      </c>
      <c r="C35" s="202" t="s">
        <v>194</v>
      </c>
      <c r="D35" s="197"/>
      <c r="E35" s="60">
        <f aca="true" t="shared" si="2" ref="E35:E41">SUM(G35,H35,K35,L35,O35,P35,S35,T35,W35,X35,AA35,AB35,AE35,AF35)</f>
        <v>16</v>
      </c>
      <c r="F35" s="83">
        <f aca="true" t="shared" si="3" ref="F35:F41">SUM(J35,N35,R35,V35,Z35,AD35,AH35)</f>
        <v>4</v>
      </c>
      <c r="G35" s="127"/>
      <c r="H35" s="85"/>
      <c r="I35" s="85"/>
      <c r="J35" s="87"/>
      <c r="K35" s="127"/>
      <c r="L35" s="85"/>
      <c r="M35" s="85"/>
      <c r="N35" s="87"/>
      <c r="O35" s="127"/>
      <c r="P35" s="85"/>
      <c r="Q35" s="85"/>
      <c r="R35" s="87"/>
      <c r="S35" s="127"/>
      <c r="T35" s="85"/>
      <c r="U35" s="85"/>
      <c r="V35" s="87"/>
      <c r="W35" s="127"/>
      <c r="X35" s="85"/>
      <c r="Y35" s="85"/>
      <c r="Z35" s="87"/>
      <c r="AA35" s="127"/>
      <c r="AB35" s="85"/>
      <c r="AC35" s="85"/>
      <c r="AD35" s="69"/>
      <c r="AE35" s="127">
        <v>4</v>
      </c>
      <c r="AF35" s="85">
        <v>12</v>
      </c>
      <c r="AG35" s="85" t="s">
        <v>68</v>
      </c>
      <c r="AH35" s="87">
        <v>4</v>
      </c>
      <c r="AI35" s="130" t="s">
        <v>285</v>
      </c>
    </row>
    <row r="36" spans="1:35" ht="15" customHeight="1">
      <c r="A36" s="117" t="s">
        <v>65</v>
      </c>
      <c r="B36" s="201" t="s">
        <v>271</v>
      </c>
      <c r="C36" s="202" t="s">
        <v>195</v>
      </c>
      <c r="D36" s="197"/>
      <c r="E36" s="60">
        <f t="shared" si="2"/>
        <v>4</v>
      </c>
      <c r="F36" s="83">
        <f t="shared" si="3"/>
        <v>1</v>
      </c>
      <c r="G36" s="127"/>
      <c r="H36" s="85"/>
      <c r="I36" s="85"/>
      <c r="J36" s="87"/>
      <c r="K36" s="127"/>
      <c r="L36" s="85"/>
      <c r="M36" s="85"/>
      <c r="N36" s="87"/>
      <c r="O36" s="127"/>
      <c r="P36" s="85"/>
      <c r="Q36" s="85"/>
      <c r="R36" s="87"/>
      <c r="S36" s="127"/>
      <c r="T36" s="85"/>
      <c r="U36" s="85"/>
      <c r="V36" s="87"/>
      <c r="W36" s="127"/>
      <c r="X36" s="85"/>
      <c r="Y36" s="85"/>
      <c r="Z36" s="87"/>
      <c r="AA36" s="127">
        <v>4</v>
      </c>
      <c r="AB36" s="85">
        <v>0</v>
      </c>
      <c r="AC36" s="85" t="s">
        <v>68</v>
      </c>
      <c r="AD36" s="69">
        <v>1</v>
      </c>
      <c r="AE36" s="127"/>
      <c r="AF36" s="85"/>
      <c r="AG36" s="85"/>
      <c r="AH36" s="87"/>
      <c r="AI36" s="130" t="s">
        <v>262</v>
      </c>
    </row>
    <row r="37" spans="1:35" ht="15" customHeight="1">
      <c r="A37" s="117" t="s">
        <v>131</v>
      </c>
      <c r="B37" s="201" t="s">
        <v>272</v>
      </c>
      <c r="C37" s="202" t="s">
        <v>196</v>
      </c>
      <c r="D37" s="197"/>
      <c r="E37" s="60">
        <f t="shared" si="2"/>
        <v>8</v>
      </c>
      <c r="F37" s="83">
        <f t="shared" si="3"/>
        <v>2</v>
      </c>
      <c r="G37" s="127"/>
      <c r="H37" s="85"/>
      <c r="I37" s="85"/>
      <c r="J37" s="87"/>
      <c r="K37" s="127"/>
      <c r="L37" s="85"/>
      <c r="M37" s="85"/>
      <c r="N37" s="87"/>
      <c r="O37" s="127"/>
      <c r="P37" s="85"/>
      <c r="Q37" s="85"/>
      <c r="R37" s="87"/>
      <c r="S37" s="127"/>
      <c r="T37" s="85"/>
      <c r="U37" s="85"/>
      <c r="V37" s="87"/>
      <c r="W37" s="127"/>
      <c r="X37" s="85"/>
      <c r="Y37" s="85"/>
      <c r="Z37" s="87"/>
      <c r="AA37" s="127">
        <v>8</v>
      </c>
      <c r="AB37" s="85">
        <v>0</v>
      </c>
      <c r="AC37" s="85" t="s">
        <v>68</v>
      </c>
      <c r="AD37" s="69">
        <v>2</v>
      </c>
      <c r="AE37" s="127"/>
      <c r="AF37" s="85"/>
      <c r="AG37" s="85"/>
      <c r="AH37" s="87"/>
      <c r="AI37" s="130" t="s">
        <v>263</v>
      </c>
    </row>
    <row r="38" spans="1:35" ht="15" customHeight="1">
      <c r="A38" s="117" t="s">
        <v>132</v>
      </c>
      <c r="B38" s="201" t="s">
        <v>273</v>
      </c>
      <c r="C38" s="202" t="s">
        <v>197</v>
      </c>
      <c r="D38" s="197"/>
      <c r="E38" s="60">
        <f t="shared" si="2"/>
        <v>16</v>
      </c>
      <c r="F38" s="83">
        <f t="shared" si="3"/>
        <v>4</v>
      </c>
      <c r="G38" s="127"/>
      <c r="H38" s="85"/>
      <c r="I38" s="85"/>
      <c r="J38" s="87"/>
      <c r="K38" s="127"/>
      <c r="L38" s="85"/>
      <c r="M38" s="85"/>
      <c r="N38" s="87"/>
      <c r="O38" s="127"/>
      <c r="P38" s="85"/>
      <c r="Q38" s="85"/>
      <c r="R38" s="87"/>
      <c r="S38" s="127"/>
      <c r="T38" s="85"/>
      <c r="U38" s="85"/>
      <c r="V38" s="87"/>
      <c r="W38" s="127"/>
      <c r="X38" s="85"/>
      <c r="Y38" s="85"/>
      <c r="Z38" s="87"/>
      <c r="AA38" s="127"/>
      <c r="AB38" s="85"/>
      <c r="AC38" s="85"/>
      <c r="AD38" s="69"/>
      <c r="AE38" s="127">
        <v>4</v>
      </c>
      <c r="AF38" s="85">
        <v>12</v>
      </c>
      <c r="AG38" s="85" t="s">
        <v>68</v>
      </c>
      <c r="AH38" s="87">
        <v>4</v>
      </c>
      <c r="AI38" s="231" t="s">
        <v>286</v>
      </c>
    </row>
    <row r="39" spans="1:35" ht="15.75">
      <c r="A39" s="117" t="s">
        <v>133</v>
      </c>
      <c r="B39" s="201" t="s">
        <v>274</v>
      </c>
      <c r="C39" s="228" t="s">
        <v>229</v>
      </c>
      <c r="D39" s="197"/>
      <c r="E39" s="60">
        <f t="shared" si="2"/>
        <v>4</v>
      </c>
      <c r="F39" s="83">
        <f t="shared" si="3"/>
        <v>1</v>
      </c>
      <c r="G39" s="127"/>
      <c r="H39" s="85"/>
      <c r="I39" s="85"/>
      <c r="J39" s="87"/>
      <c r="K39" s="127"/>
      <c r="L39" s="85"/>
      <c r="M39" s="85"/>
      <c r="N39" s="87"/>
      <c r="O39" s="127"/>
      <c r="P39" s="85"/>
      <c r="Q39" s="85"/>
      <c r="R39" s="87"/>
      <c r="S39" s="127"/>
      <c r="T39" s="85"/>
      <c r="U39" s="85"/>
      <c r="V39" s="87"/>
      <c r="W39" s="127"/>
      <c r="X39" s="85"/>
      <c r="Y39" s="85"/>
      <c r="Z39" s="87"/>
      <c r="AA39" s="127">
        <v>4</v>
      </c>
      <c r="AB39" s="85">
        <v>0</v>
      </c>
      <c r="AC39" s="85" t="s">
        <v>68</v>
      </c>
      <c r="AD39" s="87">
        <v>1</v>
      </c>
      <c r="AE39" s="127"/>
      <c r="AF39" s="85"/>
      <c r="AG39" s="85"/>
      <c r="AH39" s="87"/>
      <c r="AI39" s="232" t="s">
        <v>264</v>
      </c>
    </row>
    <row r="40" spans="1:35" ht="15" customHeight="1">
      <c r="A40" s="117" t="s">
        <v>134</v>
      </c>
      <c r="B40" s="201" t="s">
        <v>275</v>
      </c>
      <c r="C40" s="202" t="s">
        <v>209</v>
      </c>
      <c r="D40" s="197"/>
      <c r="E40" s="60">
        <f t="shared" si="2"/>
        <v>8</v>
      </c>
      <c r="F40" s="83">
        <f t="shared" si="3"/>
        <v>2</v>
      </c>
      <c r="G40" s="127"/>
      <c r="H40" s="85"/>
      <c r="I40" s="85"/>
      <c r="J40" s="87"/>
      <c r="K40" s="127"/>
      <c r="L40" s="85"/>
      <c r="M40" s="85"/>
      <c r="N40" s="87"/>
      <c r="O40" s="127"/>
      <c r="P40" s="85"/>
      <c r="Q40" s="85"/>
      <c r="R40" s="87"/>
      <c r="S40" s="127"/>
      <c r="T40" s="85"/>
      <c r="U40" s="85"/>
      <c r="V40" s="87"/>
      <c r="W40" s="127"/>
      <c r="X40" s="85"/>
      <c r="Y40" s="85"/>
      <c r="Z40" s="87"/>
      <c r="AA40" s="127"/>
      <c r="AB40" s="85"/>
      <c r="AC40" s="85"/>
      <c r="AD40" s="87"/>
      <c r="AE40" s="127">
        <v>0</v>
      </c>
      <c r="AF40" s="85">
        <v>8</v>
      </c>
      <c r="AG40" s="85" t="s">
        <v>211</v>
      </c>
      <c r="AH40" s="69">
        <v>2</v>
      </c>
      <c r="AI40" s="130" t="s">
        <v>287</v>
      </c>
    </row>
    <row r="41" spans="1:35" ht="15" customHeight="1">
      <c r="A41" s="117" t="s">
        <v>135</v>
      </c>
      <c r="B41" s="123" t="s">
        <v>276</v>
      </c>
      <c r="C41" s="203" t="s">
        <v>210</v>
      </c>
      <c r="D41" s="204"/>
      <c r="E41" s="60">
        <f t="shared" si="2"/>
        <v>8</v>
      </c>
      <c r="F41" s="83">
        <f t="shared" si="3"/>
        <v>2</v>
      </c>
      <c r="G41" s="127"/>
      <c r="H41" s="85"/>
      <c r="I41" s="85"/>
      <c r="J41" s="87"/>
      <c r="K41" s="127"/>
      <c r="L41" s="85"/>
      <c r="M41" s="85"/>
      <c r="N41" s="87"/>
      <c r="O41" s="127"/>
      <c r="P41" s="85"/>
      <c r="Q41" s="85"/>
      <c r="R41" s="87"/>
      <c r="S41" s="127"/>
      <c r="T41" s="85"/>
      <c r="U41" s="85"/>
      <c r="V41" s="87"/>
      <c r="W41" s="127"/>
      <c r="X41" s="85"/>
      <c r="Y41" s="85"/>
      <c r="Z41" s="87"/>
      <c r="AA41" s="127">
        <v>8</v>
      </c>
      <c r="AB41" s="85">
        <v>0</v>
      </c>
      <c r="AC41" s="85" t="s">
        <v>211</v>
      </c>
      <c r="AD41" s="87">
        <v>2</v>
      </c>
      <c r="AE41" s="127"/>
      <c r="AF41" s="85"/>
      <c r="AG41" s="85"/>
      <c r="AH41" s="87"/>
      <c r="AI41" s="231"/>
    </row>
    <row r="42" spans="1:35" ht="15" customHeight="1">
      <c r="A42" s="125"/>
      <c r="B42" s="370" t="s">
        <v>207</v>
      </c>
      <c r="C42" s="370"/>
      <c r="D42" s="206" t="s">
        <v>213</v>
      </c>
      <c r="E42" s="34">
        <f>SUM(E43:E50)</f>
        <v>84</v>
      </c>
      <c r="F42" s="35">
        <f>SUM(F43:F50)</f>
        <v>20</v>
      </c>
      <c r="G42" s="34"/>
      <c r="H42" s="36"/>
      <c r="I42" s="36"/>
      <c r="J42" s="38"/>
      <c r="K42" s="34"/>
      <c r="L42" s="36"/>
      <c r="M42" s="36"/>
      <c r="N42" s="38"/>
      <c r="O42" s="34"/>
      <c r="P42" s="36"/>
      <c r="Q42" s="36"/>
      <c r="R42" s="38"/>
      <c r="S42" s="34"/>
      <c r="T42" s="36"/>
      <c r="U42" s="36"/>
      <c r="V42" s="38"/>
      <c r="W42" s="34"/>
      <c r="X42" s="36"/>
      <c r="Y42" s="36"/>
      <c r="Z42" s="38"/>
      <c r="AA42" s="34">
        <f>SUM(AA43:AA50)</f>
        <v>32</v>
      </c>
      <c r="AB42" s="36">
        <f>SUM(AB43:AB50)</f>
        <v>8</v>
      </c>
      <c r="AC42" s="36"/>
      <c r="AD42" s="38">
        <f>SUM(AD43:AD50)</f>
        <v>10</v>
      </c>
      <c r="AE42" s="36">
        <f>SUM(AE43:AE50)</f>
        <v>12</v>
      </c>
      <c r="AF42" s="36">
        <f>SUM(AF43:AF50)</f>
        <v>32</v>
      </c>
      <c r="AG42" s="36"/>
      <c r="AH42" s="38">
        <f>SUM(AH43:AH50)</f>
        <v>10</v>
      </c>
      <c r="AI42" s="233"/>
    </row>
    <row r="43" spans="1:35" ht="15" customHeight="1">
      <c r="A43" s="124" t="s">
        <v>136</v>
      </c>
      <c r="B43" s="198" t="s">
        <v>277</v>
      </c>
      <c r="C43" s="199" t="s">
        <v>198</v>
      </c>
      <c r="D43" s="200"/>
      <c r="E43" s="60">
        <f aca="true" t="shared" si="4" ref="E43:E50">SUM(G43,H43,K43,L43,O43,P43,S43,T43,W43,X43,AA43,AB43,AE43,AF43)</f>
        <v>16</v>
      </c>
      <c r="F43" s="83">
        <f aca="true" t="shared" si="5" ref="F43:F50">SUM(J43,N43,R43,V43,Z43,AD43,AH43)</f>
        <v>4</v>
      </c>
      <c r="G43" s="126"/>
      <c r="H43" s="86"/>
      <c r="I43" s="85"/>
      <c r="J43" s="87"/>
      <c r="K43" s="126"/>
      <c r="L43" s="86"/>
      <c r="M43" s="85"/>
      <c r="N43" s="87"/>
      <c r="O43" s="126"/>
      <c r="P43" s="86"/>
      <c r="Q43" s="85"/>
      <c r="R43" s="87"/>
      <c r="S43" s="126"/>
      <c r="T43" s="86"/>
      <c r="U43" s="85"/>
      <c r="V43" s="87"/>
      <c r="W43" s="126"/>
      <c r="X43" s="86"/>
      <c r="Y43" s="85"/>
      <c r="Z43" s="87"/>
      <c r="AA43" s="126">
        <v>12</v>
      </c>
      <c r="AB43" s="86">
        <v>4</v>
      </c>
      <c r="AC43" s="85" t="s">
        <v>211</v>
      </c>
      <c r="AD43" s="69">
        <v>4</v>
      </c>
      <c r="AE43" s="126"/>
      <c r="AF43" s="86"/>
      <c r="AG43" s="85"/>
      <c r="AH43" s="87"/>
      <c r="AI43" s="130" t="s">
        <v>288</v>
      </c>
    </row>
    <row r="44" spans="1:35" ht="15" customHeight="1">
      <c r="A44" s="117" t="s">
        <v>137</v>
      </c>
      <c r="B44" s="201" t="s">
        <v>278</v>
      </c>
      <c r="C44" s="202" t="s">
        <v>199</v>
      </c>
      <c r="D44" s="197"/>
      <c r="E44" s="60">
        <f t="shared" si="4"/>
        <v>20</v>
      </c>
      <c r="F44" s="83">
        <f t="shared" si="5"/>
        <v>4</v>
      </c>
      <c r="G44" s="127"/>
      <c r="H44" s="85"/>
      <c r="I44" s="85"/>
      <c r="J44" s="87"/>
      <c r="K44" s="127"/>
      <c r="L44" s="85"/>
      <c r="M44" s="85"/>
      <c r="N44" s="87"/>
      <c r="O44" s="127"/>
      <c r="P44" s="85"/>
      <c r="Q44" s="85"/>
      <c r="R44" s="87"/>
      <c r="S44" s="127"/>
      <c r="T44" s="85"/>
      <c r="U44" s="85"/>
      <c r="V44" s="87"/>
      <c r="W44" s="127"/>
      <c r="X44" s="85"/>
      <c r="Y44" s="85"/>
      <c r="Z44" s="87"/>
      <c r="AA44" s="127"/>
      <c r="AB44" s="85"/>
      <c r="AC44" s="85"/>
      <c r="AD44" s="69"/>
      <c r="AE44" s="127">
        <v>8</v>
      </c>
      <c r="AF44" s="85">
        <v>12</v>
      </c>
      <c r="AG44" s="85" t="s">
        <v>68</v>
      </c>
      <c r="AH44" s="87">
        <v>4</v>
      </c>
      <c r="AI44" s="130" t="s">
        <v>289</v>
      </c>
    </row>
    <row r="45" spans="1:35" ht="15" customHeight="1">
      <c r="A45" s="117" t="s">
        <v>138</v>
      </c>
      <c r="B45" s="201" t="s">
        <v>279</v>
      </c>
      <c r="C45" s="202" t="s">
        <v>200</v>
      </c>
      <c r="D45" s="197"/>
      <c r="E45" s="60">
        <f t="shared" si="4"/>
        <v>4</v>
      </c>
      <c r="F45" s="83">
        <f t="shared" si="5"/>
        <v>1</v>
      </c>
      <c r="G45" s="127"/>
      <c r="H45" s="85"/>
      <c r="I45" s="85"/>
      <c r="J45" s="87"/>
      <c r="K45" s="127"/>
      <c r="L45" s="85"/>
      <c r="M45" s="85"/>
      <c r="N45" s="87"/>
      <c r="O45" s="127"/>
      <c r="P45" s="85"/>
      <c r="Q45" s="85"/>
      <c r="R45" s="87"/>
      <c r="S45" s="127"/>
      <c r="T45" s="85"/>
      <c r="U45" s="85"/>
      <c r="V45" s="87"/>
      <c r="W45" s="127"/>
      <c r="X45" s="85"/>
      <c r="Y45" s="85"/>
      <c r="Z45" s="87"/>
      <c r="AA45" s="127">
        <v>4</v>
      </c>
      <c r="AB45" s="85">
        <v>0</v>
      </c>
      <c r="AC45" s="85" t="s">
        <v>68</v>
      </c>
      <c r="AD45" s="87">
        <v>1</v>
      </c>
      <c r="AE45" s="127"/>
      <c r="AF45" s="85"/>
      <c r="AG45" s="85"/>
      <c r="AH45" s="87"/>
      <c r="AI45" s="130" t="s">
        <v>262</v>
      </c>
    </row>
    <row r="46" spans="1:35" ht="15" customHeight="1">
      <c r="A46" s="117" t="s">
        <v>146</v>
      </c>
      <c r="B46" s="201" t="s">
        <v>280</v>
      </c>
      <c r="C46" s="202" t="s">
        <v>201</v>
      </c>
      <c r="D46" s="197"/>
      <c r="E46" s="60">
        <f t="shared" si="4"/>
        <v>12</v>
      </c>
      <c r="F46" s="83">
        <f t="shared" si="5"/>
        <v>3</v>
      </c>
      <c r="G46" s="127"/>
      <c r="H46" s="85"/>
      <c r="I46" s="85"/>
      <c r="J46" s="87"/>
      <c r="K46" s="127"/>
      <c r="L46" s="85"/>
      <c r="M46" s="85"/>
      <c r="N46" s="87"/>
      <c r="O46" s="127"/>
      <c r="P46" s="85"/>
      <c r="Q46" s="85"/>
      <c r="R46" s="87"/>
      <c r="S46" s="127"/>
      <c r="T46" s="85"/>
      <c r="U46" s="85"/>
      <c r="V46" s="87"/>
      <c r="W46" s="127"/>
      <c r="X46" s="85"/>
      <c r="Y46" s="85"/>
      <c r="Z46" s="87"/>
      <c r="AA46" s="127">
        <v>8</v>
      </c>
      <c r="AB46" s="85">
        <v>4</v>
      </c>
      <c r="AC46" s="85" t="s">
        <v>68</v>
      </c>
      <c r="AD46" s="69">
        <v>3</v>
      </c>
      <c r="AE46" s="127"/>
      <c r="AF46" s="85"/>
      <c r="AG46" s="85"/>
      <c r="AH46" s="87"/>
      <c r="AI46" s="232" t="s">
        <v>290</v>
      </c>
    </row>
    <row r="47" spans="1:35" ht="15" customHeight="1">
      <c r="A47" s="117" t="s">
        <v>147</v>
      </c>
      <c r="B47" s="201" t="s">
        <v>281</v>
      </c>
      <c r="C47" s="202" t="s">
        <v>202</v>
      </c>
      <c r="D47" s="197"/>
      <c r="E47" s="60">
        <f t="shared" si="4"/>
        <v>16</v>
      </c>
      <c r="F47" s="83">
        <f t="shared" si="5"/>
        <v>4</v>
      </c>
      <c r="G47" s="127"/>
      <c r="H47" s="85"/>
      <c r="I47" s="85"/>
      <c r="J47" s="87"/>
      <c r="K47" s="127"/>
      <c r="L47" s="85"/>
      <c r="M47" s="85"/>
      <c r="N47" s="87"/>
      <c r="O47" s="127"/>
      <c r="P47" s="85"/>
      <c r="Q47" s="85"/>
      <c r="R47" s="87"/>
      <c r="S47" s="127"/>
      <c r="T47" s="85"/>
      <c r="U47" s="85"/>
      <c r="V47" s="87"/>
      <c r="W47" s="127"/>
      <c r="X47" s="85"/>
      <c r="Y47" s="85"/>
      <c r="Z47" s="87"/>
      <c r="AA47" s="127"/>
      <c r="AB47" s="85"/>
      <c r="AC47" s="85"/>
      <c r="AD47" s="69"/>
      <c r="AE47" s="127">
        <v>4</v>
      </c>
      <c r="AF47" s="85">
        <v>12</v>
      </c>
      <c r="AG47" s="85" t="s">
        <v>68</v>
      </c>
      <c r="AH47" s="87">
        <v>4</v>
      </c>
      <c r="AI47" s="130" t="s">
        <v>291</v>
      </c>
    </row>
    <row r="48" spans="1:35" ht="15" customHeight="1">
      <c r="A48" s="117" t="s">
        <v>148</v>
      </c>
      <c r="B48" s="201" t="s">
        <v>282</v>
      </c>
      <c r="C48" s="202" t="s">
        <v>203</v>
      </c>
      <c r="D48" s="197"/>
      <c r="E48" s="60">
        <f t="shared" si="4"/>
        <v>4</v>
      </c>
      <c r="F48" s="83">
        <f t="shared" si="5"/>
        <v>1</v>
      </c>
      <c r="G48" s="127"/>
      <c r="H48" s="85"/>
      <c r="I48" s="85"/>
      <c r="J48" s="87"/>
      <c r="K48" s="127"/>
      <c r="L48" s="85"/>
      <c r="M48" s="85"/>
      <c r="N48" s="87"/>
      <c r="O48" s="127"/>
      <c r="P48" s="85"/>
      <c r="Q48" s="85"/>
      <c r="R48" s="87"/>
      <c r="S48" s="127"/>
      <c r="T48" s="85"/>
      <c r="U48" s="85"/>
      <c r="V48" s="87"/>
      <c r="W48" s="127"/>
      <c r="X48" s="85"/>
      <c r="Y48" s="85"/>
      <c r="Z48" s="87"/>
      <c r="AA48" s="127">
        <v>4</v>
      </c>
      <c r="AB48" s="85">
        <v>0</v>
      </c>
      <c r="AC48" s="85" t="s">
        <v>68</v>
      </c>
      <c r="AD48" s="87">
        <v>1</v>
      </c>
      <c r="AE48" s="127"/>
      <c r="AF48" s="85"/>
      <c r="AG48" s="85"/>
      <c r="AH48" s="87"/>
      <c r="AI48" s="232" t="s">
        <v>264</v>
      </c>
    </row>
    <row r="49" spans="1:35" ht="15" customHeight="1">
      <c r="A49" s="117" t="s">
        <v>149</v>
      </c>
      <c r="B49" s="201" t="s">
        <v>283</v>
      </c>
      <c r="C49" s="202" t="s">
        <v>204</v>
      </c>
      <c r="D49" s="197"/>
      <c r="E49" s="60">
        <f t="shared" si="4"/>
        <v>8</v>
      </c>
      <c r="F49" s="83">
        <f t="shared" si="5"/>
        <v>2</v>
      </c>
      <c r="G49" s="127"/>
      <c r="H49" s="85"/>
      <c r="I49" s="85"/>
      <c r="J49" s="87"/>
      <c r="K49" s="127"/>
      <c r="L49" s="85"/>
      <c r="M49" s="85"/>
      <c r="N49" s="87"/>
      <c r="O49" s="127"/>
      <c r="P49" s="85"/>
      <c r="Q49" s="85"/>
      <c r="R49" s="87"/>
      <c r="S49" s="127"/>
      <c r="T49" s="85"/>
      <c r="U49" s="85"/>
      <c r="V49" s="87"/>
      <c r="W49" s="127"/>
      <c r="X49" s="85"/>
      <c r="Y49" s="85"/>
      <c r="Z49" s="87"/>
      <c r="AA49" s="127"/>
      <c r="AB49" s="85"/>
      <c r="AC49" s="85"/>
      <c r="AD49" s="87"/>
      <c r="AE49" s="127">
        <v>0</v>
      </c>
      <c r="AF49" s="85">
        <v>8</v>
      </c>
      <c r="AG49" s="85" t="s">
        <v>211</v>
      </c>
      <c r="AH49" s="69">
        <v>2</v>
      </c>
      <c r="AI49" s="130" t="s">
        <v>287</v>
      </c>
    </row>
    <row r="50" spans="1:35" ht="15" customHeight="1" thickBot="1">
      <c r="A50" s="263" t="s">
        <v>150</v>
      </c>
      <c r="B50" s="282" t="s">
        <v>284</v>
      </c>
      <c r="C50" s="265" t="s">
        <v>205</v>
      </c>
      <c r="D50" s="266"/>
      <c r="E50" s="275">
        <f t="shared" si="4"/>
        <v>4</v>
      </c>
      <c r="F50" s="276">
        <f t="shared" si="5"/>
        <v>1</v>
      </c>
      <c r="G50" s="277"/>
      <c r="H50" s="278"/>
      <c r="I50" s="278"/>
      <c r="J50" s="280"/>
      <c r="K50" s="277"/>
      <c r="L50" s="278"/>
      <c r="M50" s="278"/>
      <c r="N50" s="280"/>
      <c r="O50" s="277"/>
      <c r="P50" s="278"/>
      <c r="Q50" s="278"/>
      <c r="R50" s="280"/>
      <c r="S50" s="277"/>
      <c r="T50" s="278"/>
      <c r="U50" s="278"/>
      <c r="V50" s="280"/>
      <c r="W50" s="277"/>
      <c r="X50" s="278"/>
      <c r="Y50" s="278"/>
      <c r="Z50" s="280"/>
      <c r="AA50" s="277">
        <v>4</v>
      </c>
      <c r="AB50" s="278">
        <v>0</v>
      </c>
      <c r="AC50" s="278" t="s">
        <v>211</v>
      </c>
      <c r="AD50" s="280">
        <v>1</v>
      </c>
      <c r="AE50" s="277"/>
      <c r="AF50" s="278"/>
      <c r="AG50" s="278"/>
      <c r="AH50" s="280"/>
      <c r="AI50" s="281" t="s">
        <v>263</v>
      </c>
    </row>
    <row r="51" spans="1:35" ht="15" customHeight="1">
      <c r="A51" s="253"/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</row>
    <row r="52" spans="1:35" ht="15" customHeight="1">
      <c r="A52" s="253"/>
      <c r="B52" s="253"/>
      <c r="C52" s="253"/>
      <c r="D52" s="253"/>
      <c r="E52" s="253"/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</row>
    <row r="53" spans="1:35" ht="15" customHeight="1">
      <c r="A53" s="253"/>
      <c r="B53" s="253"/>
      <c r="C53" s="253"/>
      <c r="D53" s="253"/>
      <c r="E53" s="253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</row>
    <row r="54" spans="1:35" ht="15" customHeight="1">
      <c r="A54" s="253"/>
      <c r="B54" s="253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</row>
    <row r="55" spans="1:35" ht="15" customHeight="1">
      <c r="A55" s="253"/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</row>
    <row r="56" spans="1:35" ht="15" customHeight="1">
      <c r="A56" s="253"/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</row>
    <row r="57" spans="1:35" ht="15" customHeight="1">
      <c r="A57" s="253"/>
      <c r="B57" s="253"/>
      <c r="C57" s="240" t="s">
        <v>316</v>
      </c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</row>
    <row r="58" spans="1:35" ht="15" customHeight="1">
      <c r="A58" s="253"/>
      <c r="B58" s="253"/>
      <c r="C58" s="240" t="s">
        <v>356</v>
      </c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</row>
  </sheetData>
  <sheetProtection/>
  <mergeCells count="43">
    <mergeCell ref="V2:AI2"/>
    <mergeCell ref="V3:AI3"/>
    <mergeCell ref="V4:AI4"/>
    <mergeCell ref="AI7:AI8"/>
    <mergeCell ref="G7:AH7"/>
    <mergeCell ref="W8:Z8"/>
    <mergeCell ref="K8:N8"/>
    <mergeCell ref="O8:R8"/>
    <mergeCell ref="S8:V8"/>
    <mergeCell ref="W21:X21"/>
    <mergeCell ref="AA21:AB21"/>
    <mergeCell ref="A18:C18"/>
    <mergeCell ref="A19:C19"/>
    <mergeCell ref="C21:D21"/>
    <mergeCell ref="S21:T21"/>
    <mergeCell ref="G21:H21"/>
    <mergeCell ref="K21:L21"/>
    <mergeCell ref="C7:C8"/>
    <mergeCell ref="B30:B31"/>
    <mergeCell ref="C30:C31"/>
    <mergeCell ref="F30:F31"/>
    <mergeCell ref="O21:P21"/>
    <mergeCell ref="G30:AH30"/>
    <mergeCell ref="AE31:AH31"/>
    <mergeCell ref="B5:C5"/>
    <mergeCell ref="A6:AH6"/>
    <mergeCell ref="F7:F8"/>
    <mergeCell ref="AA8:AD8"/>
    <mergeCell ref="AE8:AH8"/>
    <mergeCell ref="G8:J8"/>
    <mergeCell ref="A10:C10"/>
    <mergeCell ref="AE21:AF21"/>
    <mergeCell ref="B7:B8"/>
    <mergeCell ref="A32:C32"/>
    <mergeCell ref="A33:C33"/>
    <mergeCell ref="B42:C42"/>
    <mergeCell ref="AI30:AI31"/>
    <mergeCell ref="G31:J31"/>
    <mergeCell ref="K31:N31"/>
    <mergeCell ref="O31:R31"/>
    <mergeCell ref="S31:V31"/>
    <mergeCell ref="W31:Z31"/>
    <mergeCell ref="AA31:AD31"/>
  </mergeCells>
  <printOptions horizontalCentered="1"/>
  <pageMargins left="0.4724409448818898" right="0.4724409448818898" top="0.9055118110236221" bottom="0.3937007874015748" header="0.5511811023622047" footer="0.4330708661417323"/>
  <pageSetup horizontalDpi="300" verticalDpi="300" orientation="landscape" paperSize="9" scale="50" r:id="rId1"/>
  <headerFooter alignWithMargins="0">
    <oddFooter>&amp;L&amp;14Nyomtatva:&amp;D&amp;C&amp;12Tanterv - Levelező
&amp;F&amp;R&amp;14 2/8</oddFooter>
  </headerFooter>
  <rowBreaks count="1" manualBreakCount="1">
    <brk id="29" max="34" man="1"/>
  </rowBreaks>
  <ignoredErrors>
    <ignoredError sqref="AA10 AD10 AF10 AH10" formulaRange="1"/>
    <ignoredError sqref="E42:F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I59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11" customWidth="1"/>
    <col min="2" max="2" width="15.125" style="2" bestFit="1" customWidth="1"/>
    <col min="3" max="3" width="55.375" style="3" customWidth="1"/>
    <col min="4" max="4" width="14.125" style="3" customWidth="1"/>
    <col min="5" max="6" width="8.00390625" style="1" customWidth="1"/>
    <col min="7" max="7" width="5.00390625" style="1" customWidth="1"/>
    <col min="8" max="9" width="3.625" style="1" customWidth="1"/>
    <col min="10" max="11" width="5.00390625" style="1" customWidth="1"/>
    <col min="12" max="13" width="3.625" style="1" customWidth="1"/>
    <col min="14" max="15" width="5.00390625" style="1" customWidth="1"/>
    <col min="16" max="16" width="3.625" style="1" customWidth="1"/>
    <col min="17" max="17" width="3.75390625" style="1" customWidth="1"/>
    <col min="18" max="19" width="5.00390625" style="1" customWidth="1"/>
    <col min="20" max="21" width="3.625" style="1" customWidth="1"/>
    <col min="22" max="23" width="5.00390625" style="1" customWidth="1"/>
    <col min="24" max="25" width="3.625" style="1" customWidth="1"/>
    <col min="26" max="27" width="5.00390625" style="1" customWidth="1"/>
    <col min="28" max="29" width="3.625" style="1" customWidth="1"/>
    <col min="30" max="31" width="5.00390625" style="1" customWidth="1"/>
    <col min="32" max="33" width="3.625" style="1" customWidth="1"/>
    <col min="34" max="34" width="5.00390625" style="1" customWidth="1"/>
    <col min="35" max="35" width="29.25390625" style="1" customWidth="1"/>
    <col min="36" max="36" width="5.00390625" style="4" customWidth="1"/>
    <col min="37" max="16384" width="9.125" style="4" customWidth="1"/>
  </cols>
  <sheetData>
    <row r="1" spans="1:35" s="15" customFormat="1" ht="18">
      <c r="A1" s="12" t="s">
        <v>322</v>
      </c>
      <c r="B1" s="13"/>
      <c r="C1" s="14"/>
      <c r="D1" s="14"/>
      <c r="M1" s="20" t="s">
        <v>220</v>
      </c>
      <c r="Q1" s="20"/>
      <c r="R1" s="20"/>
      <c r="S1" s="20"/>
      <c r="T1" s="20"/>
      <c r="U1" s="20"/>
      <c r="V1" s="20"/>
      <c r="W1" s="20"/>
      <c r="AA1" s="156"/>
      <c r="AB1" s="156"/>
      <c r="AC1" s="156"/>
      <c r="AD1" s="156"/>
      <c r="AE1" s="156"/>
      <c r="AF1" s="156"/>
      <c r="AG1" s="156"/>
      <c r="AH1" s="156"/>
      <c r="AI1" s="160"/>
    </row>
    <row r="2" spans="1:35" s="15" customFormat="1" ht="18">
      <c r="A2" s="12" t="s">
        <v>347</v>
      </c>
      <c r="B2" s="13"/>
      <c r="C2" s="14"/>
      <c r="D2" s="14"/>
      <c r="M2" s="20" t="s">
        <v>121</v>
      </c>
      <c r="Q2" s="20"/>
      <c r="R2" s="20"/>
      <c r="S2" s="20"/>
      <c r="T2" s="20"/>
      <c r="U2" s="20"/>
      <c r="X2" s="373" t="s">
        <v>354</v>
      </c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</row>
    <row r="3" spans="1:35" s="15" customFormat="1" ht="18">
      <c r="A3" s="12"/>
      <c r="B3" s="13"/>
      <c r="C3" s="14"/>
      <c r="D3" s="14"/>
      <c r="M3" s="20" t="s">
        <v>120</v>
      </c>
      <c r="Q3" s="20"/>
      <c r="R3" s="20"/>
      <c r="S3" s="20"/>
      <c r="T3" s="20"/>
      <c r="U3" s="20"/>
      <c r="W3" s="248"/>
      <c r="X3" s="373" t="s">
        <v>355</v>
      </c>
      <c r="Y3" s="373"/>
      <c r="Z3" s="373"/>
      <c r="AA3" s="373"/>
      <c r="AB3" s="373"/>
      <c r="AC3" s="373"/>
      <c r="AD3" s="373"/>
      <c r="AE3" s="373"/>
      <c r="AF3" s="373"/>
      <c r="AG3" s="373"/>
      <c r="AH3" s="373"/>
      <c r="AI3" s="373"/>
    </row>
    <row r="4" spans="1:35" s="9" customFormat="1" ht="18">
      <c r="A4" s="16"/>
      <c r="B4" s="17"/>
      <c r="C4" s="18"/>
      <c r="D4" s="18"/>
      <c r="M4" s="20" t="s">
        <v>124</v>
      </c>
      <c r="V4" s="12"/>
      <c r="AI4" s="160"/>
    </row>
    <row r="5" spans="1:34" s="9" customFormat="1" ht="33" customHeight="1">
      <c r="A5" s="16"/>
      <c r="B5" s="371"/>
      <c r="C5" s="371"/>
      <c r="D5" s="162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s="9" customFormat="1" ht="25.5" customHeight="1" thickBot="1">
      <c r="A6" s="380" t="s">
        <v>122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</row>
    <row r="7" spans="1:35" s="24" customFormat="1" ht="20.25" customHeight="1">
      <c r="A7" s="39"/>
      <c r="B7" s="375" t="s">
        <v>18</v>
      </c>
      <c r="C7" s="392" t="s">
        <v>1</v>
      </c>
      <c r="D7" s="46"/>
      <c r="E7" s="210" t="s">
        <v>17</v>
      </c>
      <c r="F7" s="382" t="s">
        <v>21</v>
      </c>
      <c r="G7" s="377" t="s">
        <v>0</v>
      </c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9"/>
      <c r="AF7" s="379"/>
      <c r="AG7" s="379"/>
      <c r="AH7" s="379"/>
      <c r="AI7" s="387" t="s">
        <v>62</v>
      </c>
    </row>
    <row r="8" spans="1:35" s="24" customFormat="1" ht="20.25" customHeight="1" thickBot="1">
      <c r="A8" s="40"/>
      <c r="B8" s="376"/>
      <c r="C8" s="393"/>
      <c r="D8" s="45"/>
      <c r="E8" s="211" t="s">
        <v>2</v>
      </c>
      <c r="F8" s="383"/>
      <c r="G8" s="384" t="s">
        <v>3</v>
      </c>
      <c r="H8" s="385"/>
      <c r="I8" s="385"/>
      <c r="J8" s="386"/>
      <c r="K8" s="384" t="s">
        <v>4</v>
      </c>
      <c r="L8" s="385"/>
      <c r="M8" s="385"/>
      <c r="N8" s="386"/>
      <c r="O8" s="384" t="s">
        <v>5</v>
      </c>
      <c r="P8" s="385"/>
      <c r="Q8" s="385"/>
      <c r="R8" s="386"/>
      <c r="S8" s="384" t="s">
        <v>6</v>
      </c>
      <c r="T8" s="385"/>
      <c r="U8" s="385"/>
      <c r="V8" s="386"/>
      <c r="W8" s="384" t="s">
        <v>7</v>
      </c>
      <c r="X8" s="385"/>
      <c r="Y8" s="385"/>
      <c r="Z8" s="386"/>
      <c r="AA8" s="384" t="s">
        <v>8</v>
      </c>
      <c r="AB8" s="385"/>
      <c r="AC8" s="385"/>
      <c r="AD8" s="386"/>
      <c r="AE8" s="384" t="s">
        <v>15</v>
      </c>
      <c r="AF8" s="385"/>
      <c r="AG8" s="385"/>
      <c r="AH8" s="385"/>
      <c r="AI8" s="388"/>
    </row>
    <row r="9" spans="1:35" s="24" customFormat="1" ht="20.25" customHeight="1">
      <c r="A9" s="43"/>
      <c r="B9" s="23"/>
      <c r="C9" s="175"/>
      <c r="D9" s="44"/>
      <c r="E9" s="23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27" t="s">
        <v>11</v>
      </c>
      <c r="AI9" s="47" t="s">
        <v>18</v>
      </c>
    </row>
    <row r="10" spans="1:35" s="37" customFormat="1" ht="20.25" customHeight="1">
      <c r="A10" s="391" t="s">
        <v>214</v>
      </c>
      <c r="B10" s="390"/>
      <c r="C10" s="390"/>
      <c r="D10" s="205" t="s">
        <v>213</v>
      </c>
      <c r="E10" s="157">
        <f>SUM(E11:E19)</f>
        <v>116</v>
      </c>
      <c r="F10" s="35">
        <f>SUM(F11:F19)</f>
        <v>29</v>
      </c>
      <c r="G10" s="34">
        <f>SUM(G11:G19)</f>
        <v>0</v>
      </c>
      <c r="H10" s="36">
        <f>SUM(H11:H19)</f>
        <v>0</v>
      </c>
      <c r="I10" s="36"/>
      <c r="J10" s="38">
        <f>SUM(J11:J19)</f>
        <v>0</v>
      </c>
      <c r="K10" s="34">
        <f>SUM(K11:K19)</f>
        <v>0</v>
      </c>
      <c r="L10" s="36">
        <f>SUM(L11:L19)</f>
        <v>0</v>
      </c>
      <c r="M10" s="36"/>
      <c r="N10" s="38">
        <f>SUM(N11:N19)</f>
        <v>0</v>
      </c>
      <c r="O10" s="34">
        <f>SUM(O11:O19)</f>
        <v>0</v>
      </c>
      <c r="P10" s="36">
        <f>SUM(P11:P19)</f>
        <v>0</v>
      </c>
      <c r="Q10" s="36"/>
      <c r="R10" s="38">
        <f>SUM(R11:R19)</f>
        <v>0</v>
      </c>
      <c r="S10" s="34">
        <f>SUM(S11:S19)</f>
        <v>0</v>
      </c>
      <c r="T10" s="36">
        <f>SUM(T11:T19)</f>
        <v>0</v>
      </c>
      <c r="U10" s="36"/>
      <c r="V10" s="38">
        <f>SUM(V11:V19)</f>
        <v>0</v>
      </c>
      <c r="W10" s="34">
        <f>SUM(W11:W19)</f>
        <v>36</v>
      </c>
      <c r="X10" s="36">
        <f>SUM(X11:X19)</f>
        <v>20</v>
      </c>
      <c r="Y10" s="36"/>
      <c r="Z10" s="38">
        <f>SUM(Z11:Z19)</f>
        <v>12</v>
      </c>
      <c r="AA10" s="34">
        <f>SUM(AA11:AA19)</f>
        <v>20</v>
      </c>
      <c r="AB10" s="36">
        <f>SUM(AB11:AB19)</f>
        <v>32</v>
      </c>
      <c r="AC10" s="36"/>
      <c r="AD10" s="38">
        <f>SUM(AD11:AD19)</f>
        <v>14</v>
      </c>
      <c r="AE10" s="34">
        <f>SUM(AE11:AE19)</f>
        <v>4</v>
      </c>
      <c r="AF10" s="36">
        <f>SUM(AF11:AF19)</f>
        <v>4</v>
      </c>
      <c r="AG10" s="36"/>
      <c r="AH10" s="38">
        <f>SUM(AH11:AH19)</f>
        <v>3</v>
      </c>
      <c r="AI10" s="35"/>
    </row>
    <row r="11" spans="1:35" ht="19.5" customHeight="1">
      <c r="A11" s="79" t="s">
        <v>315</v>
      </c>
      <c r="B11" s="41" t="s">
        <v>292</v>
      </c>
      <c r="C11" s="176" t="s">
        <v>115</v>
      </c>
      <c r="D11" s="137"/>
      <c r="E11" s="212">
        <f>SUM(G11,H11,K11,L11,O11,P11,S11,T11,W11,X11,AA11,AB11,AE11,AF11)</f>
        <v>8</v>
      </c>
      <c r="F11" s="83">
        <f>SUM(J11,N11,R11,V11,Z11,AD11,AH11)</f>
        <v>2</v>
      </c>
      <c r="G11" s="188"/>
      <c r="H11" s="189"/>
      <c r="I11" s="189"/>
      <c r="J11" s="190"/>
      <c r="K11" s="188"/>
      <c r="L11" s="189"/>
      <c r="M11" s="189"/>
      <c r="N11" s="190"/>
      <c r="O11" s="188"/>
      <c r="P11" s="189"/>
      <c r="Q11" s="189"/>
      <c r="R11" s="190"/>
      <c r="S11" s="188"/>
      <c r="T11" s="189"/>
      <c r="U11" s="189"/>
      <c r="V11" s="190"/>
      <c r="W11" s="188">
        <v>8</v>
      </c>
      <c r="X11" s="189">
        <v>0</v>
      </c>
      <c r="Y11" s="189" t="s">
        <v>68</v>
      </c>
      <c r="Z11" s="190">
        <v>2</v>
      </c>
      <c r="AA11" s="188"/>
      <c r="AB11" s="189"/>
      <c r="AC11" s="189"/>
      <c r="AD11" s="190"/>
      <c r="AE11" s="188"/>
      <c r="AF11" s="189"/>
      <c r="AG11" s="189"/>
      <c r="AH11" s="190"/>
      <c r="AI11" s="106"/>
    </row>
    <row r="12" spans="1:35" ht="19.5" customHeight="1">
      <c r="A12" s="117" t="s">
        <v>56</v>
      </c>
      <c r="B12" s="41" t="s">
        <v>293</v>
      </c>
      <c r="C12" s="177" t="s">
        <v>116</v>
      </c>
      <c r="D12" s="138"/>
      <c r="E12" s="212">
        <f aca="true" t="shared" si="0" ref="E12:E19">SUM(G12,H12,K12,L12,O12,P12,S12,T12,W12,X12,AA12,AB12,AE12,AF12)</f>
        <v>16</v>
      </c>
      <c r="F12" s="83">
        <f aca="true" t="shared" si="1" ref="F12:F19">SUM(J12,N12,R12,V12,Z12,AD12,AH12)</f>
        <v>4</v>
      </c>
      <c r="G12" s="191"/>
      <c r="H12" s="84"/>
      <c r="I12" s="84"/>
      <c r="J12" s="192"/>
      <c r="K12" s="191"/>
      <c r="L12" s="84"/>
      <c r="M12" s="84"/>
      <c r="N12" s="192"/>
      <c r="O12" s="191"/>
      <c r="P12" s="84"/>
      <c r="Q12" s="84"/>
      <c r="R12" s="192"/>
      <c r="S12" s="191"/>
      <c r="T12" s="84"/>
      <c r="U12" s="84"/>
      <c r="V12" s="192"/>
      <c r="W12" s="191"/>
      <c r="X12" s="84"/>
      <c r="Y12" s="84"/>
      <c r="Z12" s="192"/>
      <c r="AA12" s="191">
        <v>4</v>
      </c>
      <c r="AB12" s="84">
        <v>12</v>
      </c>
      <c r="AC12" s="84" t="s">
        <v>211</v>
      </c>
      <c r="AD12" s="192">
        <v>4</v>
      </c>
      <c r="AE12" s="191"/>
      <c r="AF12" s="84"/>
      <c r="AG12" s="84"/>
      <c r="AH12" s="192"/>
      <c r="AI12" s="106" t="s">
        <v>292</v>
      </c>
    </row>
    <row r="13" spans="1:35" ht="19.5" customHeight="1">
      <c r="A13" s="117" t="s">
        <v>57</v>
      </c>
      <c r="B13" s="41" t="s">
        <v>294</v>
      </c>
      <c r="C13" s="177" t="s">
        <v>117</v>
      </c>
      <c r="D13" s="138"/>
      <c r="E13" s="212">
        <f t="shared" si="0"/>
        <v>20</v>
      </c>
      <c r="F13" s="83">
        <f t="shared" si="1"/>
        <v>4</v>
      </c>
      <c r="G13" s="191"/>
      <c r="H13" s="84"/>
      <c r="I13" s="84"/>
      <c r="J13" s="192"/>
      <c r="K13" s="191"/>
      <c r="L13" s="84"/>
      <c r="M13" s="84"/>
      <c r="N13" s="192"/>
      <c r="O13" s="191"/>
      <c r="P13" s="84"/>
      <c r="Q13" s="84"/>
      <c r="R13" s="192"/>
      <c r="S13" s="191"/>
      <c r="T13" s="84"/>
      <c r="U13" s="84"/>
      <c r="V13" s="192"/>
      <c r="W13" s="191">
        <v>8</v>
      </c>
      <c r="X13" s="84">
        <v>12</v>
      </c>
      <c r="Y13" s="84" t="s">
        <v>211</v>
      </c>
      <c r="Z13" s="192">
        <v>4</v>
      </c>
      <c r="AA13" s="191"/>
      <c r="AB13" s="84"/>
      <c r="AC13" s="84"/>
      <c r="AD13" s="192"/>
      <c r="AE13" s="191"/>
      <c r="AF13" s="84"/>
      <c r="AG13" s="84"/>
      <c r="AH13" s="192"/>
      <c r="AI13" s="106"/>
    </row>
    <row r="14" spans="1:35" ht="19.5" customHeight="1">
      <c r="A14" s="117" t="s">
        <v>58</v>
      </c>
      <c r="B14" s="41" t="s">
        <v>295</v>
      </c>
      <c r="C14" s="177" t="s">
        <v>118</v>
      </c>
      <c r="D14" s="138"/>
      <c r="E14" s="212">
        <f t="shared" si="0"/>
        <v>16</v>
      </c>
      <c r="F14" s="83">
        <f t="shared" si="1"/>
        <v>4</v>
      </c>
      <c r="G14" s="191"/>
      <c r="H14" s="84"/>
      <c r="I14" s="84"/>
      <c r="J14" s="192"/>
      <c r="K14" s="191"/>
      <c r="L14" s="84"/>
      <c r="M14" s="84"/>
      <c r="N14" s="192"/>
      <c r="O14" s="191"/>
      <c r="P14" s="84"/>
      <c r="Q14" s="84"/>
      <c r="R14" s="192"/>
      <c r="S14" s="191"/>
      <c r="T14" s="84"/>
      <c r="U14" s="84"/>
      <c r="V14" s="192"/>
      <c r="W14" s="191"/>
      <c r="X14" s="84"/>
      <c r="Y14" s="84"/>
      <c r="Z14" s="192"/>
      <c r="AA14" s="191">
        <v>4</v>
      </c>
      <c r="AB14" s="84">
        <v>12</v>
      </c>
      <c r="AC14" s="84" t="s">
        <v>68</v>
      </c>
      <c r="AD14" s="192">
        <v>4</v>
      </c>
      <c r="AE14" s="191"/>
      <c r="AF14" s="84"/>
      <c r="AG14" s="84"/>
      <c r="AH14" s="192"/>
      <c r="AI14" s="106" t="s">
        <v>294</v>
      </c>
    </row>
    <row r="15" spans="1:35" ht="19.5" customHeight="1">
      <c r="A15" s="117" t="s">
        <v>59</v>
      </c>
      <c r="B15" s="41" t="s">
        <v>296</v>
      </c>
      <c r="C15" s="177" t="s">
        <v>230</v>
      </c>
      <c r="D15" s="139"/>
      <c r="E15" s="212">
        <f t="shared" si="0"/>
        <v>12</v>
      </c>
      <c r="F15" s="83">
        <f t="shared" si="1"/>
        <v>3</v>
      </c>
      <c r="G15" s="191"/>
      <c r="H15" s="84"/>
      <c r="I15" s="84"/>
      <c r="J15" s="192"/>
      <c r="K15" s="191"/>
      <c r="L15" s="84"/>
      <c r="M15" s="84"/>
      <c r="N15" s="192"/>
      <c r="O15" s="191"/>
      <c r="P15" s="84"/>
      <c r="Q15" s="84"/>
      <c r="R15" s="192"/>
      <c r="S15" s="191"/>
      <c r="T15" s="84"/>
      <c r="U15" s="84"/>
      <c r="V15" s="192"/>
      <c r="W15" s="191">
        <v>8</v>
      </c>
      <c r="X15" s="84">
        <v>4</v>
      </c>
      <c r="Y15" s="84" t="s">
        <v>211</v>
      </c>
      <c r="Z15" s="192">
        <v>3</v>
      </c>
      <c r="AA15" s="191"/>
      <c r="AB15" s="84"/>
      <c r="AC15" s="84"/>
      <c r="AD15" s="192"/>
      <c r="AE15" s="191"/>
      <c r="AF15" s="84"/>
      <c r="AG15" s="84"/>
      <c r="AH15" s="192"/>
      <c r="AI15" s="106"/>
    </row>
    <row r="16" spans="1:35" ht="19.5" customHeight="1">
      <c r="A16" s="117" t="s">
        <v>60</v>
      </c>
      <c r="B16" s="41" t="s">
        <v>297</v>
      </c>
      <c r="C16" s="177" t="s">
        <v>231</v>
      </c>
      <c r="D16" s="139"/>
      <c r="E16" s="212">
        <f t="shared" si="0"/>
        <v>8</v>
      </c>
      <c r="F16" s="83">
        <f t="shared" si="1"/>
        <v>3</v>
      </c>
      <c r="G16" s="191"/>
      <c r="H16" s="84"/>
      <c r="I16" s="84"/>
      <c r="J16" s="192" t="s">
        <v>20</v>
      </c>
      <c r="K16" s="191"/>
      <c r="L16" s="84"/>
      <c r="M16" s="84"/>
      <c r="N16" s="192"/>
      <c r="O16" s="191"/>
      <c r="P16" s="84"/>
      <c r="Q16" s="84"/>
      <c r="R16" s="192"/>
      <c r="S16" s="191"/>
      <c r="T16" s="84"/>
      <c r="U16" s="84"/>
      <c r="V16" s="192"/>
      <c r="W16" s="191"/>
      <c r="X16" s="84"/>
      <c r="Y16" s="84"/>
      <c r="Z16" s="192"/>
      <c r="AA16" s="191">
        <v>4</v>
      </c>
      <c r="AB16" s="84">
        <v>4</v>
      </c>
      <c r="AC16" s="84" t="s">
        <v>68</v>
      </c>
      <c r="AD16" s="192">
        <v>3</v>
      </c>
      <c r="AE16" s="191"/>
      <c r="AF16" s="84"/>
      <c r="AG16" s="84"/>
      <c r="AH16" s="192"/>
      <c r="AI16" s="106" t="s">
        <v>296</v>
      </c>
    </row>
    <row r="17" spans="1:35" ht="19.5" customHeight="1">
      <c r="A17" s="117" t="s">
        <v>61</v>
      </c>
      <c r="B17" s="41" t="s">
        <v>298</v>
      </c>
      <c r="C17" s="178" t="s">
        <v>119</v>
      </c>
      <c r="D17" s="139"/>
      <c r="E17" s="212">
        <f t="shared" si="0"/>
        <v>16</v>
      </c>
      <c r="F17" s="83">
        <f t="shared" si="1"/>
        <v>3</v>
      </c>
      <c r="G17" s="191"/>
      <c r="H17" s="84"/>
      <c r="I17" s="84"/>
      <c r="J17" s="192"/>
      <c r="K17" s="191"/>
      <c r="L17" s="84"/>
      <c r="M17" s="84"/>
      <c r="N17" s="192"/>
      <c r="O17" s="191"/>
      <c r="P17" s="84"/>
      <c r="Q17" s="84"/>
      <c r="R17" s="192"/>
      <c r="S17" s="191"/>
      <c r="T17" s="84"/>
      <c r="U17" s="84"/>
      <c r="V17" s="192"/>
      <c r="W17" s="191">
        <v>12</v>
      </c>
      <c r="X17" s="84">
        <v>4</v>
      </c>
      <c r="Y17" s="84" t="s">
        <v>68</v>
      </c>
      <c r="Z17" s="192">
        <v>3</v>
      </c>
      <c r="AA17" s="191"/>
      <c r="AB17" s="84"/>
      <c r="AC17" s="84"/>
      <c r="AD17" s="192"/>
      <c r="AE17" s="191"/>
      <c r="AF17" s="84"/>
      <c r="AG17" s="84"/>
      <c r="AH17" s="192"/>
      <c r="AI17" s="106"/>
    </row>
    <row r="18" spans="1:35" ht="19.5" customHeight="1">
      <c r="A18" s="117" t="s">
        <v>63</v>
      </c>
      <c r="B18" s="41" t="s">
        <v>299</v>
      </c>
      <c r="C18" s="177" t="s">
        <v>126</v>
      </c>
      <c r="D18" s="138"/>
      <c r="E18" s="212">
        <f t="shared" si="0"/>
        <v>12</v>
      </c>
      <c r="F18" s="83">
        <f t="shared" si="1"/>
        <v>3</v>
      </c>
      <c r="G18" s="191"/>
      <c r="H18" s="84"/>
      <c r="I18" s="84"/>
      <c r="J18" s="192"/>
      <c r="K18" s="191"/>
      <c r="L18" s="84"/>
      <c r="M18" s="84"/>
      <c r="N18" s="192"/>
      <c r="O18" s="191"/>
      <c r="P18" s="84"/>
      <c r="Q18" s="84"/>
      <c r="R18" s="192"/>
      <c r="S18" s="191"/>
      <c r="T18" s="84"/>
      <c r="U18" s="84"/>
      <c r="V18" s="192"/>
      <c r="W18" s="191"/>
      <c r="X18" s="84"/>
      <c r="Y18" s="84"/>
      <c r="Z18" s="192"/>
      <c r="AA18" s="191">
        <v>8</v>
      </c>
      <c r="AB18" s="84">
        <v>4</v>
      </c>
      <c r="AC18" s="84" t="s">
        <v>211</v>
      </c>
      <c r="AD18" s="192">
        <v>3</v>
      </c>
      <c r="AE18" s="191"/>
      <c r="AF18" s="84"/>
      <c r="AG18" s="84"/>
      <c r="AH18" s="192"/>
      <c r="AI18" s="106" t="s">
        <v>298</v>
      </c>
    </row>
    <row r="19" spans="1:35" ht="19.5" customHeight="1">
      <c r="A19" s="118" t="s">
        <v>64</v>
      </c>
      <c r="B19" s="41" t="s">
        <v>300</v>
      </c>
      <c r="C19" s="177" t="s">
        <v>125</v>
      </c>
      <c r="D19" s="138"/>
      <c r="E19" s="212">
        <f t="shared" si="0"/>
        <v>8</v>
      </c>
      <c r="F19" s="83">
        <f t="shared" si="1"/>
        <v>3</v>
      </c>
      <c r="G19" s="171"/>
      <c r="H19" s="172"/>
      <c r="I19" s="172"/>
      <c r="J19" s="193"/>
      <c r="K19" s="171"/>
      <c r="L19" s="172"/>
      <c r="M19" s="172"/>
      <c r="N19" s="193"/>
      <c r="O19" s="171"/>
      <c r="P19" s="172"/>
      <c r="Q19" s="172"/>
      <c r="R19" s="193"/>
      <c r="S19" s="171"/>
      <c r="T19" s="172"/>
      <c r="U19" s="172"/>
      <c r="V19" s="193"/>
      <c r="W19" s="171"/>
      <c r="X19" s="172"/>
      <c r="Y19" s="172"/>
      <c r="Z19" s="193"/>
      <c r="AA19" s="171"/>
      <c r="AB19" s="172"/>
      <c r="AC19" s="172"/>
      <c r="AD19" s="193"/>
      <c r="AE19" s="171">
        <v>4</v>
      </c>
      <c r="AF19" s="172">
        <v>4</v>
      </c>
      <c r="AG19" s="172" t="s">
        <v>68</v>
      </c>
      <c r="AH19" s="193">
        <v>3</v>
      </c>
      <c r="AI19" s="106" t="s">
        <v>299</v>
      </c>
    </row>
    <row r="20" spans="1:35" s="37" customFormat="1" ht="38.25" customHeight="1">
      <c r="A20" s="391" t="s">
        <v>215</v>
      </c>
      <c r="B20" s="390"/>
      <c r="C20" s="390"/>
      <c r="D20" s="216" t="s">
        <v>213</v>
      </c>
      <c r="E20" s="157">
        <f>SUM(G20,H20,K20,L20,O20,P20,S20,T20,W20,X20,AA20,AB20,AE20,AF20)</f>
        <v>84</v>
      </c>
      <c r="F20" s="35">
        <f>SUM(J20,N20,R20,V20,Z20,AD20,AH20)</f>
        <v>20</v>
      </c>
      <c r="G20" s="34"/>
      <c r="H20" s="36"/>
      <c r="I20" s="36"/>
      <c r="J20" s="38"/>
      <c r="K20" s="34"/>
      <c r="L20" s="36"/>
      <c r="M20" s="36"/>
      <c r="N20" s="38"/>
      <c r="O20" s="34"/>
      <c r="P20" s="36"/>
      <c r="Q20" s="36"/>
      <c r="R20" s="38"/>
      <c r="S20" s="34"/>
      <c r="T20" s="36"/>
      <c r="U20" s="36"/>
      <c r="V20" s="38"/>
      <c r="W20" s="34"/>
      <c r="X20" s="36"/>
      <c r="Y20" s="36"/>
      <c r="Z20" s="38"/>
      <c r="AA20" s="217">
        <f>SUM(AA36:AA43)</f>
        <v>32</v>
      </c>
      <c r="AB20" s="36">
        <f>SUM(AB36:AB43)</f>
        <v>16</v>
      </c>
      <c r="AC20" s="36"/>
      <c r="AD20" s="38">
        <f>SUM(AD36:AD43)</f>
        <v>10</v>
      </c>
      <c r="AE20" s="217">
        <f>SUM(AE36:AE43)</f>
        <v>24</v>
      </c>
      <c r="AF20" s="36">
        <f>SUM(AF36:AF43)</f>
        <v>12</v>
      </c>
      <c r="AG20" s="36"/>
      <c r="AH20" s="38">
        <f>SUM(AH36:AH43)</f>
        <v>10</v>
      </c>
      <c r="AI20" s="35"/>
    </row>
    <row r="21" spans="1:35" s="37" customFormat="1" ht="20.25" customHeight="1">
      <c r="A21" s="391" t="s">
        <v>123</v>
      </c>
      <c r="B21" s="390"/>
      <c r="C21" s="390"/>
      <c r="D21" s="205" t="s">
        <v>213</v>
      </c>
      <c r="E21" s="157">
        <f>SUM(G21,H21,K21,L21,O21,P21,S21,T21,W21,X21,AA21,AB21,AE21,AF21)</f>
        <v>36</v>
      </c>
      <c r="F21" s="35">
        <f>SUM(J21,N21,R21,V21,Z21,AD21,AH21)</f>
        <v>10</v>
      </c>
      <c r="G21" s="34"/>
      <c r="H21" s="36"/>
      <c r="I21" s="36"/>
      <c r="J21" s="38"/>
      <c r="K21" s="34"/>
      <c r="L21" s="36"/>
      <c r="M21" s="36"/>
      <c r="N21" s="38"/>
      <c r="O21" s="34"/>
      <c r="P21" s="36"/>
      <c r="Q21" s="36"/>
      <c r="R21" s="38"/>
      <c r="S21" s="34"/>
      <c r="T21" s="36"/>
      <c r="U21" s="36"/>
      <c r="V21" s="38"/>
      <c r="W21" s="34">
        <v>20</v>
      </c>
      <c r="X21" s="36">
        <v>0</v>
      </c>
      <c r="Y21" s="36"/>
      <c r="Z21" s="38">
        <v>6</v>
      </c>
      <c r="AA21" s="34">
        <v>8</v>
      </c>
      <c r="AB21" s="36">
        <v>0</v>
      </c>
      <c r="AC21" s="36"/>
      <c r="AD21" s="38">
        <v>2</v>
      </c>
      <c r="AE21" s="34">
        <v>8</v>
      </c>
      <c r="AF21" s="36">
        <v>0</v>
      </c>
      <c r="AG21" s="36"/>
      <c r="AH21" s="38">
        <v>2</v>
      </c>
      <c r="AI21" s="35"/>
    </row>
    <row r="22" spans="1:35" s="24" customFormat="1" ht="23.25" customHeight="1" thickBot="1">
      <c r="A22" s="108"/>
      <c r="B22" s="109"/>
      <c r="C22" s="179" t="s">
        <v>14</v>
      </c>
      <c r="D22" s="110"/>
      <c r="E22" s="213"/>
      <c r="F22" s="90">
        <f>SUM(J22,N22,R22,V22,Z22,AD22,AH22)</f>
        <v>15</v>
      </c>
      <c r="G22" s="89"/>
      <c r="H22" s="91"/>
      <c r="I22" s="91"/>
      <c r="J22" s="92"/>
      <c r="K22" s="89"/>
      <c r="L22" s="91"/>
      <c r="M22" s="91"/>
      <c r="N22" s="92"/>
      <c r="O22" s="89"/>
      <c r="P22" s="91"/>
      <c r="Q22" s="91"/>
      <c r="R22" s="92"/>
      <c r="S22" s="89"/>
      <c r="T22" s="91"/>
      <c r="U22" s="91"/>
      <c r="V22" s="92"/>
      <c r="W22" s="89"/>
      <c r="X22" s="91"/>
      <c r="Y22" s="91"/>
      <c r="Z22" s="92"/>
      <c r="AA22" s="89"/>
      <c r="AB22" s="91"/>
      <c r="AC22" s="91"/>
      <c r="AD22" s="92"/>
      <c r="AE22" s="89"/>
      <c r="AF22" s="91"/>
      <c r="AG22" s="91"/>
      <c r="AH22" s="92">
        <v>15</v>
      </c>
      <c r="AI22" s="93"/>
    </row>
    <row r="23" spans="1:35" s="24" customFormat="1" ht="26.25" customHeight="1" thickTop="1">
      <c r="A23" s="111"/>
      <c r="B23" s="112"/>
      <c r="C23" s="368" t="s">
        <v>13</v>
      </c>
      <c r="D23" s="369"/>
      <c r="E23" s="100">
        <f>'BSC L KIP Alap'!E10+'BSC L KIP Alap'!E22+'BSC L KIP Alap'!E32+E10+E20+E21+E22</f>
        <v>800</v>
      </c>
      <c r="F23" s="100">
        <f>'BSC L KIP Alap'!F10+'BSC L KIP Alap'!F22+'BSC L KIP Alap'!F32+F10+F20+F21+F22</f>
        <v>210</v>
      </c>
      <c r="G23" s="372">
        <f>'BSC L KIP Alap'!G10+'BSC L KIP Alap'!G22+'BSC L KIP Alap'!G32+'BSC L KIP Alap'!H10+'BSC L KIP Alap'!H22+'BSC L KIP Alap'!H32+G10+G20+G21+G22+H10+H20+H21+H22</f>
        <v>132</v>
      </c>
      <c r="H23" s="367"/>
      <c r="I23" s="104"/>
      <c r="J23" s="105">
        <f>'BSC L KIP Alap'!J10+'BSC L KIP Alap'!J22+'BSC L KIP Alap'!J32+J10+J20+J21+J22</f>
        <v>33</v>
      </c>
      <c r="K23" s="372">
        <f>'BSC L KIP Alap'!K10+'BSC L KIP Alap'!K22+'BSC L KIP Alap'!K32+'BSC L KIP Alap'!L10+'BSC L KIP Alap'!L22+'BSC L KIP Alap'!L32+K10+K20+K21+K22+L10+L20+L21+L22</f>
        <v>140</v>
      </c>
      <c r="L23" s="367"/>
      <c r="M23" s="104"/>
      <c r="N23" s="105">
        <f>'BSC L KIP Alap'!N10+'BSC L KIP Alap'!N22+'BSC L KIP Alap'!N32+N10+N20+N21+N22</f>
        <v>33</v>
      </c>
      <c r="O23" s="372">
        <f>'BSC L KIP Alap'!O10+'BSC L KIP Alap'!O22+'BSC L KIP Alap'!O32+'BSC L KIP Alap'!P10+'BSC L KIP Alap'!P22+'BSC L KIP Alap'!P32+O10+O20+O21+O22+P10+P20+P21+P22</f>
        <v>128</v>
      </c>
      <c r="P23" s="367"/>
      <c r="Q23" s="104"/>
      <c r="R23" s="105">
        <f>'BSC L KIP Alap'!R10+'BSC L KIP Alap'!R22+'BSC L KIP Alap'!R32+R10+R20+R21+R22</f>
        <v>28</v>
      </c>
      <c r="S23" s="372">
        <f>'BSC L KIP Alap'!S10+'BSC L KIP Alap'!S22+'BSC L KIP Alap'!S32+'BSC L KIP Alap'!T10+'BSC L KIP Alap'!T22+'BSC L KIP Alap'!T32+S10+S20+S21+S22+T10+T20+T21+T22</f>
        <v>116</v>
      </c>
      <c r="T23" s="367"/>
      <c r="U23" s="104"/>
      <c r="V23" s="105">
        <f>'BSC L KIP Alap'!V10+'BSC L KIP Alap'!V22+'BSC L KIP Alap'!V32+V10+V20+V21+V22</f>
        <v>29</v>
      </c>
      <c r="W23" s="372">
        <f>'BSC L KIP Alap'!W10+'BSC L KIP Alap'!W22+'BSC L KIP Alap'!W32+'BSC L KIP Alap'!X10+'BSC L KIP Alap'!X22+'BSC L KIP Alap'!X32+W10+W20+W21+W22+X10+X20+X21+X22</f>
        <v>112</v>
      </c>
      <c r="X23" s="367"/>
      <c r="Y23" s="104"/>
      <c r="Z23" s="105">
        <f>'BSC L KIP Alap'!Z10+'BSC L KIP Alap'!Z22+'BSC L KIP Alap'!Z32+Z10+Z20+Z21+Z22</f>
        <v>28</v>
      </c>
      <c r="AA23" s="372">
        <f>'BSC L KIP Alap'!AA10+'BSC L KIP Alap'!AA22+'BSC L KIP Alap'!AA32+'BSC L KIP Alap'!AB10+'BSC L KIP Alap'!AB22+'BSC L KIP Alap'!AB32+AA10+AA20+AA21+AA22+AB10+AB20+AB21+AB22</f>
        <v>120</v>
      </c>
      <c r="AB23" s="367"/>
      <c r="AC23" s="104"/>
      <c r="AD23" s="105">
        <f>'BSC L KIP Alap'!AD10+'BSC L KIP Alap'!AD22+'BSC L KIP Alap'!AD32+AD10+AD20+AD21+AD22</f>
        <v>29</v>
      </c>
      <c r="AE23" s="372">
        <f>'BSC L KIP Alap'!AE10+'BSC L KIP Alap'!AE22+'BSC L KIP Alap'!AE32+'BSC L KIP Alap'!AF10+'BSC L KIP Alap'!AF22+'BSC L KIP Alap'!AF32+AE10+AE20+AE21+AE22+AF10+AF20+AF21+AF22</f>
        <v>52</v>
      </c>
      <c r="AF23" s="367"/>
      <c r="AG23" s="104"/>
      <c r="AH23" s="105">
        <f>'BSC L KIP Alap'!AH10+'BSC L KIP Alap'!AH22+'BSC L KIP Alap'!AH32+AH10+AH20+AH21+AH22</f>
        <v>30</v>
      </c>
      <c r="AI23" s="94"/>
    </row>
    <row r="24" spans="1:35" s="24" customFormat="1" ht="20.25" customHeight="1">
      <c r="A24" s="113"/>
      <c r="B24" s="101"/>
      <c r="C24" s="182" t="s">
        <v>12</v>
      </c>
      <c r="D24" s="115"/>
      <c r="E24" s="184"/>
      <c r="F24" s="214"/>
      <c r="G24" s="80"/>
      <c r="H24" s="81"/>
      <c r="I24" s="194">
        <f>COUNTIF('BSC L KIP Alap'!I10:I54,"v")+COUNTIF(I10:I19,"v")</f>
        <v>4</v>
      </c>
      <c r="J24" s="82"/>
      <c r="K24" s="80"/>
      <c r="L24" s="81"/>
      <c r="M24" s="194">
        <f>COUNTIF('BSC L KIP Alap'!M10:M54,"v")+COUNTIF(M10:M19,"v")</f>
        <v>5</v>
      </c>
      <c r="N24" s="82"/>
      <c r="O24" s="80"/>
      <c r="P24" s="81"/>
      <c r="Q24" s="194">
        <f>COUNTIF('BSC L KIP Alap'!Q10:Q54,"v")+COUNTIF(Q10:Q19,"v")</f>
        <v>5</v>
      </c>
      <c r="R24" s="82"/>
      <c r="S24" s="80"/>
      <c r="T24" s="81"/>
      <c r="U24" s="194">
        <f>COUNTIF('BSC L KIP Alap'!U10:U54,"v")+COUNTIF(U10:U19,"v")</f>
        <v>4</v>
      </c>
      <c r="V24" s="82"/>
      <c r="W24" s="80"/>
      <c r="X24" s="81"/>
      <c r="Y24" s="194">
        <f>COUNTIF('BSC L KIP Alap'!Y10:Y54,"v")+COUNTIF(Y10:Y19,"v")</f>
        <v>4</v>
      </c>
      <c r="Z24" s="82"/>
      <c r="AA24" s="80"/>
      <c r="AB24" s="81"/>
      <c r="AC24" s="194">
        <f>COUNTIF('BSC L KIP Alap'!AC10:AC54,"v")+COUNTIF(AC10:AC19,"v")+COUNTIF(AC36:AC43,"v")</f>
        <v>5</v>
      </c>
      <c r="AD24" s="82"/>
      <c r="AE24" s="80"/>
      <c r="AF24" s="81"/>
      <c r="AG24" s="194">
        <f>COUNTIF('BSC L KIP Alap'!AG10:AG54,"v")+COUNTIF(AG10:AG19,"v")+COUNTIF(AG36:AG43,"v")</f>
        <v>4</v>
      </c>
      <c r="AH24" s="82"/>
      <c r="AI24" s="95"/>
    </row>
    <row r="25" spans="1:35" s="24" customFormat="1" ht="20.25" customHeight="1" thickBot="1">
      <c r="A25" s="114"/>
      <c r="B25" s="103"/>
      <c r="C25" s="183" t="s">
        <v>212</v>
      </c>
      <c r="D25" s="116"/>
      <c r="E25" s="185"/>
      <c r="F25" s="215"/>
      <c r="G25" s="96"/>
      <c r="H25" s="97"/>
      <c r="I25" s="195">
        <f>COUNTIF('BSC L KIP Alap'!I10:I54,"é")+COUNTIF(I10:I19,"é")</f>
        <v>5</v>
      </c>
      <c r="J25" s="98"/>
      <c r="K25" s="96"/>
      <c r="L25" s="97"/>
      <c r="M25" s="195">
        <f>COUNTIF('BSC L KIP Alap'!M10:M54,"é")+COUNTIF(M10:M19,"é")</f>
        <v>4</v>
      </c>
      <c r="N25" s="98"/>
      <c r="O25" s="96"/>
      <c r="P25" s="97"/>
      <c r="Q25" s="195">
        <f>COUNTIF('BSC L KIP Alap'!Q10:Q54,"é")+COUNTIF(Q10:Q19,"é")</f>
        <v>5</v>
      </c>
      <c r="R25" s="98"/>
      <c r="S25" s="96"/>
      <c r="T25" s="97"/>
      <c r="U25" s="195">
        <f>COUNTIF('BSC L KIP Alap'!U10:U54,"é")+COUNTIF(U10:U19,"é")</f>
        <v>5</v>
      </c>
      <c r="V25" s="98"/>
      <c r="W25" s="96"/>
      <c r="X25" s="97"/>
      <c r="Y25" s="195">
        <f>COUNTIF('BSC L KIP Alap'!Y10:Y54,"é")+COUNTIF(Y10:Y19,"é")</f>
        <v>4</v>
      </c>
      <c r="Z25" s="98"/>
      <c r="AA25" s="96"/>
      <c r="AB25" s="97"/>
      <c r="AC25" s="195">
        <f>COUNTIF('BSC L KIP Alap'!AC11:AC55,"é")+COUNTIF(AC11:AC19,"é")+COUNTIF(AC36:AC43,"é")</f>
        <v>4</v>
      </c>
      <c r="AD25" s="98"/>
      <c r="AE25" s="96"/>
      <c r="AF25" s="97"/>
      <c r="AG25" s="195">
        <f>COUNTIF('BSC L KIP Alap'!AG11:AG55,"é")+COUNTIF(AG11:AG19,"é")+COUNTIF(AG36:AG43,"é")</f>
        <v>1</v>
      </c>
      <c r="AH25" s="98"/>
      <c r="AI25" s="99"/>
    </row>
    <row r="26" spans="2:35" ht="15" customHeight="1">
      <c r="B26" s="5"/>
      <c r="C26" s="6"/>
      <c r="D26" s="6"/>
      <c r="E26" s="7"/>
      <c r="F26" s="7"/>
      <c r="G26" s="5"/>
      <c r="H26" s="5"/>
      <c r="I26" s="5"/>
      <c r="J26" s="8"/>
      <c r="K26" s="8"/>
      <c r="L26" s="8"/>
      <c r="M26" s="5"/>
      <c r="N26" s="8"/>
      <c r="O26" s="8"/>
      <c r="P26" s="8"/>
      <c r="Q26" s="5"/>
      <c r="R26" s="8"/>
      <c r="S26" s="8"/>
      <c r="T26" s="8"/>
      <c r="U26" s="5"/>
      <c r="V26" s="8"/>
      <c r="W26" s="8"/>
      <c r="X26" s="8"/>
      <c r="Y26" s="5"/>
      <c r="Z26" s="8"/>
      <c r="AA26" s="5"/>
      <c r="AB26" s="5"/>
      <c r="AC26" s="5"/>
      <c r="AD26" s="8"/>
      <c r="AE26" s="5"/>
      <c r="AF26" s="5"/>
      <c r="AG26" s="5"/>
      <c r="AH26" s="8"/>
      <c r="AI26" s="5"/>
    </row>
    <row r="27" spans="2:3" ht="15" customHeight="1">
      <c r="B27" s="238" t="s">
        <v>325</v>
      </c>
      <c r="C27" s="237"/>
    </row>
    <row r="28" spans="2:3" ht="15" customHeight="1">
      <c r="B28" s="238" t="s">
        <v>326</v>
      </c>
      <c r="C28" s="237"/>
    </row>
    <row r="29" spans="2:3" ht="15" customHeight="1">
      <c r="B29" s="238" t="s">
        <v>351</v>
      </c>
      <c r="C29" s="18"/>
    </row>
    <row r="30" spans="2:3" ht="15" customHeight="1">
      <c r="B30" s="238"/>
      <c r="C30" s="18"/>
    </row>
    <row r="31" spans="2:3" ht="15" customHeight="1" thickBot="1">
      <c r="B31" s="238"/>
      <c r="C31" s="18"/>
    </row>
    <row r="32" spans="1:35" ht="15" customHeight="1">
      <c r="A32" s="39"/>
      <c r="B32" s="375" t="s">
        <v>18</v>
      </c>
      <c r="C32" s="392" t="s">
        <v>1</v>
      </c>
      <c r="D32" s="46"/>
      <c r="E32" s="25" t="s">
        <v>17</v>
      </c>
      <c r="F32" s="382" t="s">
        <v>21</v>
      </c>
      <c r="G32" s="377" t="s">
        <v>0</v>
      </c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9"/>
      <c r="AF32" s="379"/>
      <c r="AG32" s="379"/>
      <c r="AH32" s="379"/>
      <c r="AI32" s="387" t="s">
        <v>62</v>
      </c>
    </row>
    <row r="33" spans="1:35" ht="15" customHeight="1" thickBot="1">
      <c r="A33" s="40"/>
      <c r="B33" s="376"/>
      <c r="C33" s="393"/>
      <c r="D33" s="45"/>
      <c r="E33" s="33" t="s">
        <v>2</v>
      </c>
      <c r="F33" s="383"/>
      <c r="G33" s="384" t="s">
        <v>3</v>
      </c>
      <c r="H33" s="385"/>
      <c r="I33" s="385"/>
      <c r="J33" s="386"/>
      <c r="K33" s="384" t="s">
        <v>4</v>
      </c>
      <c r="L33" s="385"/>
      <c r="M33" s="385"/>
      <c r="N33" s="386"/>
      <c r="O33" s="384" t="s">
        <v>5</v>
      </c>
      <c r="P33" s="385"/>
      <c r="Q33" s="385"/>
      <c r="R33" s="386"/>
      <c r="S33" s="384" t="s">
        <v>6</v>
      </c>
      <c r="T33" s="385"/>
      <c r="U33" s="385"/>
      <c r="V33" s="386"/>
      <c r="W33" s="384" t="s">
        <v>7</v>
      </c>
      <c r="X33" s="385"/>
      <c r="Y33" s="385"/>
      <c r="Z33" s="386"/>
      <c r="AA33" s="384" t="s">
        <v>8</v>
      </c>
      <c r="AB33" s="385"/>
      <c r="AC33" s="385"/>
      <c r="AD33" s="386"/>
      <c r="AE33" s="384" t="s">
        <v>15</v>
      </c>
      <c r="AF33" s="385"/>
      <c r="AG33" s="385"/>
      <c r="AH33" s="385"/>
      <c r="AI33" s="388"/>
    </row>
    <row r="34" spans="1:35" ht="15" customHeight="1">
      <c r="A34" s="396" t="s">
        <v>216</v>
      </c>
      <c r="B34" s="397"/>
      <c r="C34" s="397"/>
      <c r="D34" s="397"/>
      <c r="E34" s="397"/>
      <c r="F34" s="398"/>
      <c r="G34" s="21" t="s">
        <v>19</v>
      </c>
      <c r="H34" s="26" t="s">
        <v>9</v>
      </c>
      <c r="I34" s="26" t="s">
        <v>10</v>
      </c>
      <c r="J34" s="27" t="s">
        <v>11</v>
      </c>
      <c r="K34" s="21" t="s">
        <v>19</v>
      </c>
      <c r="L34" s="26" t="s">
        <v>9</v>
      </c>
      <c r="M34" s="26" t="s">
        <v>10</v>
      </c>
      <c r="N34" s="27" t="s">
        <v>11</v>
      </c>
      <c r="O34" s="21" t="s">
        <v>19</v>
      </c>
      <c r="P34" s="26" t="s">
        <v>9</v>
      </c>
      <c r="Q34" s="26" t="s">
        <v>10</v>
      </c>
      <c r="R34" s="27" t="s">
        <v>11</v>
      </c>
      <c r="S34" s="21" t="s">
        <v>19</v>
      </c>
      <c r="T34" s="26" t="s">
        <v>9</v>
      </c>
      <c r="U34" s="26" t="s">
        <v>10</v>
      </c>
      <c r="V34" s="27" t="s">
        <v>11</v>
      </c>
      <c r="W34" s="21" t="s">
        <v>19</v>
      </c>
      <c r="X34" s="26" t="s">
        <v>9</v>
      </c>
      <c r="Y34" s="26" t="s">
        <v>10</v>
      </c>
      <c r="Z34" s="27" t="s">
        <v>11</v>
      </c>
      <c r="AA34" s="21" t="s">
        <v>19</v>
      </c>
      <c r="AB34" s="26" t="s">
        <v>9</v>
      </c>
      <c r="AC34" s="26" t="s">
        <v>10</v>
      </c>
      <c r="AD34" s="27" t="s">
        <v>11</v>
      </c>
      <c r="AE34" s="21" t="s">
        <v>19</v>
      </c>
      <c r="AF34" s="26" t="s">
        <v>9</v>
      </c>
      <c r="AG34" s="26" t="s">
        <v>10</v>
      </c>
      <c r="AH34" s="27" t="s">
        <v>11</v>
      </c>
      <c r="AI34" s="47" t="s">
        <v>18</v>
      </c>
    </row>
    <row r="35" spans="1:35" ht="15" customHeight="1">
      <c r="A35" s="394" t="s">
        <v>177</v>
      </c>
      <c r="B35" s="395"/>
      <c r="C35" s="395"/>
      <c r="D35" s="205" t="s">
        <v>213</v>
      </c>
      <c r="E35" s="34">
        <f>SUM(E36:E43)</f>
        <v>84</v>
      </c>
      <c r="F35" s="35">
        <f>SUM(F36:F43)</f>
        <v>20</v>
      </c>
      <c r="G35" s="34">
        <v>0</v>
      </c>
      <c r="H35" s="36">
        <v>0</v>
      </c>
      <c r="I35" s="36"/>
      <c r="J35" s="38">
        <v>0</v>
      </c>
      <c r="K35" s="34">
        <v>0</v>
      </c>
      <c r="L35" s="36">
        <v>0</v>
      </c>
      <c r="M35" s="36"/>
      <c r="N35" s="38">
        <v>0</v>
      </c>
      <c r="O35" s="34">
        <v>0</v>
      </c>
      <c r="P35" s="36">
        <v>0</v>
      </c>
      <c r="Q35" s="36"/>
      <c r="R35" s="38">
        <v>0</v>
      </c>
      <c r="S35" s="34">
        <v>0</v>
      </c>
      <c r="T35" s="36">
        <v>0</v>
      </c>
      <c r="U35" s="36"/>
      <c r="V35" s="38">
        <v>0</v>
      </c>
      <c r="W35" s="34">
        <v>0</v>
      </c>
      <c r="X35" s="36">
        <v>0</v>
      </c>
      <c r="Y35" s="36"/>
      <c r="Z35" s="38">
        <v>0</v>
      </c>
      <c r="AA35" s="34">
        <f>SUM(AA36:AA43)</f>
        <v>32</v>
      </c>
      <c r="AB35" s="36">
        <f>SUM(AB36:AB43)</f>
        <v>16</v>
      </c>
      <c r="AC35" s="36"/>
      <c r="AD35" s="38">
        <f>SUM(AD36:AD43)</f>
        <v>10</v>
      </c>
      <c r="AE35" s="34">
        <f>SUM(AE36:AE43)</f>
        <v>24</v>
      </c>
      <c r="AF35" s="36">
        <f>SUM(AF36:AF43)</f>
        <v>12</v>
      </c>
      <c r="AG35" s="36"/>
      <c r="AH35" s="38">
        <f>SUM(AH36:AH43)</f>
        <v>10</v>
      </c>
      <c r="AI35" s="35"/>
    </row>
    <row r="36" spans="1:35" ht="15" customHeight="1">
      <c r="A36" s="124" t="s">
        <v>65</v>
      </c>
      <c r="B36" s="122" t="s">
        <v>301</v>
      </c>
      <c r="C36" s="199" t="s">
        <v>179</v>
      </c>
      <c r="D36" s="200"/>
      <c r="E36" s="68">
        <f>SUM(G36,H36,K36,L36,O36,P36,S36,T36,W36,X36,AA36,AB36,AE36,AF36)</f>
        <v>8</v>
      </c>
      <c r="F36" s="153">
        <f>SUM(J36,N36,R36,V36,Z36,AD36,AH36)</f>
        <v>2</v>
      </c>
      <c r="G36" s="126"/>
      <c r="H36" s="86"/>
      <c r="I36" s="85"/>
      <c r="J36" s="87"/>
      <c r="K36" s="126"/>
      <c r="L36" s="86"/>
      <c r="M36" s="85"/>
      <c r="N36" s="87"/>
      <c r="O36" s="126"/>
      <c r="P36" s="86"/>
      <c r="Q36" s="85"/>
      <c r="R36" s="87"/>
      <c r="S36" s="126"/>
      <c r="T36" s="86"/>
      <c r="U36" s="85"/>
      <c r="V36" s="87"/>
      <c r="W36" s="126"/>
      <c r="X36" s="86"/>
      <c r="Y36" s="85"/>
      <c r="Z36" s="87"/>
      <c r="AA36" s="126">
        <v>8</v>
      </c>
      <c r="AB36" s="86">
        <v>0</v>
      </c>
      <c r="AC36" s="85" t="s">
        <v>68</v>
      </c>
      <c r="AD36" s="69">
        <v>2</v>
      </c>
      <c r="AE36" s="126"/>
      <c r="AF36" s="86"/>
      <c r="AG36" s="85"/>
      <c r="AH36" s="87"/>
      <c r="AI36" s="130" t="s">
        <v>298</v>
      </c>
    </row>
    <row r="37" spans="1:35" ht="15" customHeight="1">
      <c r="A37" s="117" t="s">
        <v>131</v>
      </c>
      <c r="B37" s="121" t="s">
        <v>302</v>
      </c>
      <c r="C37" s="202" t="s">
        <v>180</v>
      </c>
      <c r="D37" s="197"/>
      <c r="E37" s="68">
        <f aca="true" t="shared" si="2" ref="E37:E43">SUM(G37,H37,K37,L37,O37,P37,S37,T37,W37,X37,AA37,AB37,AE37,AF37)</f>
        <v>4</v>
      </c>
      <c r="F37" s="154">
        <f aca="true" t="shared" si="3" ref="F37:F43">SUM(J37,N37,R37,V37,Z37,AD37,AH37)</f>
        <v>2</v>
      </c>
      <c r="G37" s="127"/>
      <c r="H37" s="85"/>
      <c r="I37" s="85"/>
      <c r="J37" s="87"/>
      <c r="K37" s="127"/>
      <c r="L37" s="85"/>
      <c r="M37" s="85"/>
      <c r="N37" s="87"/>
      <c r="O37" s="127"/>
      <c r="P37" s="85"/>
      <c r="Q37" s="85"/>
      <c r="R37" s="87"/>
      <c r="S37" s="127"/>
      <c r="T37" s="85"/>
      <c r="U37" s="85"/>
      <c r="V37" s="87"/>
      <c r="W37" s="127"/>
      <c r="X37" s="85"/>
      <c r="Y37" s="85"/>
      <c r="Z37" s="87"/>
      <c r="AA37" s="127"/>
      <c r="AB37" s="85"/>
      <c r="AC37" s="85"/>
      <c r="AD37" s="69"/>
      <c r="AE37" s="127">
        <v>4</v>
      </c>
      <c r="AF37" s="85">
        <v>0</v>
      </c>
      <c r="AG37" s="85" t="s">
        <v>68</v>
      </c>
      <c r="AH37" s="87">
        <v>2</v>
      </c>
      <c r="AI37" s="130" t="s">
        <v>301</v>
      </c>
    </row>
    <row r="38" spans="1:35" ht="15" customHeight="1">
      <c r="A38" s="117" t="s">
        <v>132</v>
      </c>
      <c r="B38" s="121" t="s">
        <v>303</v>
      </c>
      <c r="C38" s="202" t="s">
        <v>181</v>
      </c>
      <c r="D38" s="197"/>
      <c r="E38" s="68">
        <f t="shared" si="2"/>
        <v>20</v>
      </c>
      <c r="F38" s="154">
        <f t="shared" si="3"/>
        <v>4</v>
      </c>
      <c r="G38" s="127"/>
      <c r="H38" s="85"/>
      <c r="I38" s="85"/>
      <c r="J38" s="87"/>
      <c r="K38" s="127"/>
      <c r="L38" s="85"/>
      <c r="M38" s="85"/>
      <c r="N38" s="87"/>
      <c r="O38" s="127"/>
      <c r="P38" s="85"/>
      <c r="Q38" s="85"/>
      <c r="R38" s="87"/>
      <c r="S38" s="127"/>
      <c r="T38" s="85"/>
      <c r="U38" s="85"/>
      <c r="V38" s="87"/>
      <c r="W38" s="127"/>
      <c r="X38" s="85"/>
      <c r="Y38" s="85"/>
      <c r="Z38" s="87"/>
      <c r="AA38" s="127">
        <v>8</v>
      </c>
      <c r="AB38" s="85">
        <v>12</v>
      </c>
      <c r="AC38" s="85" t="s">
        <v>211</v>
      </c>
      <c r="AD38" s="69">
        <v>4</v>
      </c>
      <c r="AE38" s="127"/>
      <c r="AF38" s="85"/>
      <c r="AG38" s="85"/>
      <c r="AH38" s="87"/>
      <c r="AI38" s="130"/>
    </row>
    <row r="39" spans="1:35" ht="15" customHeight="1">
      <c r="A39" s="117" t="s">
        <v>133</v>
      </c>
      <c r="B39" s="121" t="s">
        <v>304</v>
      </c>
      <c r="C39" s="202" t="s">
        <v>182</v>
      </c>
      <c r="D39" s="197"/>
      <c r="E39" s="68">
        <f t="shared" si="2"/>
        <v>20</v>
      </c>
      <c r="F39" s="154">
        <f t="shared" si="3"/>
        <v>4</v>
      </c>
      <c r="G39" s="127"/>
      <c r="H39" s="85"/>
      <c r="I39" s="85"/>
      <c r="J39" s="87"/>
      <c r="K39" s="127"/>
      <c r="L39" s="85"/>
      <c r="M39" s="85"/>
      <c r="N39" s="87"/>
      <c r="O39" s="127"/>
      <c r="P39" s="85"/>
      <c r="Q39" s="85"/>
      <c r="R39" s="87"/>
      <c r="S39" s="127"/>
      <c r="T39" s="85"/>
      <c r="U39" s="85"/>
      <c r="V39" s="87"/>
      <c r="W39" s="127"/>
      <c r="X39" s="85"/>
      <c r="Y39" s="85"/>
      <c r="Z39" s="87"/>
      <c r="AA39" s="127"/>
      <c r="AB39" s="85"/>
      <c r="AC39" s="85"/>
      <c r="AD39" s="69"/>
      <c r="AE39" s="127">
        <v>8</v>
      </c>
      <c r="AF39" s="85">
        <v>12</v>
      </c>
      <c r="AG39" s="85" t="s">
        <v>68</v>
      </c>
      <c r="AH39" s="87">
        <v>4</v>
      </c>
      <c r="AI39" s="130" t="s">
        <v>303</v>
      </c>
    </row>
    <row r="40" spans="1:35" ht="15.75">
      <c r="A40" s="117" t="s">
        <v>134</v>
      </c>
      <c r="B40" s="121" t="s">
        <v>305</v>
      </c>
      <c r="C40" s="202" t="s">
        <v>183</v>
      </c>
      <c r="D40" s="197"/>
      <c r="E40" s="68">
        <f t="shared" si="2"/>
        <v>8</v>
      </c>
      <c r="F40" s="154">
        <f t="shared" si="3"/>
        <v>2</v>
      </c>
      <c r="G40" s="127"/>
      <c r="H40" s="85"/>
      <c r="I40" s="85"/>
      <c r="J40" s="87"/>
      <c r="K40" s="127"/>
      <c r="L40" s="85"/>
      <c r="M40" s="85"/>
      <c r="N40" s="87"/>
      <c r="O40" s="127"/>
      <c r="P40" s="85"/>
      <c r="Q40" s="85"/>
      <c r="R40" s="87"/>
      <c r="S40" s="127"/>
      <c r="T40" s="85"/>
      <c r="U40" s="85"/>
      <c r="V40" s="87"/>
      <c r="W40" s="127"/>
      <c r="X40" s="85"/>
      <c r="Y40" s="85"/>
      <c r="Z40" s="87"/>
      <c r="AA40" s="127">
        <v>4</v>
      </c>
      <c r="AB40" s="85">
        <v>4</v>
      </c>
      <c r="AC40" s="85" t="s">
        <v>211</v>
      </c>
      <c r="AD40" s="69">
        <v>2</v>
      </c>
      <c r="AE40" s="127"/>
      <c r="AF40" s="85"/>
      <c r="AG40" s="85"/>
      <c r="AH40" s="87"/>
      <c r="AI40" s="130"/>
    </row>
    <row r="41" spans="1:35" ht="15" customHeight="1">
      <c r="A41" s="117" t="s">
        <v>135</v>
      </c>
      <c r="B41" s="121" t="s">
        <v>306</v>
      </c>
      <c r="C41" s="202" t="s">
        <v>184</v>
      </c>
      <c r="D41" s="197"/>
      <c r="E41" s="68">
        <f t="shared" si="2"/>
        <v>8</v>
      </c>
      <c r="F41" s="154">
        <f t="shared" si="3"/>
        <v>2</v>
      </c>
      <c r="G41" s="127"/>
      <c r="H41" s="85"/>
      <c r="I41" s="85"/>
      <c r="J41" s="87"/>
      <c r="K41" s="127"/>
      <c r="L41" s="85"/>
      <c r="M41" s="85"/>
      <c r="N41" s="87"/>
      <c r="O41" s="127"/>
      <c r="P41" s="85"/>
      <c r="Q41" s="85"/>
      <c r="R41" s="87"/>
      <c r="S41" s="127"/>
      <c r="T41" s="85"/>
      <c r="U41" s="85"/>
      <c r="V41" s="87"/>
      <c r="W41" s="127"/>
      <c r="X41" s="85"/>
      <c r="Y41" s="85"/>
      <c r="Z41" s="87"/>
      <c r="AA41" s="127"/>
      <c r="AB41" s="85"/>
      <c r="AC41" s="85"/>
      <c r="AD41" s="69"/>
      <c r="AE41" s="127">
        <v>8</v>
      </c>
      <c r="AF41" s="85">
        <v>0</v>
      </c>
      <c r="AG41" s="85" t="s">
        <v>68</v>
      </c>
      <c r="AH41" s="87">
        <v>2</v>
      </c>
      <c r="AI41" s="130" t="s">
        <v>305</v>
      </c>
    </row>
    <row r="42" spans="1:35" ht="15" customHeight="1">
      <c r="A42" s="117" t="s">
        <v>136</v>
      </c>
      <c r="B42" s="121" t="s">
        <v>307</v>
      </c>
      <c r="C42" s="202" t="s">
        <v>185</v>
      </c>
      <c r="D42" s="197"/>
      <c r="E42" s="68">
        <f t="shared" si="2"/>
        <v>12</v>
      </c>
      <c r="F42" s="154">
        <f t="shared" si="3"/>
        <v>2</v>
      </c>
      <c r="G42" s="127"/>
      <c r="H42" s="85"/>
      <c r="I42" s="85"/>
      <c r="J42" s="87"/>
      <c r="K42" s="127"/>
      <c r="L42" s="85"/>
      <c r="M42" s="85"/>
      <c r="N42" s="87"/>
      <c r="O42" s="127"/>
      <c r="P42" s="85"/>
      <c r="Q42" s="85"/>
      <c r="R42" s="87"/>
      <c r="S42" s="127"/>
      <c r="T42" s="85"/>
      <c r="U42" s="85"/>
      <c r="V42" s="87"/>
      <c r="W42" s="127"/>
      <c r="X42" s="85"/>
      <c r="Y42" s="85"/>
      <c r="Z42" s="87"/>
      <c r="AA42" s="127">
        <v>12</v>
      </c>
      <c r="AB42" s="85">
        <v>0</v>
      </c>
      <c r="AC42" s="85" t="s">
        <v>68</v>
      </c>
      <c r="AD42" s="69">
        <v>2</v>
      </c>
      <c r="AE42" s="127"/>
      <c r="AF42" s="85"/>
      <c r="AG42" s="85"/>
      <c r="AH42" s="87"/>
      <c r="AI42" s="130" t="s">
        <v>298</v>
      </c>
    </row>
    <row r="43" spans="1:35" ht="15" customHeight="1">
      <c r="A43" s="117" t="s">
        <v>137</v>
      </c>
      <c r="B43" s="123" t="s">
        <v>308</v>
      </c>
      <c r="C43" s="203" t="s">
        <v>186</v>
      </c>
      <c r="D43" s="204"/>
      <c r="E43" s="68">
        <f t="shared" si="2"/>
        <v>4</v>
      </c>
      <c r="F43" s="155">
        <f t="shared" si="3"/>
        <v>2</v>
      </c>
      <c r="G43" s="128"/>
      <c r="H43" s="129"/>
      <c r="I43" s="85"/>
      <c r="J43" s="87"/>
      <c r="K43" s="128"/>
      <c r="L43" s="129"/>
      <c r="M43" s="85"/>
      <c r="N43" s="87"/>
      <c r="O43" s="128"/>
      <c r="P43" s="129"/>
      <c r="Q43" s="85"/>
      <c r="R43" s="87"/>
      <c r="S43" s="128"/>
      <c r="T43" s="129"/>
      <c r="U43" s="85"/>
      <c r="V43" s="87"/>
      <c r="W43" s="128"/>
      <c r="X43" s="129"/>
      <c r="Y43" s="85"/>
      <c r="Z43" s="87"/>
      <c r="AA43" s="128"/>
      <c r="AB43" s="129"/>
      <c r="AC43" s="85"/>
      <c r="AD43" s="69"/>
      <c r="AE43" s="128">
        <v>4</v>
      </c>
      <c r="AF43" s="129">
        <v>0</v>
      </c>
      <c r="AG43" s="85" t="s">
        <v>211</v>
      </c>
      <c r="AH43" s="87">
        <v>2</v>
      </c>
      <c r="AI43" s="130" t="s">
        <v>307</v>
      </c>
    </row>
    <row r="44" spans="1:35" ht="15" customHeight="1">
      <c r="A44" s="125"/>
      <c r="B44" s="370" t="s">
        <v>178</v>
      </c>
      <c r="C44" s="370"/>
      <c r="D44" s="206" t="s">
        <v>213</v>
      </c>
      <c r="E44" s="34">
        <f>SUM(E45:E52)</f>
        <v>84</v>
      </c>
      <c r="F44" s="35">
        <f>SUM(F45:F52)</f>
        <v>20</v>
      </c>
      <c r="G44" s="34"/>
      <c r="H44" s="36"/>
      <c r="I44" s="36"/>
      <c r="J44" s="38"/>
      <c r="K44" s="34"/>
      <c r="L44" s="36"/>
      <c r="M44" s="36"/>
      <c r="N44" s="38"/>
      <c r="O44" s="34"/>
      <c r="P44" s="36"/>
      <c r="Q44" s="36"/>
      <c r="R44" s="38"/>
      <c r="S44" s="34"/>
      <c r="T44" s="36"/>
      <c r="U44" s="36"/>
      <c r="V44" s="38"/>
      <c r="W44" s="34"/>
      <c r="X44" s="36"/>
      <c r="Y44" s="36"/>
      <c r="Z44" s="38"/>
      <c r="AA44" s="34">
        <f>SUM(AA45:AA52)</f>
        <v>28</v>
      </c>
      <c r="AB44" s="36">
        <f>SUM(AB45:AB52)</f>
        <v>16</v>
      </c>
      <c r="AC44" s="36"/>
      <c r="AD44" s="38">
        <f>SUM(AD45:AD52)</f>
        <v>10</v>
      </c>
      <c r="AE44" s="34">
        <f>SUM(AE45:AE52)</f>
        <v>24</v>
      </c>
      <c r="AF44" s="36">
        <f>SUM(AF45:AF52)</f>
        <v>16</v>
      </c>
      <c r="AG44" s="36"/>
      <c r="AH44" s="38">
        <f>SUM(AH45:AH52)</f>
        <v>10</v>
      </c>
      <c r="AI44" s="35"/>
    </row>
    <row r="45" spans="1:35" ht="15" customHeight="1">
      <c r="A45" s="124" t="s">
        <v>138</v>
      </c>
      <c r="B45" s="122" t="s">
        <v>301</v>
      </c>
      <c r="C45" s="199" t="s">
        <v>179</v>
      </c>
      <c r="D45" s="200"/>
      <c r="E45" s="68">
        <f aca="true" t="shared" si="4" ref="E45:E52">SUM(G45,H45,K45,L45,O45,P45,S45,T45,W45,X45,AA45,AB45,AE45,AF45)</f>
        <v>4</v>
      </c>
      <c r="F45" s="154">
        <f aca="true" t="shared" si="5" ref="F45:F52">SUM(J45,N45,R45,V45,Z45,AD45,AH45)</f>
        <v>2</v>
      </c>
      <c r="G45" s="188"/>
      <c r="H45" s="189"/>
      <c r="I45" s="189"/>
      <c r="J45" s="190"/>
      <c r="K45" s="188"/>
      <c r="L45" s="189"/>
      <c r="M45" s="189"/>
      <c r="N45" s="190"/>
      <c r="O45" s="188"/>
      <c r="P45" s="189"/>
      <c r="Q45" s="189"/>
      <c r="R45" s="190"/>
      <c r="S45" s="188"/>
      <c r="T45" s="189"/>
      <c r="U45" s="189"/>
      <c r="V45" s="190"/>
      <c r="W45" s="188"/>
      <c r="X45" s="189"/>
      <c r="Y45" s="189"/>
      <c r="Z45" s="190"/>
      <c r="AA45" s="188">
        <v>4</v>
      </c>
      <c r="AB45" s="189">
        <v>0</v>
      </c>
      <c r="AC45" s="189" t="s">
        <v>68</v>
      </c>
      <c r="AD45" s="190">
        <v>2</v>
      </c>
      <c r="AE45" s="188"/>
      <c r="AF45" s="189"/>
      <c r="AG45" s="189"/>
      <c r="AH45" s="190"/>
      <c r="AI45" s="130" t="s">
        <v>298</v>
      </c>
    </row>
    <row r="46" spans="1:35" ht="15" customHeight="1">
      <c r="A46" s="117" t="s">
        <v>146</v>
      </c>
      <c r="B46" s="121" t="s">
        <v>302</v>
      </c>
      <c r="C46" s="202" t="s">
        <v>180</v>
      </c>
      <c r="D46" s="197"/>
      <c r="E46" s="68">
        <f t="shared" si="4"/>
        <v>8</v>
      </c>
      <c r="F46" s="154">
        <f t="shared" si="5"/>
        <v>2</v>
      </c>
      <c r="G46" s="191"/>
      <c r="H46" s="84"/>
      <c r="I46" s="84"/>
      <c r="J46" s="192"/>
      <c r="K46" s="191"/>
      <c r="L46" s="84"/>
      <c r="M46" s="84"/>
      <c r="N46" s="192"/>
      <c r="O46" s="191"/>
      <c r="P46" s="84"/>
      <c r="Q46" s="84"/>
      <c r="R46" s="192"/>
      <c r="S46" s="191"/>
      <c r="T46" s="84"/>
      <c r="U46" s="84"/>
      <c r="V46" s="192"/>
      <c r="W46" s="191"/>
      <c r="X46" s="84"/>
      <c r="Y46" s="84"/>
      <c r="Z46" s="192"/>
      <c r="AA46" s="191"/>
      <c r="AB46" s="84"/>
      <c r="AC46" s="84"/>
      <c r="AD46" s="192"/>
      <c r="AE46" s="191">
        <v>8</v>
      </c>
      <c r="AF46" s="84">
        <v>0</v>
      </c>
      <c r="AG46" s="84" t="s">
        <v>68</v>
      </c>
      <c r="AH46" s="192">
        <v>2</v>
      </c>
      <c r="AI46" s="130" t="s">
        <v>301</v>
      </c>
    </row>
    <row r="47" spans="1:35" ht="15" customHeight="1">
      <c r="A47" s="117" t="s">
        <v>147</v>
      </c>
      <c r="B47" s="121" t="s">
        <v>309</v>
      </c>
      <c r="C47" s="202" t="s">
        <v>187</v>
      </c>
      <c r="D47" s="197"/>
      <c r="E47" s="68">
        <f t="shared" si="4"/>
        <v>12</v>
      </c>
      <c r="F47" s="154">
        <f t="shared" si="5"/>
        <v>2</v>
      </c>
      <c r="G47" s="191"/>
      <c r="H47" s="84"/>
      <c r="I47" s="84"/>
      <c r="J47" s="192"/>
      <c r="K47" s="191"/>
      <c r="L47" s="84"/>
      <c r="M47" s="84"/>
      <c r="N47" s="192"/>
      <c r="O47" s="191"/>
      <c r="P47" s="84"/>
      <c r="Q47" s="84"/>
      <c r="R47" s="192"/>
      <c r="S47" s="191"/>
      <c r="T47" s="84"/>
      <c r="U47" s="84"/>
      <c r="V47" s="192"/>
      <c r="W47" s="191"/>
      <c r="X47" s="84"/>
      <c r="Y47" s="84"/>
      <c r="Z47" s="192"/>
      <c r="AA47" s="191">
        <v>12</v>
      </c>
      <c r="AB47" s="84">
        <v>0</v>
      </c>
      <c r="AC47" s="84" t="s">
        <v>68</v>
      </c>
      <c r="AD47" s="192">
        <v>2</v>
      </c>
      <c r="AE47" s="191"/>
      <c r="AF47" s="84"/>
      <c r="AG47" s="84"/>
      <c r="AH47" s="192"/>
      <c r="AI47" s="130"/>
    </row>
    <row r="48" spans="1:35" ht="15" customHeight="1">
      <c r="A48" s="117" t="s">
        <v>148</v>
      </c>
      <c r="B48" s="121" t="s">
        <v>310</v>
      </c>
      <c r="C48" s="202" t="s">
        <v>188</v>
      </c>
      <c r="D48" s="197"/>
      <c r="E48" s="68">
        <f t="shared" si="4"/>
        <v>8</v>
      </c>
      <c r="F48" s="154">
        <f t="shared" si="5"/>
        <v>2</v>
      </c>
      <c r="G48" s="191"/>
      <c r="H48" s="84"/>
      <c r="I48" s="84"/>
      <c r="J48" s="192"/>
      <c r="K48" s="191"/>
      <c r="L48" s="84"/>
      <c r="M48" s="84"/>
      <c r="N48" s="192"/>
      <c r="O48" s="191"/>
      <c r="P48" s="84"/>
      <c r="Q48" s="84"/>
      <c r="R48" s="192"/>
      <c r="S48" s="191"/>
      <c r="T48" s="84"/>
      <c r="U48" s="84"/>
      <c r="V48" s="192"/>
      <c r="W48" s="191"/>
      <c r="X48" s="84"/>
      <c r="Y48" s="84"/>
      <c r="Z48" s="192"/>
      <c r="AA48" s="191"/>
      <c r="AB48" s="84"/>
      <c r="AC48" s="84"/>
      <c r="AD48" s="192"/>
      <c r="AE48" s="191">
        <v>4</v>
      </c>
      <c r="AF48" s="84">
        <v>4</v>
      </c>
      <c r="AG48" s="84" t="s">
        <v>211</v>
      </c>
      <c r="AH48" s="192">
        <v>2</v>
      </c>
      <c r="AI48" s="130" t="s">
        <v>309</v>
      </c>
    </row>
    <row r="49" spans="1:35" ht="15" customHeight="1">
      <c r="A49" s="117" t="s">
        <v>149</v>
      </c>
      <c r="B49" s="121" t="s">
        <v>311</v>
      </c>
      <c r="C49" s="202" t="s">
        <v>189</v>
      </c>
      <c r="D49" s="197"/>
      <c r="E49" s="68">
        <f t="shared" si="4"/>
        <v>8</v>
      </c>
      <c r="F49" s="154">
        <f t="shared" si="5"/>
        <v>2</v>
      </c>
      <c r="G49" s="191"/>
      <c r="H49" s="84"/>
      <c r="I49" s="84"/>
      <c r="J49" s="192"/>
      <c r="K49" s="191"/>
      <c r="L49" s="84"/>
      <c r="M49" s="84"/>
      <c r="N49" s="192"/>
      <c r="O49" s="191"/>
      <c r="P49" s="84"/>
      <c r="Q49" s="84"/>
      <c r="R49" s="192"/>
      <c r="S49" s="191"/>
      <c r="T49" s="84"/>
      <c r="U49" s="84"/>
      <c r="V49" s="192"/>
      <c r="W49" s="191"/>
      <c r="X49" s="84"/>
      <c r="Y49" s="84"/>
      <c r="Z49" s="192"/>
      <c r="AA49" s="191">
        <v>4</v>
      </c>
      <c r="AB49" s="84">
        <v>4</v>
      </c>
      <c r="AC49" s="84" t="s">
        <v>211</v>
      </c>
      <c r="AD49" s="192">
        <v>2</v>
      </c>
      <c r="AE49" s="191"/>
      <c r="AF49" s="84"/>
      <c r="AG49" s="84"/>
      <c r="AH49" s="192"/>
      <c r="AI49" s="130"/>
    </row>
    <row r="50" spans="1:35" ht="15" customHeight="1">
      <c r="A50" s="117" t="s">
        <v>150</v>
      </c>
      <c r="B50" s="121" t="s">
        <v>312</v>
      </c>
      <c r="C50" s="202" t="s">
        <v>190</v>
      </c>
      <c r="D50" s="197"/>
      <c r="E50" s="68">
        <f t="shared" si="4"/>
        <v>4</v>
      </c>
      <c r="F50" s="154">
        <f t="shared" si="5"/>
        <v>2</v>
      </c>
      <c r="G50" s="191"/>
      <c r="H50" s="84"/>
      <c r="I50" s="84"/>
      <c r="J50" s="192"/>
      <c r="K50" s="191"/>
      <c r="L50" s="84"/>
      <c r="M50" s="84"/>
      <c r="N50" s="192"/>
      <c r="O50" s="191"/>
      <c r="P50" s="84"/>
      <c r="Q50" s="84"/>
      <c r="R50" s="192"/>
      <c r="S50" s="191"/>
      <c r="T50" s="84"/>
      <c r="U50" s="84"/>
      <c r="V50" s="192"/>
      <c r="W50" s="191"/>
      <c r="X50" s="84"/>
      <c r="Y50" s="84"/>
      <c r="Z50" s="192"/>
      <c r="AA50" s="191"/>
      <c r="AB50" s="84"/>
      <c r="AC50" s="84"/>
      <c r="AD50" s="192"/>
      <c r="AE50" s="191">
        <v>4</v>
      </c>
      <c r="AF50" s="84">
        <v>0</v>
      </c>
      <c r="AG50" s="84" t="s">
        <v>68</v>
      </c>
      <c r="AH50" s="192">
        <v>2</v>
      </c>
      <c r="AI50" s="130" t="s">
        <v>311</v>
      </c>
    </row>
    <row r="51" spans="1:35" ht="15" customHeight="1">
      <c r="A51" s="250" t="s">
        <v>151</v>
      </c>
      <c r="B51" s="254" t="s">
        <v>313</v>
      </c>
      <c r="C51" s="251" t="s">
        <v>191</v>
      </c>
      <c r="D51" s="252"/>
      <c r="E51" s="255">
        <f t="shared" si="4"/>
        <v>20</v>
      </c>
      <c r="F51" s="256">
        <f t="shared" si="5"/>
        <v>4</v>
      </c>
      <c r="G51" s="168"/>
      <c r="H51" s="169"/>
      <c r="I51" s="169"/>
      <c r="J51" s="257"/>
      <c r="K51" s="168"/>
      <c r="L51" s="169"/>
      <c r="M51" s="169"/>
      <c r="N51" s="257"/>
      <c r="O51" s="168"/>
      <c r="P51" s="169"/>
      <c r="Q51" s="169"/>
      <c r="R51" s="257"/>
      <c r="S51" s="168"/>
      <c r="T51" s="169"/>
      <c r="U51" s="169"/>
      <c r="V51" s="257"/>
      <c r="W51" s="168"/>
      <c r="X51" s="169"/>
      <c r="Y51" s="169"/>
      <c r="Z51" s="257"/>
      <c r="AA51" s="168">
        <v>8</v>
      </c>
      <c r="AB51" s="169">
        <v>12</v>
      </c>
      <c r="AC51" s="169" t="s">
        <v>211</v>
      </c>
      <c r="AD51" s="257">
        <v>4</v>
      </c>
      <c r="AE51" s="168"/>
      <c r="AF51" s="169"/>
      <c r="AG51" s="169"/>
      <c r="AH51" s="257"/>
      <c r="AI51" s="262" t="s">
        <v>294</v>
      </c>
    </row>
    <row r="52" spans="1:35" ht="15" customHeight="1" thickBot="1">
      <c r="A52" s="263" t="s">
        <v>152</v>
      </c>
      <c r="B52" s="264" t="s">
        <v>314</v>
      </c>
      <c r="C52" s="265" t="s">
        <v>192</v>
      </c>
      <c r="D52" s="266"/>
      <c r="E52" s="267">
        <f t="shared" si="4"/>
        <v>20</v>
      </c>
      <c r="F52" s="268">
        <f t="shared" si="5"/>
        <v>4</v>
      </c>
      <c r="G52" s="269"/>
      <c r="H52" s="270"/>
      <c r="I52" s="270"/>
      <c r="J52" s="271"/>
      <c r="K52" s="269"/>
      <c r="L52" s="270"/>
      <c r="M52" s="270"/>
      <c r="N52" s="271"/>
      <c r="O52" s="269"/>
      <c r="P52" s="270"/>
      <c r="Q52" s="270"/>
      <c r="R52" s="271"/>
      <c r="S52" s="269"/>
      <c r="T52" s="270"/>
      <c r="U52" s="270"/>
      <c r="V52" s="271"/>
      <c r="W52" s="269"/>
      <c r="X52" s="270"/>
      <c r="Y52" s="270"/>
      <c r="Z52" s="271"/>
      <c r="AA52" s="269"/>
      <c r="AB52" s="270"/>
      <c r="AC52" s="270"/>
      <c r="AD52" s="271"/>
      <c r="AE52" s="269">
        <v>8</v>
      </c>
      <c r="AF52" s="270">
        <v>12</v>
      </c>
      <c r="AG52" s="270" t="s">
        <v>68</v>
      </c>
      <c r="AH52" s="271">
        <v>4</v>
      </c>
      <c r="AI52" s="272" t="s">
        <v>313</v>
      </c>
    </row>
    <row r="53" spans="1:35" ht="15" customHeight="1">
      <c r="A53" s="258"/>
      <c r="B53" s="259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8"/>
      <c r="AD53" s="259"/>
      <c r="AE53" s="259"/>
      <c r="AF53" s="259"/>
      <c r="AG53" s="259"/>
      <c r="AH53" s="259"/>
      <c r="AI53" s="259"/>
    </row>
    <row r="54" spans="1:35" ht="15" customHeight="1">
      <c r="A54" s="258"/>
      <c r="B54" s="259"/>
      <c r="C54" s="259"/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58"/>
      <c r="AD54" s="259"/>
      <c r="AE54" s="259"/>
      <c r="AF54" s="259"/>
      <c r="AG54" s="259"/>
      <c r="AH54" s="259"/>
      <c r="AI54" s="259"/>
    </row>
    <row r="55" spans="1:35" ht="15" customHeight="1">
      <c r="A55" s="258"/>
      <c r="B55" s="259"/>
      <c r="C55" s="259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8"/>
      <c r="AD55" s="259"/>
      <c r="AE55" s="259"/>
      <c r="AF55" s="259"/>
      <c r="AG55" s="259"/>
      <c r="AH55" s="259"/>
      <c r="AI55" s="259"/>
    </row>
    <row r="56" spans="1:35" ht="15" customHeight="1">
      <c r="A56" s="258"/>
      <c r="B56" s="259"/>
      <c r="C56" s="260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8"/>
      <c r="AD56" s="259"/>
      <c r="AE56" s="259"/>
      <c r="AF56" s="259"/>
      <c r="AG56" s="259"/>
      <c r="AH56" s="259"/>
      <c r="AI56" s="259"/>
    </row>
    <row r="57" spans="1:35" ht="15" customHeight="1">
      <c r="A57" s="258"/>
      <c r="B57" s="260"/>
      <c r="C57" s="260" t="s">
        <v>316</v>
      </c>
      <c r="D57" s="259"/>
      <c r="E57" s="259"/>
      <c r="F57" s="259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/>
      <c r="U57" s="259"/>
      <c r="V57" s="259"/>
      <c r="W57" s="259"/>
      <c r="X57" s="259"/>
      <c r="Y57" s="259"/>
      <c r="Z57" s="259"/>
      <c r="AA57" s="259"/>
      <c r="AB57" s="259"/>
      <c r="AC57" s="258"/>
      <c r="AD57" s="259"/>
      <c r="AE57" s="259"/>
      <c r="AF57" s="259"/>
      <c r="AG57" s="259"/>
      <c r="AH57" s="259"/>
      <c r="AI57" s="259"/>
    </row>
    <row r="58" spans="1:35" ht="15" customHeight="1">
      <c r="A58" s="258"/>
      <c r="B58" s="31"/>
      <c r="C58" s="260" t="s">
        <v>356</v>
      </c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8"/>
      <c r="AD58" s="259"/>
      <c r="AE58" s="259"/>
      <c r="AF58" s="259"/>
      <c r="AG58" s="259"/>
      <c r="AH58" s="259"/>
      <c r="AI58" s="259"/>
    </row>
    <row r="59" spans="1:35" ht="15" customHeight="1">
      <c r="A59" s="258"/>
      <c r="B59" s="31"/>
      <c r="C59" s="31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  <c r="AB59" s="259"/>
      <c r="AC59" s="258"/>
      <c r="AD59" s="259"/>
      <c r="AE59" s="259"/>
      <c r="AF59" s="259"/>
      <c r="AG59" s="259"/>
      <c r="AH59" s="259"/>
      <c r="AI59" s="259"/>
    </row>
  </sheetData>
  <sheetProtection/>
  <mergeCells count="42">
    <mergeCell ref="O23:P23"/>
    <mergeCell ref="S23:T23"/>
    <mergeCell ref="AA8:AD8"/>
    <mergeCell ref="B5:C5"/>
    <mergeCell ref="A6:AH6"/>
    <mergeCell ref="X2:AI2"/>
    <mergeCell ref="X3:AI3"/>
    <mergeCell ref="C7:C8"/>
    <mergeCell ref="W8:Z8"/>
    <mergeCell ref="K8:N8"/>
    <mergeCell ref="O8:R8"/>
    <mergeCell ref="F7:F8"/>
    <mergeCell ref="A34:F34"/>
    <mergeCell ref="AI7:AI8"/>
    <mergeCell ref="G7:AH7"/>
    <mergeCell ref="B7:B8"/>
    <mergeCell ref="A20:C20"/>
    <mergeCell ref="A21:C21"/>
    <mergeCell ref="S8:V8"/>
    <mergeCell ref="A10:C10"/>
    <mergeCell ref="AE8:AH8"/>
    <mergeCell ref="G8:J8"/>
    <mergeCell ref="AA23:AB23"/>
    <mergeCell ref="B32:B33"/>
    <mergeCell ref="C32:C33"/>
    <mergeCell ref="F32:F33"/>
    <mergeCell ref="G32:AH32"/>
    <mergeCell ref="C23:D23"/>
    <mergeCell ref="W23:X23"/>
    <mergeCell ref="AE23:AF23"/>
    <mergeCell ref="G23:H23"/>
    <mergeCell ref="K23:L23"/>
    <mergeCell ref="B44:C44"/>
    <mergeCell ref="AI32:AI33"/>
    <mergeCell ref="G33:J33"/>
    <mergeCell ref="K33:N33"/>
    <mergeCell ref="O33:R33"/>
    <mergeCell ref="S33:V33"/>
    <mergeCell ref="W33:Z33"/>
    <mergeCell ref="AA33:AD33"/>
    <mergeCell ref="AE33:AH33"/>
    <mergeCell ref="A35:C35"/>
  </mergeCells>
  <printOptions horizontalCentered="1"/>
  <pageMargins left="0.4724409448818898" right="0.4724409448818898" top="0.9055118110236221" bottom="0.3937007874015748" header="0.5511811023622047" footer="0.4330708661417323"/>
  <pageSetup horizontalDpi="300" verticalDpi="300" orientation="landscape" paperSize="9" scale="50" r:id="rId1"/>
  <headerFooter alignWithMargins="0">
    <oddFooter>&amp;L&amp;14Nyomtatva:&amp;D&amp;C&amp;12Tanterv - Levelező
&amp;F&amp;R&amp;14 4/8</oddFooter>
  </headerFooter>
  <rowBreaks count="1" manualBreakCount="1">
    <brk id="31" max="34" man="1"/>
  </rowBreaks>
  <ignoredErrors>
    <ignoredError sqref="E44:F4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I7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11" customWidth="1"/>
    <col min="2" max="2" width="15.125" style="2" bestFit="1" customWidth="1"/>
    <col min="3" max="3" width="55.375" style="3" customWidth="1"/>
    <col min="4" max="4" width="14.125" style="3" customWidth="1"/>
    <col min="5" max="6" width="8.00390625" style="1" customWidth="1"/>
    <col min="7" max="7" width="5.00390625" style="1" customWidth="1"/>
    <col min="8" max="9" width="3.625" style="1" customWidth="1"/>
    <col min="10" max="11" width="5.00390625" style="1" customWidth="1"/>
    <col min="12" max="13" width="3.625" style="1" customWidth="1"/>
    <col min="14" max="15" width="5.00390625" style="1" customWidth="1"/>
    <col min="16" max="17" width="3.625" style="1" customWidth="1"/>
    <col min="18" max="19" width="5.00390625" style="1" customWidth="1"/>
    <col min="20" max="21" width="3.625" style="1" customWidth="1"/>
    <col min="22" max="23" width="5.00390625" style="1" customWidth="1"/>
    <col min="24" max="25" width="3.625" style="1" customWidth="1"/>
    <col min="26" max="27" width="5.00390625" style="1" customWidth="1"/>
    <col min="28" max="29" width="3.625" style="1" customWidth="1"/>
    <col min="30" max="31" width="5.00390625" style="1" customWidth="1"/>
    <col min="32" max="33" width="3.625" style="1" customWidth="1"/>
    <col min="34" max="34" width="5.00390625" style="1" customWidth="1"/>
    <col min="35" max="35" width="29.25390625" style="1" customWidth="1"/>
    <col min="36" max="16384" width="9.125" style="4" customWidth="1"/>
  </cols>
  <sheetData>
    <row r="1" spans="1:35" s="15" customFormat="1" ht="18">
      <c r="A1" s="12" t="s">
        <v>322</v>
      </c>
      <c r="B1" s="13"/>
      <c r="C1" s="14"/>
      <c r="D1" s="14"/>
      <c r="M1" s="20" t="s">
        <v>220</v>
      </c>
      <c r="Q1" s="20"/>
      <c r="R1" s="20"/>
      <c r="S1" s="20"/>
      <c r="T1" s="20"/>
      <c r="U1" s="20"/>
      <c r="V1" s="20"/>
      <c r="W1" s="20"/>
      <c r="X1" s="20"/>
      <c r="AA1" s="156"/>
      <c r="AB1" s="156"/>
      <c r="AC1" s="156"/>
      <c r="AD1" s="156"/>
      <c r="AE1" s="156"/>
      <c r="AF1" s="156"/>
      <c r="AG1" s="156"/>
      <c r="AH1" s="156"/>
      <c r="AI1" s="160"/>
    </row>
    <row r="2" spans="1:35" s="15" customFormat="1" ht="18">
      <c r="A2" s="12" t="s">
        <v>347</v>
      </c>
      <c r="B2" s="13"/>
      <c r="C2" s="14"/>
      <c r="D2" s="14"/>
      <c r="M2" s="20" t="s">
        <v>121</v>
      </c>
      <c r="Q2" s="20"/>
      <c r="R2" s="20"/>
      <c r="S2" s="20"/>
      <c r="T2" s="20"/>
      <c r="U2" s="20"/>
      <c r="Z2" s="373" t="s">
        <v>354</v>
      </c>
      <c r="AA2" s="373"/>
      <c r="AB2" s="373"/>
      <c r="AC2" s="373"/>
      <c r="AD2" s="373"/>
      <c r="AE2" s="373"/>
      <c r="AF2" s="373"/>
      <c r="AG2" s="373"/>
      <c r="AH2" s="373"/>
      <c r="AI2" s="373"/>
    </row>
    <row r="3" spans="1:35" s="15" customFormat="1" ht="18">
      <c r="A3" s="12"/>
      <c r="B3" s="13"/>
      <c r="C3" s="14"/>
      <c r="D3" s="14"/>
      <c r="M3" s="20" t="s">
        <v>120</v>
      </c>
      <c r="Q3" s="20"/>
      <c r="R3" s="20"/>
      <c r="S3" s="20"/>
      <c r="T3" s="20"/>
      <c r="U3" s="20"/>
      <c r="X3" s="248"/>
      <c r="Z3" s="373" t="s">
        <v>355</v>
      </c>
      <c r="AA3" s="373"/>
      <c r="AB3" s="373"/>
      <c r="AC3" s="373"/>
      <c r="AD3" s="373"/>
      <c r="AE3" s="373"/>
      <c r="AF3" s="373"/>
      <c r="AG3" s="373"/>
      <c r="AH3" s="373"/>
      <c r="AI3" s="373"/>
    </row>
    <row r="4" spans="1:23" s="9" customFormat="1" ht="18">
      <c r="A4" s="16"/>
      <c r="B4" s="17"/>
      <c r="C4" s="18"/>
      <c r="D4" s="18"/>
      <c r="M4" s="20" t="s">
        <v>357</v>
      </c>
      <c r="W4" s="12"/>
    </row>
    <row r="5" spans="1:34" s="9" customFormat="1" ht="33" customHeight="1">
      <c r="A5" s="16"/>
      <c r="B5" s="371"/>
      <c r="C5" s="371"/>
      <c r="D5" s="162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s="9" customFormat="1" ht="25.5" customHeight="1" thickBot="1">
      <c r="A6" s="380" t="s">
        <v>122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</row>
    <row r="7" spans="1:35" s="24" customFormat="1" ht="20.25" customHeight="1">
      <c r="A7" s="39"/>
      <c r="B7" s="375" t="s">
        <v>18</v>
      </c>
      <c r="C7" s="392" t="s">
        <v>1</v>
      </c>
      <c r="D7" s="180"/>
      <c r="E7" s="25" t="s">
        <v>17</v>
      </c>
      <c r="F7" s="382" t="s">
        <v>21</v>
      </c>
      <c r="G7" s="377" t="s">
        <v>0</v>
      </c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9"/>
      <c r="AF7" s="379"/>
      <c r="AG7" s="379"/>
      <c r="AH7" s="379"/>
      <c r="AI7" s="387" t="s">
        <v>62</v>
      </c>
    </row>
    <row r="8" spans="1:35" s="24" customFormat="1" ht="20.25" customHeight="1" thickBot="1">
      <c r="A8" s="40"/>
      <c r="B8" s="376"/>
      <c r="C8" s="393"/>
      <c r="D8" s="181"/>
      <c r="E8" s="33" t="s">
        <v>2</v>
      </c>
      <c r="F8" s="383"/>
      <c r="G8" s="384" t="s">
        <v>3</v>
      </c>
      <c r="H8" s="385"/>
      <c r="I8" s="385"/>
      <c r="J8" s="386"/>
      <c r="K8" s="384" t="s">
        <v>4</v>
      </c>
      <c r="L8" s="385"/>
      <c r="M8" s="385"/>
      <c r="N8" s="386"/>
      <c r="O8" s="384" t="s">
        <v>5</v>
      </c>
      <c r="P8" s="385"/>
      <c r="Q8" s="385"/>
      <c r="R8" s="386"/>
      <c r="S8" s="384" t="s">
        <v>6</v>
      </c>
      <c r="T8" s="385"/>
      <c r="U8" s="385"/>
      <c r="V8" s="386"/>
      <c r="W8" s="384" t="s">
        <v>7</v>
      </c>
      <c r="X8" s="385"/>
      <c r="Y8" s="385"/>
      <c r="Z8" s="386"/>
      <c r="AA8" s="384" t="s">
        <v>8</v>
      </c>
      <c r="AB8" s="385"/>
      <c r="AC8" s="385"/>
      <c r="AD8" s="386"/>
      <c r="AE8" s="384" t="s">
        <v>15</v>
      </c>
      <c r="AF8" s="385"/>
      <c r="AG8" s="385"/>
      <c r="AH8" s="385"/>
      <c r="AI8" s="388"/>
    </row>
    <row r="9" spans="1:35" s="24" customFormat="1" ht="20.25" customHeight="1">
      <c r="A9" s="43"/>
      <c r="B9" s="23"/>
      <c r="C9" s="175"/>
      <c r="D9" s="175"/>
      <c r="E9" s="22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27" t="s">
        <v>11</v>
      </c>
      <c r="AI9" s="47" t="s">
        <v>18</v>
      </c>
    </row>
    <row r="10" spans="1:35" s="37" customFormat="1" ht="19.5" customHeight="1">
      <c r="A10" s="391" t="s">
        <v>214</v>
      </c>
      <c r="B10" s="390"/>
      <c r="C10" s="390"/>
      <c r="D10" s="186" t="s">
        <v>213</v>
      </c>
      <c r="E10" s="34">
        <f>SUM(E11:E19)</f>
        <v>116</v>
      </c>
      <c r="F10" s="35">
        <f>SUM(F11:F19)</f>
        <v>29</v>
      </c>
      <c r="G10" s="34">
        <f>SUM(G11:G19)</f>
        <v>0</v>
      </c>
      <c r="H10" s="36">
        <f>SUM(H11:H19)</f>
        <v>0</v>
      </c>
      <c r="I10" s="36"/>
      <c r="J10" s="38">
        <f>SUM(J11:J19)</f>
        <v>0</v>
      </c>
      <c r="K10" s="34">
        <f>SUM(K11:K19)</f>
        <v>0</v>
      </c>
      <c r="L10" s="36">
        <f>SUM(L11:L19)</f>
        <v>0</v>
      </c>
      <c r="M10" s="36"/>
      <c r="N10" s="38">
        <f>SUM(N11:N19)</f>
        <v>0</v>
      </c>
      <c r="O10" s="34">
        <f>SUM(O11:O19)</f>
        <v>0</v>
      </c>
      <c r="P10" s="36">
        <f>SUM(P11:P19)</f>
        <v>0</v>
      </c>
      <c r="Q10" s="36"/>
      <c r="R10" s="38">
        <f>SUM(R11:R19)</f>
        <v>0</v>
      </c>
      <c r="S10" s="34">
        <f>SUM(S11:S19)</f>
        <v>0</v>
      </c>
      <c r="T10" s="36">
        <f>SUM(T11:T19)</f>
        <v>0</v>
      </c>
      <c r="U10" s="36"/>
      <c r="V10" s="38">
        <f>SUM(V11:V19)</f>
        <v>0</v>
      </c>
      <c r="W10" s="34">
        <f>SUM(W11:W19)</f>
        <v>32</v>
      </c>
      <c r="X10" s="157">
        <f>SUM(X11:X19)</f>
        <v>16</v>
      </c>
      <c r="Y10" s="158"/>
      <c r="Z10" s="159">
        <f>SUM(Z11:Z19)</f>
        <v>14</v>
      </c>
      <c r="AA10" s="34">
        <f>SUM(AA11:AA19)</f>
        <v>20</v>
      </c>
      <c r="AB10" s="157">
        <f>SUM(AB11:AB19)</f>
        <v>32</v>
      </c>
      <c r="AC10" s="36"/>
      <c r="AD10" s="159">
        <f>SUM(AD11:AD19)</f>
        <v>12</v>
      </c>
      <c r="AE10" s="34">
        <f>SUM(AE11:AE19)</f>
        <v>4</v>
      </c>
      <c r="AF10" s="157">
        <f>SUM(AF11:AF19)</f>
        <v>12</v>
      </c>
      <c r="AG10" s="36"/>
      <c r="AH10" s="159">
        <f>SUM(AH11:AH19)</f>
        <v>3</v>
      </c>
      <c r="AI10" s="35"/>
    </row>
    <row r="11" spans="1:35" ht="19.5" customHeight="1">
      <c r="A11" s="79" t="s">
        <v>315</v>
      </c>
      <c r="B11" s="41" t="s">
        <v>392</v>
      </c>
      <c r="C11" s="176" t="s">
        <v>101</v>
      </c>
      <c r="D11" s="218"/>
      <c r="E11" s="60">
        <f>SUM(G11,H11,K11,L11,O11,P11,S11,T11,W11,X11,AA11,AB11,AE11,AF11)</f>
        <v>8</v>
      </c>
      <c r="F11" s="83">
        <f>SUM(J11,N11,R11,V11,Z11,AD11,AH11)</f>
        <v>3</v>
      </c>
      <c r="G11" s="188"/>
      <c r="H11" s="189"/>
      <c r="I11" s="189"/>
      <c r="J11" s="190"/>
      <c r="K11" s="188"/>
      <c r="L11" s="189"/>
      <c r="M11" s="189"/>
      <c r="N11" s="190"/>
      <c r="O11" s="188"/>
      <c r="P11" s="189"/>
      <c r="Q11" s="189"/>
      <c r="R11" s="190"/>
      <c r="S11" s="188"/>
      <c r="T11" s="189"/>
      <c r="U11" s="189"/>
      <c r="V11" s="190"/>
      <c r="W11" s="188">
        <v>8</v>
      </c>
      <c r="X11" s="189">
        <v>0</v>
      </c>
      <c r="Y11" s="189" t="s">
        <v>68</v>
      </c>
      <c r="Z11" s="190">
        <v>3</v>
      </c>
      <c r="AA11" s="188"/>
      <c r="AB11" s="189"/>
      <c r="AC11" s="189"/>
      <c r="AD11" s="190"/>
      <c r="AE11" s="188"/>
      <c r="AF11" s="189"/>
      <c r="AG11" s="189"/>
      <c r="AH11" s="190"/>
      <c r="AI11" s="106"/>
    </row>
    <row r="12" spans="1:35" ht="19.5" customHeight="1">
      <c r="A12" s="117" t="s">
        <v>56</v>
      </c>
      <c r="B12" s="41" t="s">
        <v>393</v>
      </c>
      <c r="C12" s="177" t="s">
        <v>102</v>
      </c>
      <c r="D12" s="219"/>
      <c r="E12" s="60">
        <f aca="true" t="shared" si="0" ref="E12:E19">SUM(G12,H12,K12,L12,O12,P12,S12,T12,W12,X12,AA12,AB12,AE12,AF12)</f>
        <v>16</v>
      </c>
      <c r="F12" s="83">
        <f aca="true" t="shared" si="1" ref="F12:F19">SUM(J12,N12,R12,V12,Z12,AD12,AH12)</f>
        <v>3</v>
      </c>
      <c r="G12" s="191"/>
      <c r="H12" s="84"/>
      <c r="I12" s="84"/>
      <c r="J12" s="192"/>
      <c r="K12" s="191"/>
      <c r="L12" s="84"/>
      <c r="M12" s="84"/>
      <c r="N12" s="192"/>
      <c r="O12" s="191"/>
      <c r="P12" s="84"/>
      <c r="Q12" s="84"/>
      <c r="R12" s="192"/>
      <c r="S12" s="191"/>
      <c r="T12" s="84"/>
      <c r="U12" s="84"/>
      <c r="V12" s="192"/>
      <c r="W12" s="191"/>
      <c r="X12" s="84"/>
      <c r="Y12" s="84"/>
      <c r="Z12" s="192"/>
      <c r="AA12" s="191">
        <v>4</v>
      </c>
      <c r="AB12" s="84">
        <v>12</v>
      </c>
      <c r="AC12" s="84" t="s">
        <v>211</v>
      </c>
      <c r="AD12" s="192">
        <v>3</v>
      </c>
      <c r="AE12" s="191"/>
      <c r="AF12" s="84"/>
      <c r="AG12" s="84"/>
      <c r="AH12" s="192"/>
      <c r="AI12" s="106" t="s">
        <v>392</v>
      </c>
    </row>
    <row r="13" spans="1:35" ht="19.5" customHeight="1">
      <c r="A13" s="117" t="s">
        <v>57</v>
      </c>
      <c r="B13" s="41" t="s">
        <v>394</v>
      </c>
      <c r="C13" s="177" t="s">
        <v>103</v>
      </c>
      <c r="D13" s="219"/>
      <c r="E13" s="60">
        <f t="shared" si="0"/>
        <v>8</v>
      </c>
      <c r="F13" s="83">
        <f t="shared" si="1"/>
        <v>3</v>
      </c>
      <c r="G13" s="191"/>
      <c r="H13" s="84"/>
      <c r="I13" s="84"/>
      <c r="J13" s="192"/>
      <c r="K13" s="191"/>
      <c r="L13" s="84"/>
      <c r="M13" s="84"/>
      <c r="N13" s="192"/>
      <c r="O13" s="191"/>
      <c r="P13" s="84"/>
      <c r="Q13" s="84"/>
      <c r="R13" s="192"/>
      <c r="S13" s="191"/>
      <c r="T13" s="84"/>
      <c r="U13" s="84"/>
      <c r="V13" s="192"/>
      <c r="W13" s="191">
        <v>4</v>
      </c>
      <c r="X13" s="84">
        <v>4</v>
      </c>
      <c r="Y13" s="84" t="s">
        <v>211</v>
      </c>
      <c r="Z13" s="192">
        <v>3</v>
      </c>
      <c r="AA13" s="191"/>
      <c r="AB13" s="84"/>
      <c r="AC13" s="84"/>
      <c r="AD13" s="192"/>
      <c r="AE13" s="191"/>
      <c r="AF13" s="84"/>
      <c r="AG13" s="84"/>
      <c r="AH13" s="192"/>
      <c r="AI13" s="106"/>
    </row>
    <row r="14" spans="1:35" ht="19.5" customHeight="1">
      <c r="A14" s="117" t="s">
        <v>58</v>
      </c>
      <c r="B14" s="41" t="s">
        <v>395</v>
      </c>
      <c r="C14" s="177" t="s">
        <v>104</v>
      </c>
      <c r="D14" s="219"/>
      <c r="E14" s="60">
        <f t="shared" si="0"/>
        <v>8</v>
      </c>
      <c r="F14" s="83">
        <f t="shared" si="1"/>
        <v>2</v>
      </c>
      <c r="G14" s="191"/>
      <c r="H14" s="84"/>
      <c r="I14" s="84"/>
      <c r="J14" s="192"/>
      <c r="K14" s="191"/>
      <c r="L14" s="84"/>
      <c r="M14" s="84"/>
      <c r="N14" s="192"/>
      <c r="O14" s="191"/>
      <c r="P14" s="84"/>
      <c r="Q14" s="84"/>
      <c r="R14" s="192"/>
      <c r="S14" s="191"/>
      <c r="T14" s="84"/>
      <c r="U14" s="84"/>
      <c r="V14" s="192"/>
      <c r="W14" s="191"/>
      <c r="X14" s="84"/>
      <c r="Y14" s="84"/>
      <c r="Z14" s="192"/>
      <c r="AA14" s="191">
        <v>4</v>
      </c>
      <c r="AB14" s="84">
        <v>4</v>
      </c>
      <c r="AC14" s="84" t="s">
        <v>68</v>
      </c>
      <c r="AD14" s="192">
        <v>2</v>
      </c>
      <c r="AE14" s="191"/>
      <c r="AF14" s="84"/>
      <c r="AG14" s="84"/>
      <c r="AH14" s="192"/>
      <c r="AI14" s="106" t="s">
        <v>394</v>
      </c>
    </row>
    <row r="15" spans="1:35" ht="19.5" customHeight="1">
      <c r="A15" s="117" t="s">
        <v>59</v>
      </c>
      <c r="B15" s="41" t="s">
        <v>396</v>
      </c>
      <c r="C15" s="178" t="s">
        <v>105</v>
      </c>
      <c r="D15" s="220"/>
      <c r="E15" s="60">
        <f t="shared" si="0"/>
        <v>12</v>
      </c>
      <c r="F15" s="83">
        <f t="shared" si="1"/>
        <v>3</v>
      </c>
      <c r="G15" s="191"/>
      <c r="H15" s="84"/>
      <c r="I15" s="84"/>
      <c r="J15" s="192"/>
      <c r="K15" s="191"/>
      <c r="L15" s="84"/>
      <c r="M15" s="84"/>
      <c r="N15" s="192"/>
      <c r="O15" s="191"/>
      <c r="P15" s="84"/>
      <c r="Q15" s="84"/>
      <c r="R15" s="192"/>
      <c r="S15" s="191"/>
      <c r="T15" s="84"/>
      <c r="U15" s="84"/>
      <c r="V15" s="192"/>
      <c r="W15" s="191">
        <v>12</v>
      </c>
      <c r="X15" s="84">
        <v>0</v>
      </c>
      <c r="Y15" s="84" t="s">
        <v>68</v>
      </c>
      <c r="Z15" s="192">
        <v>3</v>
      </c>
      <c r="AA15" s="191"/>
      <c r="AB15" s="84"/>
      <c r="AC15" s="84"/>
      <c r="AD15" s="192"/>
      <c r="AE15" s="191"/>
      <c r="AF15" s="84"/>
      <c r="AG15" s="84"/>
      <c r="AH15" s="192"/>
      <c r="AI15" s="106"/>
    </row>
    <row r="16" spans="1:35" ht="19.5" customHeight="1">
      <c r="A16" s="117" t="s">
        <v>60</v>
      </c>
      <c r="B16" s="41" t="s">
        <v>397</v>
      </c>
      <c r="C16" s="178" t="s">
        <v>106</v>
      </c>
      <c r="D16" s="220"/>
      <c r="E16" s="60">
        <f t="shared" si="0"/>
        <v>8</v>
      </c>
      <c r="F16" s="83">
        <f t="shared" si="1"/>
        <v>2</v>
      </c>
      <c r="G16" s="191"/>
      <c r="H16" s="84"/>
      <c r="I16" s="84"/>
      <c r="J16" s="192"/>
      <c r="K16" s="191"/>
      <c r="L16" s="84"/>
      <c r="M16" s="84"/>
      <c r="N16" s="192"/>
      <c r="O16" s="191"/>
      <c r="P16" s="84"/>
      <c r="Q16" s="84"/>
      <c r="R16" s="192"/>
      <c r="S16" s="191"/>
      <c r="T16" s="84"/>
      <c r="U16" s="84"/>
      <c r="V16" s="192"/>
      <c r="W16" s="191"/>
      <c r="X16" s="84"/>
      <c r="Y16" s="84"/>
      <c r="Z16" s="192"/>
      <c r="AA16" s="191">
        <v>4</v>
      </c>
      <c r="AB16" s="84">
        <v>4</v>
      </c>
      <c r="AC16" s="84" t="s">
        <v>211</v>
      </c>
      <c r="AD16" s="192">
        <v>2</v>
      </c>
      <c r="AE16" s="191"/>
      <c r="AF16" s="84"/>
      <c r="AG16" s="84"/>
      <c r="AH16" s="192"/>
      <c r="AI16" s="106" t="s">
        <v>396</v>
      </c>
    </row>
    <row r="17" spans="1:35" ht="19.5" customHeight="1">
      <c r="A17" s="117" t="s">
        <v>61</v>
      </c>
      <c r="B17" s="41" t="s">
        <v>398</v>
      </c>
      <c r="C17" s="178" t="s">
        <v>107</v>
      </c>
      <c r="D17" s="220"/>
      <c r="E17" s="60">
        <f t="shared" si="0"/>
        <v>20</v>
      </c>
      <c r="F17" s="83">
        <f t="shared" si="1"/>
        <v>5</v>
      </c>
      <c r="G17" s="191"/>
      <c r="H17" s="84"/>
      <c r="I17" s="84"/>
      <c r="J17" s="192"/>
      <c r="K17" s="191"/>
      <c r="L17" s="84"/>
      <c r="M17" s="84"/>
      <c r="N17" s="192"/>
      <c r="O17" s="191"/>
      <c r="P17" s="84"/>
      <c r="Q17" s="84"/>
      <c r="R17" s="192"/>
      <c r="S17" s="191"/>
      <c r="T17" s="84"/>
      <c r="U17" s="84"/>
      <c r="V17" s="192"/>
      <c r="W17" s="191">
        <v>8</v>
      </c>
      <c r="X17" s="84">
        <v>12</v>
      </c>
      <c r="Y17" s="84" t="s">
        <v>211</v>
      </c>
      <c r="Z17" s="192">
        <v>5</v>
      </c>
      <c r="AA17" s="191"/>
      <c r="AB17" s="84"/>
      <c r="AC17" s="84"/>
      <c r="AD17" s="192"/>
      <c r="AE17" s="191"/>
      <c r="AF17" s="84"/>
      <c r="AG17" s="84"/>
      <c r="AH17" s="192"/>
      <c r="AI17" s="106"/>
    </row>
    <row r="18" spans="1:35" ht="19.5" customHeight="1">
      <c r="A18" s="117" t="s">
        <v>63</v>
      </c>
      <c r="B18" s="41" t="s">
        <v>399</v>
      </c>
      <c r="C18" s="177" t="s">
        <v>108</v>
      </c>
      <c r="D18" s="219"/>
      <c r="E18" s="60">
        <f t="shared" si="0"/>
        <v>20</v>
      </c>
      <c r="F18" s="83">
        <f t="shared" si="1"/>
        <v>5</v>
      </c>
      <c r="G18" s="191"/>
      <c r="H18" s="84"/>
      <c r="I18" s="84"/>
      <c r="J18" s="192"/>
      <c r="K18" s="191"/>
      <c r="L18" s="84"/>
      <c r="M18" s="84"/>
      <c r="N18" s="192"/>
      <c r="O18" s="191"/>
      <c r="P18" s="84"/>
      <c r="Q18" s="84"/>
      <c r="R18" s="192"/>
      <c r="S18" s="191"/>
      <c r="T18" s="84"/>
      <c r="U18" s="84"/>
      <c r="V18" s="192"/>
      <c r="W18" s="191"/>
      <c r="X18" s="84"/>
      <c r="Y18" s="84"/>
      <c r="Z18" s="192"/>
      <c r="AA18" s="191">
        <v>8</v>
      </c>
      <c r="AB18" s="84">
        <v>12</v>
      </c>
      <c r="AC18" s="425" t="s">
        <v>211</v>
      </c>
      <c r="AD18" s="192">
        <v>5</v>
      </c>
      <c r="AE18" s="191"/>
      <c r="AF18" s="84"/>
      <c r="AG18" s="84"/>
      <c r="AH18" s="192"/>
      <c r="AI18" s="106" t="s">
        <v>398</v>
      </c>
    </row>
    <row r="19" spans="1:35" ht="19.5" customHeight="1">
      <c r="A19" s="118" t="s">
        <v>64</v>
      </c>
      <c r="B19" s="41" t="s">
        <v>400</v>
      </c>
      <c r="C19" s="177" t="s">
        <v>109</v>
      </c>
      <c r="D19" s="219"/>
      <c r="E19" s="60">
        <f t="shared" si="0"/>
        <v>16</v>
      </c>
      <c r="F19" s="83">
        <f t="shared" si="1"/>
        <v>3</v>
      </c>
      <c r="G19" s="171"/>
      <c r="H19" s="172"/>
      <c r="I19" s="172"/>
      <c r="J19" s="193"/>
      <c r="K19" s="171"/>
      <c r="L19" s="172"/>
      <c r="M19" s="172"/>
      <c r="N19" s="193"/>
      <c r="O19" s="171"/>
      <c r="P19" s="172"/>
      <c r="Q19" s="172"/>
      <c r="R19" s="193"/>
      <c r="S19" s="171"/>
      <c r="T19" s="172"/>
      <c r="U19" s="172"/>
      <c r="V19" s="193"/>
      <c r="W19" s="171"/>
      <c r="X19" s="172"/>
      <c r="Y19" s="172"/>
      <c r="Z19" s="193"/>
      <c r="AA19" s="171"/>
      <c r="AB19" s="172"/>
      <c r="AC19" s="172"/>
      <c r="AD19" s="193"/>
      <c r="AE19" s="171">
        <v>4</v>
      </c>
      <c r="AF19" s="172">
        <v>12</v>
      </c>
      <c r="AG19" s="425" t="s">
        <v>68</v>
      </c>
      <c r="AH19" s="193">
        <v>3</v>
      </c>
      <c r="AI19" s="106" t="s">
        <v>399</v>
      </c>
    </row>
    <row r="20" spans="1:35" s="37" customFormat="1" ht="38.25" customHeight="1">
      <c r="A20" s="391" t="s">
        <v>215</v>
      </c>
      <c r="B20" s="390"/>
      <c r="C20" s="390"/>
      <c r="D20" s="187" t="s">
        <v>213</v>
      </c>
      <c r="E20" s="34">
        <f>SUM(G20,H20,K20,L20,O20,P20,S20,T20,W20,X20,AA20,AB20,AE20,AF20)</f>
        <v>84</v>
      </c>
      <c r="F20" s="35">
        <f>SUM(J20,N20,R20,V20,Z20,AD20,AH20)</f>
        <v>20</v>
      </c>
      <c r="G20" s="34"/>
      <c r="H20" s="36"/>
      <c r="I20" s="36"/>
      <c r="J20" s="38"/>
      <c r="K20" s="34"/>
      <c r="L20" s="36"/>
      <c r="M20" s="36"/>
      <c r="N20" s="38"/>
      <c r="O20" s="34"/>
      <c r="P20" s="36"/>
      <c r="Q20" s="36"/>
      <c r="R20" s="38"/>
      <c r="S20" s="34"/>
      <c r="T20" s="36"/>
      <c r="U20" s="36"/>
      <c r="V20" s="38"/>
      <c r="W20" s="34"/>
      <c r="X20" s="36"/>
      <c r="Y20" s="36"/>
      <c r="Z20" s="38"/>
      <c r="AA20" s="34">
        <f>SUM(AA36:AA43)</f>
        <v>24</v>
      </c>
      <c r="AB20" s="36">
        <f>SUM(AB36:AB43)</f>
        <v>16</v>
      </c>
      <c r="AC20" s="36"/>
      <c r="AD20" s="38">
        <f>SUM(AD36:AD43)</f>
        <v>9</v>
      </c>
      <c r="AE20" s="34">
        <f>SUM(AE36:AE43)</f>
        <v>8</v>
      </c>
      <c r="AF20" s="36">
        <f>SUM(AF36:AF43)</f>
        <v>36</v>
      </c>
      <c r="AG20" s="36"/>
      <c r="AH20" s="38">
        <f>SUM(AH36:AH43)</f>
        <v>11</v>
      </c>
      <c r="AI20" s="35"/>
    </row>
    <row r="21" spans="1:35" s="37" customFormat="1" ht="20.25" customHeight="1">
      <c r="A21" s="391" t="s">
        <v>123</v>
      </c>
      <c r="B21" s="390"/>
      <c r="C21" s="390"/>
      <c r="D21" s="186" t="s">
        <v>213</v>
      </c>
      <c r="E21" s="34">
        <f>SUM(G21,H21,K21,L21,O21,P21,S21,T21,W21,X21,AA21,AB21,AE21,AF21)</f>
        <v>36</v>
      </c>
      <c r="F21" s="35">
        <f>SUM(J21,N21,R21,V21,Z21,AD21,AH21)</f>
        <v>10</v>
      </c>
      <c r="G21" s="34"/>
      <c r="H21" s="36"/>
      <c r="I21" s="36"/>
      <c r="J21" s="38"/>
      <c r="K21" s="34"/>
      <c r="L21" s="36"/>
      <c r="M21" s="36"/>
      <c r="N21" s="38"/>
      <c r="O21" s="34"/>
      <c r="P21" s="36"/>
      <c r="Q21" s="36"/>
      <c r="R21" s="38"/>
      <c r="S21" s="34"/>
      <c r="T21" s="36"/>
      <c r="U21" s="36"/>
      <c r="V21" s="38"/>
      <c r="W21" s="34">
        <v>20</v>
      </c>
      <c r="X21" s="36">
        <v>0</v>
      </c>
      <c r="Y21" s="36"/>
      <c r="Z21" s="38">
        <v>6</v>
      </c>
      <c r="AA21" s="34">
        <v>8</v>
      </c>
      <c r="AB21" s="36">
        <v>0</v>
      </c>
      <c r="AC21" s="36"/>
      <c r="AD21" s="38">
        <v>2</v>
      </c>
      <c r="AE21" s="34">
        <v>8</v>
      </c>
      <c r="AF21" s="36">
        <v>0</v>
      </c>
      <c r="AG21" s="36"/>
      <c r="AH21" s="38">
        <v>2</v>
      </c>
      <c r="AI21" s="35"/>
    </row>
    <row r="22" spans="1:35" s="24" customFormat="1" ht="23.25" customHeight="1" thickBot="1">
      <c r="A22" s="108"/>
      <c r="B22" s="109"/>
      <c r="C22" s="179" t="s">
        <v>14</v>
      </c>
      <c r="D22" s="179"/>
      <c r="E22" s="107"/>
      <c r="F22" s="90">
        <f>SUM(J22,N22,R22,V22,Z22,AD22,AH22)</f>
        <v>15</v>
      </c>
      <c r="G22" s="89"/>
      <c r="H22" s="91"/>
      <c r="I22" s="91"/>
      <c r="J22" s="92"/>
      <c r="K22" s="89"/>
      <c r="L22" s="91"/>
      <c r="M22" s="91"/>
      <c r="N22" s="92"/>
      <c r="O22" s="89"/>
      <c r="P22" s="91"/>
      <c r="Q22" s="91"/>
      <c r="R22" s="92"/>
      <c r="S22" s="89"/>
      <c r="T22" s="91"/>
      <c r="U22" s="91"/>
      <c r="V22" s="92"/>
      <c r="W22" s="89"/>
      <c r="X22" s="91"/>
      <c r="Y22" s="91"/>
      <c r="Z22" s="92"/>
      <c r="AA22" s="89"/>
      <c r="AB22" s="91"/>
      <c r="AC22" s="91"/>
      <c r="AD22" s="92"/>
      <c r="AE22" s="89"/>
      <c r="AF22" s="91"/>
      <c r="AG22" s="91"/>
      <c r="AH22" s="92">
        <v>15</v>
      </c>
      <c r="AI22" s="93"/>
    </row>
    <row r="23" spans="1:35" s="24" customFormat="1" ht="26.25" customHeight="1" thickTop="1">
      <c r="A23" s="111"/>
      <c r="B23" s="112"/>
      <c r="C23" s="368" t="s">
        <v>13</v>
      </c>
      <c r="D23" s="369"/>
      <c r="E23" s="88">
        <f>'BSC L KIP Alap'!E10+'BSC L KIP Alap'!E22+'BSC L KIP Alap'!E32+E10+E20+E21+E22</f>
        <v>800</v>
      </c>
      <c r="F23" s="100">
        <f>'BSC L KIP Alap'!F10+'BSC L KIP Alap'!F22+'BSC L KIP Alap'!F32+F10+F20+F21+F22</f>
        <v>210</v>
      </c>
      <c r="G23" s="372">
        <f>'BSC L KIP Alap'!G10+'BSC L KIP Alap'!G22+'BSC L KIP Alap'!G32+'BSC L KIP Alap'!H10+'BSC L KIP Alap'!H22+'BSC L KIP Alap'!H32+G10+G20+G21+G22+H10+H20+H21+H22</f>
        <v>132</v>
      </c>
      <c r="H23" s="367"/>
      <c r="I23" s="104"/>
      <c r="J23" s="105">
        <f>'BSC L KIP Alap'!J10+'BSC L KIP Alap'!J22+'BSC L KIP Alap'!J32+J10+J20+J21+J22</f>
        <v>33</v>
      </c>
      <c r="K23" s="372">
        <f>'BSC L KIP Alap'!K10+'BSC L KIP Alap'!K22+'BSC L KIP Alap'!K32+'BSC L KIP Alap'!L10+'BSC L KIP Alap'!L22+'BSC L KIP Alap'!L32+K10+K20+K21+K22+L10+L20+L21+L22</f>
        <v>140</v>
      </c>
      <c r="L23" s="367"/>
      <c r="M23" s="104"/>
      <c r="N23" s="105">
        <f>'BSC L KIP Alap'!N10+'BSC L KIP Alap'!N22+'BSC L KIP Alap'!N32+N10+N20+N21+N22</f>
        <v>33</v>
      </c>
      <c r="O23" s="372">
        <f>'BSC L KIP Alap'!O10+'BSC L KIP Alap'!O22+'BSC L KIP Alap'!O32+'BSC L KIP Alap'!P10+'BSC L KIP Alap'!P22+'BSC L KIP Alap'!P32+O10+O20+O21+O22+P10+P20+P21+P22</f>
        <v>128</v>
      </c>
      <c r="P23" s="367"/>
      <c r="Q23" s="104"/>
      <c r="R23" s="105">
        <f>'BSC L KIP Alap'!R10+'BSC L KIP Alap'!R22+'BSC L KIP Alap'!R32+R10+R20+R21+R22</f>
        <v>28</v>
      </c>
      <c r="S23" s="372">
        <f>'BSC L KIP Alap'!S10+'BSC L KIP Alap'!S22+'BSC L KIP Alap'!S32+'BSC L KIP Alap'!T10+'BSC L KIP Alap'!T22+'BSC L KIP Alap'!T32+S10+S20+S21+S22+T10+T20+T21+T22</f>
        <v>116</v>
      </c>
      <c r="T23" s="367"/>
      <c r="U23" s="104"/>
      <c r="V23" s="105">
        <f>'BSC L KIP Alap'!V10+'BSC L KIP Alap'!V22+'BSC L KIP Alap'!V32+V10+V20+V21+V22</f>
        <v>29</v>
      </c>
      <c r="W23" s="372">
        <f>'BSC L KIP Alap'!W10+'BSC L KIP Alap'!W22+'BSC L KIP Alap'!W32+'BSC L KIP Alap'!X10+'BSC L KIP Alap'!X22+'BSC L KIP Alap'!X32+W10+W20+W21+W22+X10+X20+X21+X22</f>
        <v>104</v>
      </c>
      <c r="X23" s="367"/>
      <c r="Y23" s="104"/>
      <c r="Z23" s="105">
        <f>'BSC L KIP Alap'!Z10+'BSC L KIP Alap'!Z22+'BSC L KIP Alap'!Z32+Z10+Z20+Z21+Z22</f>
        <v>30</v>
      </c>
      <c r="AA23" s="372">
        <f>'BSC L KIP Alap'!AA10+'BSC L KIP Alap'!AA22+'BSC L KIP Alap'!AA32+'BSC L KIP Alap'!AB10+'BSC L KIP Alap'!AB22+'BSC L KIP Alap'!AB32+AA10+AA20+AA21+AA22+AB10+AB20+AB21+AB22</f>
        <v>112</v>
      </c>
      <c r="AB23" s="367"/>
      <c r="AC23" s="104"/>
      <c r="AD23" s="105">
        <f>'BSC L KIP Alap'!AD10+'BSC L KIP Alap'!AD22+'BSC L KIP Alap'!AD32+AD10+AD20+AD21+AD22</f>
        <v>26</v>
      </c>
      <c r="AE23" s="372">
        <f>'BSC L KIP Alap'!AE10+'BSC L KIP Alap'!AE22+'BSC L KIP Alap'!AE32+'BSC L KIP Alap'!AF10+'BSC L KIP Alap'!AF22+'BSC L KIP Alap'!AF32+AE10+AE20+AE21+AE22+AF10+AF20+AF21+AF22</f>
        <v>68</v>
      </c>
      <c r="AF23" s="367"/>
      <c r="AG23" s="104"/>
      <c r="AH23" s="105">
        <f>'BSC L KIP Alap'!AH10+'BSC L KIP Alap'!AH22+'BSC L KIP Alap'!AH32+AH10+AH20+AH21+AH22</f>
        <v>31</v>
      </c>
      <c r="AI23" s="94"/>
    </row>
    <row r="24" spans="1:35" s="24" customFormat="1" ht="20.25" customHeight="1">
      <c r="A24" s="113"/>
      <c r="B24" s="101"/>
      <c r="C24" s="182" t="s">
        <v>12</v>
      </c>
      <c r="D24" s="182"/>
      <c r="E24" s="184"/>
      <c r="F24" s="214"/>
      <c r="G24" s="80"/>
      <c r="H24" s="81"/>
      <c r="I24" s="194">
        <f>COUNTIF('BSC L KIP Alap'!I11:I54,"v")+COUNTIF(I11:I19,"v")</f>
        <v>4</v>
      </c>
      <c r="J24" s="82"/>
      <c r="K24" s="80"/>
      <c r="L24" s="81"/>
      <c r="M24" s="194">
        <f>COUNTIF('BSC L KIP Alap'!M11:M54,"v")+COUNTIF(M11:M19,"v")</f>
        <v>5</v>
      </c>
      <c r="N24" s="82"/>
      <c r="O24" s="80"/>
      <c r="P24" s="81"/>
      <c r="Q24" s="194">
        <f>COUNTIF('BSC L KIP Alap'!Q11:Q54,"v")+COUNTIF(Q11:Q19,"v")</f>
        <v>5</v>
      </c>
      <c r="R24" s="82"/>
      <c r="S24" s="80"/>
      <c r="T24" s="81"/>
      <c r="U24" s="194">
        <f>COUNTIF('BSC L KIP Alap'!U11:U54,"v")+COUNTIF(U11:U19,"v")</f>
        <v>4</v>
      </c>
      <c r="V24" s="82"/>
      <c r="W24" s="80"/>
      <c r="X24" s="81"/>
      <c r="Y24" s="194">
        <f>COUNTIF('BSC L KIP Alap'!Y11:Y54,"v")+COUNTIF(Y11:Y19,"v")</f>
        <v>4</v>
      </c>
      <c r="Z24" s="82"/>
      <c r="AA24" s="80"/>
      <c r="AB24" s="81"/>
      <c r="AC24" s="194">
        <f>COUNTIF('BSC L KIP Alap'!AC11:AC54,"v")+COUNTIF(AC11:AC19,"v")+COUNTIF(AC36:AC43,"v")</f>
        <v>3</v>
      </c>
      <c r="AD24" s="82"/>
      <c r="AE24" s="80"/>
      <c r="AF24" s="81"/>
      <c r="AG24" s="194">
        <f>COUNTIF('BSC L KIP Alap'!AG11:AG54,"v")+COUNTIF(AG11:AG19,"v")+COUNTIF(AG36:AG43,"v")</f>
        <v>4</v>
      </c>
      <c r="AH24" s="82"/>
      <c r="AI24" s="95"/>
    </row>
    <row r="25" spans="1:35" s="24" customFormat="1" ht="20.25" customHeight="1" thickBot="1">
      <c r="A25" s="114"/>
      <c r="B25" s="103"/>
      <c r="C25" s="183" t="s">
        <v>212</v>
      </c>
      <c r="D25" s="183"/>
      <c r="E25" s="185"/>
      <c r="F25" s="215"/>
      <c r="G25" s="96"/>
      <c r="H25" s="97"/>
      <c r="I25" s="195">
        <f>COUNTIF('BSC L KIP Alap'!I11:I54,"é")+COUNTIF(I11:I19,"é")</f>
        <v>5</v>
      </c>
      <c r="J25" s="98"/>
      <c r="K25" s="96"/>
      <c r="L25" s="97"/>
      <c r="M25" s="195">
        <f>COUNTIF('BSC L KIP Alap'!M11:M54,"é")+COUNTIF(M11:M19,"é")</f>
        <v>4</v>
      </c>
      <c r="N25" s="98"/>
      <c r="O25" s="96"/>
      <c r="P25" s="97"/>
      <c r="Q25" s="195">
        <f>COUNTIF('BSC L KIP Alap'!Q11:Q54,"é")+COUNTIF(Q11:Q19,"é")</f>
        <v>5</v>
      </c>
      <c r="R25" s="98"/>
      <c r="S25" s="96"/>
      <c r="T25" s="97"/>
      <c r="U25" s="195">
        <f>COUNTIF('BSC L KIP Alap'!U11:U54,"é")+COUNTIF(U11:U19,"é")</f>
        <v>5</v>
      </c>
      <c r="V25" s="98"/>
      <c r="W25" s="96"/>
      <c r="X25" s="97"/>
      <c r="Y25" s="195">
        <f>COUNTIF('BSC L KIP Alap'!Y11:Y54,"é")+COUNTIF(Y11:Y19,"é")</f>
        <v>4</v>
      </c>
      <c r="Z25" s="98"/>
      <c r="AA25" s="96"/>
      <c r="AB25" s="97"/>
      <c r="AC25" s="195">
        <f>COUNTIF('BSC L KIP Alap'!AC11:AC54,"é")+COUNTIF(AC11:AC19,"é")+COUNTIF(AC36:AC43,"é")</f>
        <v>6</v>
      </c>
      <c r="AD25" s="98"/>
      <c r="AE25" s="96"/>
      <c r="AF25" s="97"/>
      <c r="AG25" s="195">
        <f>COUNTIF('BSC L KIP Alap'!AG11:AG54,"é")+COUNTIF(AG11:AG19,"é")+COUNTIF(AG36:AG43,"é")</f>
        <v>1</v>
      </c>
      <c r="AH25" s="98"/>
      <c r="AI25" s="99"/>
    </row>
    <row r="26" spans="2:35" ht="15" customHeight="1">
      <c r="B26" s="5"/>
      <c r="C26" s="6"/>
      <c r="D26" s="6"/>
      <c r="E26" s="7"/>
      <c r="F26" s="7"/>
      <c r="G26" s="5"/>
      <c r="H26" s="5"/>
      <c r="I26" s="5"/>
      <c r="J26" s="8"/>
      <c r="K26" s="8"/>
      <c r="L26" s="8"/>
      <c r="M26" s="5"/>
      <c r="N26" s="8"/>
      <c r="O26" s="8"/>
      <c r="P26" s="8"/>
      <c r="Q26" s="5"/>
      <c r="R26" s="8"/>
      <c r="S26" s="8"/>
      <c r="T26" s="8"/>
      <c r="U26" s="5"/>
      <c r="V26" s="8"/>
      <c r="W26" s="8"/>
      <c r="X26" s="8"/>
      <c r="Y26" s="5"/>
      <c r="Z26" s="8"/>
      <c r="AA26" s="5"/>
      <c r="AB26" s="5"/>
      <c r="AC26" s="5"/>
      <c r="AD26" s="8"/>
      <c r="AE26" s="5"/>
      <c r="AF26" s="5"/>
      <c r="AG26" s="5"/>
      <c r="AH26" s="8"/>
      <c r="AI26" s="5"/>
    </row>
    <row r="27" spans="2:35" ht="15" customHeight="1">
      <c r="B27" s="238" t="s">
        <v>325</v>
      </c>
      <c r="C27" s="237"/>
      <c r="D27" s="6"/>
      <c r="E27" s="7"/>
      <c r="F27" s="7"/>
      <c r="G27" s="5"/>
      <c r="H27" s="5"/>
      <c r="I27" s="5"/>
      <c r="J27" s="8"/>
      <c r="K27" s="8"/>
      <c r="L27" s="8"/>
      <c r="M27" s="5"/>
      <c r="N27" s="8"/>
      <c r="O27" s="8"/>
      <c r="P27" s="8"/>
      <c r="Q27" s="5"/>
      <c r="R27" s="8"/>
      <c r="S27" s="8"/>
      <c r="T27" s="8"/>
      <c r="U27" s="5"/>
      <c r="V27" s="8"/>
      <c r="W27" s="8"/>
      <c r="X27" s="8"/>
      <c r="Y27" s="5"/>
      <c r="Z27" s="8"/>
      <c r="AA27" s="5"/>
      <c r="AB27" s="5"/>
      <c r="AC27" s="5"/>
      <c r="AD27" s="8"/>
      <c r="AE27" s="5"/>
      <c r="AF27" s="5"/>
      <c r="AG27" s="5"/>
      <c r="AH27" s="8"/>
      <c r="AI27" s="5"/>
    </row>
    <row r="28" spans="2:4" ht="15" customHeight="1">
      <c r="B28" s="238" t="s">
        <v>326</v>
      </c>
      <c r="C28" s="237"/>
      <c r="D28" s="1"/>
    </row>
    <row r="29" spans="2:4" ht="15" customHeight="1">
      <c r="B29" s="238" t="s">
        <v>350</v>
      </c>
      <c r="C29" s="18"/>
      <c r="D29" s="1"/>
    </row>
    <row r="30" spans="2:4" ht="15" customHeight="1">
      <c r="B30" s="238"/>
      <c r="C30" s="18"/>
      <c r="D30" s="1"/>
    </row>
    <row r="31" spans="2:4" ht="15" customHeight="1" thickBot="1">
      <c r="B31" s="238"/>
      <c r="C31" s="18"/>
      <c r="D31" s="1"/>
    </row>
    <row r="32" spans="1:35" ht="15" customHeight="1">
      <c r="A32" s="399"/>
      <c r="B32" s="401" t="s">
        <v>18</v>
      </c>
      <c r="C32" s="403" t="s">
        <v>1</v>
      </c>
      <c r="D32" s="404"/>
      <c r="E32" s="234" t="s">
        <v>324</v>
      </c>
      <c r="F32" s="407" t="s">
        <v>21</v>
      </c>
      <c r="G32" s="377" t="s">
        <v>0</v>
      </c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9"/>
      <c r="AF32" s="379"/>
      <c r="AG32" s="379"/>
      <c r="AH32" s="379"/>
      <c r="AI32" s="387" t="s">
        <v>62</v>
      </c>
    </row>
    <row r="33" spans="1:35" ht="15" customHeight="1" thickBot="1">
      <c r="A33" s="400"/>
      <c r="B33" s="402"/>
      <c r="C33" s="405"/>
      <c r="D33" s="406"/>
      <c r="E33" s="235" t="s">
        <v>2</v>
      </c>
      <c r="F33" s="408"/>
      <c r="G33" s="384" t="s">
        <v>3</v>
      </c>
      <c r="H33" s="385"/>
      <c r="I33" s="385"/>
      <c r="J33" s="386"/>
      <c r="K33" s="384" t="s">
        <v>4</v>
      </c>
      <c r="L33" s="385"/>
      <c r="M33" s="385"/>
      <c r="N33" s="386"/>
      <c r="O33" s="384" t="s">
        <v>5</v>
      </c>
      <c r="P33" s="385"/>
      <c r="Q33" s="385"/>
      <c r="R33" s="386"/>
      <c r="S33" s="384" t="s">
        <v>6</v>
      </c>
      <c r="T33" s="385"/>
      <c r="U33" s="385"/>
      <c r="V33" s="386"/>
      <c r="W33" s="384" t="s">
        <v>7</v>
      </c>
      <c r="X33" s="385"/>
      <c r="Y33" s="385"/>
      <c r="Z33" s="386"/>
      <c r="AA33" s="384" t="s">
        <v>8</v>
      </c>
      <c r="AB33" s="385"/>
      <c r="AC33" s="385"/>
      <c r="AD33" s="386"/>
      <c r="AE33" s="384" t="s">
        <v>15</v>
      </c>
      <c r="AF33" s="385"/>
      <c r="AG33" s="385"/>
      <c r="AH33" s="385"/>
      <c r="AI33" s="388"/>
    </row>
    <row r="34" spans="1:35" ht="15" customHeight="1">
      <c r="A34" s="409" t="s">
        <v>327</v>
      </c>
      <c r="B34" s="410"/>
      <c r="C34" s="410"/>
      <c r="D34" s="410"/>
      <c r="E34" s="410"/>
      <c r="F34" s="411"/>
      <c r="G34" s="21" t="s">
        <v>19</v>
      </c>
      <c r="H34" s="26" t="s">
        <v>9</v>
      </c>
      <c r="I34" s="26" t="s">
        <v>10</v>
      </c>
      <c r="J34" s="27" t="s">
        <v>11</v>
      </c>
      <c r="K34" s="21" t="s">
        <v>19</v>
      </c>
      <c r="L34" s="26" t="s">
        <v>9</v>
      </c>
      <c r="M34" s="26" t="s">
        <v>10</v>
      </c>
      <c r="N34" s="27" t="s">
        <v>11</v>
      </c>
      <c r="O34" s="21" t="s">
        <v>19</v>
      </c>
      <c r="P34" s="26" t="s">
        <v>9</v>
      </c>
      <c r="Q34" s="26" t="s">
        <v>10</v>
      </c>
      <c r="R34" s="27" t="s">
        <v>11</v>
      </c>
      <c r="S34" s="21" t="s">
        <v>19</v>
      </c>
      <c r="T34" s="26" t="s">
        <v>9</v>
      </c>
      <c r="U34" s="26" t="s">
        <v>10</v>
      </c>
      <c r="V34" s="27" t="s">
        <v>11</v>
      </c>
      <c r="W34" s="21" t="s">
        <v>19</v>
      </c>
      <c r="X34" s="26" t="s">
        <v>9</v>
      </c>
      <c r="Y34" s="26" t="s">
        <v>10</v>
      </c>
      <c r="Z34" s="27" t="s">
        <v>11</v>
      </c>
      <c r="AA34" s="21" t="s">
        <v>19</v>
      </c>
      <c r="AB34" s="26" t="s">
        <v>9</v>
      </c>
      <c r="AC34" s="26" t="s">
        <v>10</v>
      </c>
      <c r="AD34" s="27" t="s">
        <v>11</v>
      </c>
      <c r="AE34" s="21" t="s">
        <v>19</v>
      </c>
      <c r="AF34" s="26" t="s">
        <v>9</v>
      </c>
      <c r="AG34" s="26" t="s">
        <v>10</v>
      </c>
      <c r="AH34" s="27" t="s">
        <v>11</v>
      </c>
      <c r="AI34" s="147" t="s">
        <v>18</v>
      </c>
    </row>
    <row r="35" spans="1:35" ht="15.75">
      <c r="A35" s="125"/>
      <c r="B35" s="370" t="s">
        <v>349</v>
      </c>
      <c r="C35" s="370"/>
      <c r="D35" s="412"/>
      <c r="E35" s="283">
        <f>SUM(E36:E43)</f>
        <v>84</v>
      </c>
      <c r="F35" s="284">
        <f>SUM(F36:F43)</f>
        <v>20</v>
      </c>
      <c r="G35" s="283">
        <f>SUM(G36:G43)</f>
        <v>0</v>
      </c>
      <c r="H35" s="285">
        <f>SUM(H36:H43)</f>
        <v>0</v>
      </c>
      <c r="I35" s="285"/>
      <c r="J35" s="286">
        <f>SUM(J36:J43)</f>
        <v>0</v>
      </c>
      <c r="K35" s="283">
        <f>SUM(K36:K43)</f>
        <v>0</v>
      </c>
      <c r="L35" s="285">
        <f>SUM(L36:L43)</f>
        <v>0</v>
      </c>
      <c r="M35" s="285"/>
      <c r="N35" s="286">
        <f>SUM(N36:N43)</f>
        <v>0</v>
      </c>
      <c r="O35" s="283">
        <f>SUM(O36:O43)</f>
        <v>0</v>
      </c>
      <c r="P35" s="285">
        <f>SUM(P36:P43)</f>
        <v>0</v>
      </c>
      <c r="Q35" s="285"/>
      <c r="R35" s="286">
        <f>SUM(R36:R43)</f>
        <v>0</v>
      </c>
      <c r="S35" s="283">
        <f>SUM(S36:S43)</f>
        <v>0</v>
      </c>
      <c r="T35" s="285">
        <f>SUM(T36:T43)</f>
        <v>0</v>
      </c>
      <c r="U35" s="285"/>
      <c r="V35" s="286">
        <f>SUM(V36:V43)</f>
        <v>0</v>
      </c>
      <c r="W35" s="283">
        <f>SUM(W36:W43)</f>
        <v>0</v>
      </c>
      <c r="X35" s="285">
        <f>SUM(X36:X43)</f>
        <v>0</v>
      </c>
      <c r="Y35" s="285"/>
      <c r="Z35" s="286">
        <f>SUM(Z36:Z43)</f>
        <v>0</v>
      </c>
      <c r="AA35" s="283">
        <f>SUM(AA36:AA43)</f>
        <v>24</v>
      </c>
      <c r="AB35" s="285">
        <f>SUM(AB36:AB43)</f>
        <v>16</v>
      </c>
      <c r="AC35" s="285"/>
      <c r="AD35" s="286">
        <f>SUM(AD36:AD43)</f>
        <v>9</v>
      </c>
      <c r="AE35" s="283">
        <f>SUM(AE36:AE43)</f>
        <v>8</v>
      </c>
      <c r="AF35" s="285">
        <f>SUM(AF36:AF43)</f>
        <v>36</v>
      </c>
      <c r="AG35" s="285"/>
      <c r="AH35" s="286">
        <f>SUM(AH36:AH43)</f>
        <v>11</v>
      </c>
      <c r="AI35" s="239"/>
    </row>
    <row r="36" spans="1:35" ht="15" customHeight="1">
      <c r="A36" s="361" t="s">
        <v>65</v>
      </c>
      <c r="B36" s="122" t="s">
        <v>401</v>
      </c>
      <c r="C36" s="413" t="s">
        <v>139</v>
      </c>
      <c r="D36" s="414"/>
      <c r="E36" s="287">
        <f>SUM(G36,H36,K36,L36,O36,P36,S36,T36,W36,X36,AA36,AB36,AE36,AF36)</f>
        <v>16</v>
      </c>
      <c r="F36" s="288">
        <f aca="true" t="shared" si="2" ref="F36:F43">SUM(J36,N36,R36,V36,Z36,AD36,AH36)</f>
        <v>3</v>
      </c>
      <c r="G36" s="289"/>
      <c r="H36" s="290"/>
      <c r="I36" s="291"/>
      <c r="J36" s="292"/>
      <c r="K36" s="293"/>
      <c r="L36" s="294"/>
      <c r="M36" s="295"/>
      <c r="N36" s="296"/>
      <c r="O36" s="293"/>
      <c r="P36" s="295"/>
      <c r="Q36" s="295"/>
      <c r="R36" s="296"/>
      <c r="S36" s="293"/>
      <c r="T36" s="294"/>
      <c r="U36" s="295"/>
      <c r="V36" s="296"/>
      <c r="W36" s="297"/>
      <c r="X36" s="298"/>
      <c r="Y36" s="298"/>
      <c r="Z36" s="299"/>
      <c r="AA36" s="300">
        <v>12</v>
      </c>
      <c r="AB36" s="301">
        <v>4</v>
      </c>
      <c r="AC36" s="301" t="s">
        <v>68</v>
      </c>
      <c r="AD36" s="302">
        <v>3</v>
      </c>
      <c r="AE36" s="300"/>
      <c r="AF36" s="301"/>
      <c r="AG36" s="301"/>
      <c r="AH36" s="302"/>
      <c r="AI36" s="303"/>
    </row>
    <row r="37" spans="1:35" ht="15" customHeight="1">
      <c r="A37" s="362" t="s">
        <v>131</v>
      </c>
      <c r="B37" s="121" t="s">
        <v>402</v>
      </c>
      <c r="C37" s="415" t="s">
        <v>140</v>
      </c>
      <c r="D37" s="416"/>
      <c r="E37" s="304">
        <f aca="true" t="shared" si="3" ref="E37:E43">SUM(G37,H37,K37,L37,O37,P37,S37,T37,W37,X37,AA37,AB37,AE37,AF37)</f>
        <v>8</v>
      </c>
      <c r="F37" s="305">
        <f t="shared" si="2"/>
        <v>2</v>
      </c>
      <c r="G37" s="306"/>
      <c r="H37" s="307"/>
      <c r="I37" s="308"/>
      <c r="J37" s="309"/>
      <c r="K37" s="293"/>
      <c r="L37" s="294"/>
      <c r="M37" s="295"/>
      <c r="N37" s="296"/>
      <c r="O37" s="293"/>
      <c r="P37" s="295"/>
      <c r="Q37" s="295"/>
      <c r="R37" s="296"/>
      <c r="S37" s="293"/>
      <c r="T37" s="294"/>
      <c r="U37" s="295"/>
      <c r="V37" s="296"/>
      <c r="W37" s="310"/>
      <c r="X37" s="311"/>
      <c r="Y37" s="311"/>
      <c r="Z37" s="312"/>
      <c r="AA37" s="300"/>
      <c r="AB37" s="301"/>
      <c r="AC37" s="301"/>
      <c r="AD37" s="302"/>
      <c r="AE37" s="300">
        <v>0</v>
      </c>
      <c r="AF37" s="301">
        <v>8</v>
      </c>
      <c r="AG37" s="301" t="s">
        <v>211</v>
      </c>
      <c r="AH37" s="302">
        <v>2</v>
      </c>
      <c r="AI37" s="313" t="s">
        <v>401</v>
      </c>
    </row>
    <row r="38" spans="1:35" ht="15" customHeight="1">
      <c r="A38" s="362" t="s">
        <v>132</v>
      </c>
      <c r="B38" s="121" t="s">
        <v>403</v>
      </c>
      <c r="C38" s="415" t="s">
        <v>141</v>
      </c>
      <c r="D38" s="416"/>
      <c r="E38" s="304">
        <f t="shared" si="3"/>
        <v>8</v>
      </c>
      <c r="F38" s="305">
        <f t="shared" si="2"/>
        <v>2</v>
      </c>
      <c r="G38" s="306"/>
      <c r="H38" s="307"/>
      <c r="I38" s="308"/>
      <c r="J38" s="309"/>
      <c r="K38" s="293"/>
      <c r="L38" s="294"/>
      <c r="M38" s="295"/>
      <c r="N38" s="296"/>
      <c r="O38" s="293"/>
      <c r="P38" s="295"/>
      <c r="Q38" s="295"/>
      <c r="R38" s="296"/>
      <c r="S38" s="293"/>
      <c r="T38" s="294"/>
      <c r="U38" s="295"/>
      <c r="V38" s="296"/>
      <c r="W38" s="310"/>
      <c r="X38" s="311"/>
      <c r="Y38" s="311"/>
      <c r="Z38" s="312"/>
      <c r="AA38" s="314">
        <v>4</v>
      </c>
      <c r="AB38" s="315">
        <v>4</v>
      </c>
      <c r="AC38" s="315" t="s">
        <v>211</v>
      </c>
      <c r="AD38" s="316">
        <v>2</v>
      </c>
      <c r="AE38" s="300"/>
      <c r="AF38" s="301"/>
      <c r="AG38" s="317"/>
      <c r="AH38" s="302"/>
      <c r="AI38" s="318"/>
    </row>
    <row r="39" spans="1:35" ht="15" customHeight="1">
      <c r="A39" s="362" t="s">
        <v>133</v>
      </c>
      <c r="B39" s="121" t="s">
        <v>404</v>
      </c>
      <c r="C39" s="415" t="s">
        <v>142</v>
      </c>
      <c r="D39" s="416"/>
      <c r="E39" s="304">
        <f t="shared" si="3"/>
        <v>12</v>
      </c>
      <c r="F39" s="305">
        <f t="shared" si="2"/>
        <v>3</v>
      </c>
      <c r="G39" s="306"/>
      <c r="H39" s="307"/>
      <c r="I39" s="308"/>
      <c r="J39" s="309"/>
      <c r="K39" s="293"/>
      <c r="L39" s="294"/>
      <c r="M39" s="295"/>
      <c r="N39" s="296"/>
      <c r="O39" s="293"/>
      <c r="P39" s="295"/>
      <c r="Q39" s="295"/>
      <c r="R39" s="296"/>
      <c r="S39" s="293"/>
      <c r="T39" s="294"/>
      <c r="U39" s="295"/>
      <c r="V39" s="296"/>
      <c r="W39" s="310"/>
      <c r="X39" s="311"/>
      <c r="Y39" s="311"/>
      <c r="Z39" s="312"/>
      <c r="AA39" s="314"/>
      <c r="AB39" s="315"/>
      <c r="AC39" s="315"/>
      <c r="AD39" s="316"/>
      <c r="AE39" s="300">
        <v>0</v>
      </c>
      <c r="AF39" s="301">
        <v>12</v>
      </c>
      <c r="AG39" s="319" t="s">
        <v>68</v>
      </c>
      <c r="AH39" s="302">
        <v>3</v>
      </c>
      <c r="AI39" s="320" t="s">
        <v>403</v>
      </c>
    </row>
    <row r="40" spans="1:35" ht="15" customHeight="1">
      <c r="A40" s="362" t="s">
        <v>134</v>
      </c>
      <c r="B40" s="121" t="s">
        <v>405</v>
      </c>
      <c r="C40" s="415" t="s">
        <v>328</v>
      </c>
      <c r="D40" s="416"/>
      <c r="E40" s="304">
        <f t="shared" si="3"/>
        <v>8</v>
      </c>
      <c r="F40" s="305">
        <f t="shared" si="2"/>
        <v>2</v>
      </c>
      <c r="G40" s="306"/>
      <c r="H40" s="307"/>
      <c r="I40" s="308"/>
      <c r="J40" s="309"/>
      <c r="K40" s="293"/>
      <c r="L40" s="294"/>
      <c r="M40" s="295"/>
      <c r="N40" s="296"/>
      <c r="O40" s="293"/>
      <c r="P40" s="295"/>
      <c r="Q40" s="295"/>
      <c r="R40" s="296"/>
      <c r="S40" s="293"/>
      <c r="T40" s="294"/>
      <c r="U40" s="295"/>
      <c r="V40" s="296"/>
      <c r="W40" s="310"/>
      <c r="X40" s="311"/>
      <c r="Y40" s="311"/>
      <c r="Z40" s="312"/>
      <c r="AA40" s="314">
        <v>4</v>
      </c>
      <c r="AB40" s="315">
        <v>4</v>
      </c>
      <c r="AC40" s="315" t="s">
        <v>211</v>
      </c>
      <c r="AD40" s="316">
        <v>2</v>
      </c>
      <c r="AE40" s="300"/>
      <c r="AF40" s="301"/>
      <c r="AG40" s="321"/>
      <c r="AH40" s="302"/>
      <c r="AI40" s="318"/>
    </row>
    <row r="41" spans="1:35" ht="15" customHeight="1">
      <c r="A41" s="362" t="s">
        <v>135</v>
      </c>
      <c r="B41" s="121" t="s">
        <v>406</v>
      </c>
      <c r="C41" s="415" t="s">
        <v>143</v>
      </c>
      <c r="D41" s="416"/>
      <c r="E41" s="304">
        <f t="shared" si="3"/>
        <v>8</v>
      </c>
      <c r="F41" s="305">
        <f t="shared" si="2"/>
        <v>3</v>
      </c>
      <c r="G41" s="306"/>
      <c r="H41" s="307"/>
      <c r="I41" s="308"/>
      <c r="J41" s="309"/>
      <c r="K41" s="293"/>
      <c r="L41" s="294"/>
      <c r="M41" s="295"/>
      <c r="N41" s="296"/>
      <c r="O41" s="293"/>
      <c r="P41" s="295"/>
      <c r="Q41" s="295"/>
      <c r="R41" s="296"/>
      <c r="S41" s="293"/>
      <c r="T41" s="294"/>
      <c r="U41" s="295"/>
      <c r="V41" s="296"/>
      <c r="W41" s="310"/>
      <c r="X41" s="311"/>
      <c r="Y41" s="311"/>
      <c r="Z41" s="312"/>
      <c r="AA41" s="314"/>
      <c r="AB41" s="315"/>
      <c r="AC41" s="315"/>
      <c r="AD41" s="316"/>
      <c r="AE41" s="300">
        <v>4</v>
      </c>
      <c r="AF41" s="301">
        <v>4</v>
      </c>
      <c r="AG41" s="321" t="s">
        <v>68</v>
      </c>
      <c r="AH41" s="302">
        <v>3</v>
      </c>
      <c r="AI41" s="320" t="s">
        <v>405</v>
      </c>
    </row>
    <row r="42" spans="1:35" ht="15" customHeight="1">
      <c r="A42" s="362" t="s">
        <v>136</v>
      </c>
      <c r="B42" s="121" t="s">
        <v>407</v>
      </c>
      <c r="C42" s="415" t="s">
        <v>144</v>
      </c>
      <c r="D42" s="416"/>
      <c r="E42" s="304">
        <f t="shared" si="3"/>
        <v>8</v>
      </c>
      <c r="F42" s="305">
        <f t="shared" si="2"/>
        <v>2</v>
      </c>
      <c r="G42" s="306"/>
      <c r="H42" s="307"/>
      <c r="I42" s="308"/>
      <c r="J42" s="309"/>
      <c r="K42" s="293"/>
      <c r="L42" s="294"/>
      <c r="M42" s="295"/>
      <c r="N42" s="296"/>
      <c r="O42" s="293"/>
      <c r="P42" s="295"/>
      <c r="Q42" s="295"/>
      <c r="R42" s="296"/>
      <c r="S42" s="293"/>
      <c r="T42" s="294"/>
      <c r="U42" s="295"/>
      <c r="V42" s="296"/>
      <c r="W42" s="310"/>
      <c r="X42" s="311"/>
      <c r="Y42" s="311"/>
      <c r="Z42" s="312"/>
      <c r="AA42" s="314">
        <v>4</v>
      </c>
      <c r="AB42" s="315">
        <v>4</v>
      </c>
      <c r="AC42" s="315" t="s">
        <v>211</v>
      </c>
      <c r="AD42" s="316">
        <v>2</v>
      </c>
      <c r="AE42" s="300"/>
      <c r="AF42" s="301"/>
      <c r="AG42" s="321"/>
      <c r="AH42" s="302"/>
      <c r="AI42" s="318"/>
    </row>
    <row r="43" spans="1:35" ht="15.75">
      <c r="A43" s="363" t="s">
        <v>137</v>
      </c>
      <c r="B43" s="123" t="s">
        <v>408</v>
      </c>
      <c r="C43" s="417" t="s">
        <v>145</v>
      </c>
      <c r="D43" s="418"/>
      <c r="E43" s="322">
        <f t="shared" si="3"/>
        <v>16</v>
      </c>
      <c r="F43" s="323">
        <f t="shared" si="2"/>
        <v>3</v>
      </c>
      <c r="G43" s="306"/>
      <c r="H43" s="307"/>
      <c r="I43" s="308"/>
      <c r="J43" s="309"/>
      <c r="K43" s="293"/>
      <c r="L43" s="294"/>
      <c r="M43" s="295"/>
      <c r="N43" s="296"/>
      <c r="O43" s="293"/>
      <c r="P43" s="295"/>
      <c r="Q43" s="295"/>
      <c r="R43" s="296"/>
      <c r="S43" s="293"/>
      <c r="T43" s="294"/>
      <c r="U43" s="295"/>
      <c r="V43" s="296"/>
      <c r="W43" s="324"/>
      <c r="X43" s="325"/>
      <c r="Y43" s="325"/>
      <c r="Z43" s="326"/>
      <c r="AA43" s="314"/>
      <c r="AB43" s="315"/>
      <c r="AC43" s="315"/>
      <c r="AD43" s="316"/>
      <c r="AE43" s="300">
        <v>4</v>
      </c>
      <c r="AF43" s="301">
        <v>12</v>
      </c>
      <c r="AG43" s="321" t="s">
        <v>68</v>
      </c>
      <c r="AH43" s="302">
        <v>3</v>
      </c>
      <c r="AI43" s="320" t="s">
        <v>407</v>
      </c>
    </row>
    <row r="44" spans="1:35" ht="15.75">
      <c r="A44" s="364"/>
      <c r="B44" s="370" t="s">
        <v>348</v>
      </c>
      <c r="C44" s="370"/>
      <c r="D44" s="412"/>
      <c r="E44" s="283">
        <f>SUM(E45:E52)</f>
        <v>84</v>
      </c>
      <c r="F44" s="284">
        <f>SUM(F45:F52)</f>
        <v>20</v>
      </c>
      <c r="G44" s="283">
        <f>SUM(G45:G52)</f>
        <v>0</v>
      </c>
      <c r="H44" s="285">
        <f>SUM(H45:H52)</f>
        <v>0</v>
      </c>
      <c r="I44" s="285"/>
      <c r="J44" s="286">
        <f>SUM(J45:J52)</f>
        <v>0</v>
      </c>
      <c r="K44" s="283">
        <f>SUM(K45:K52)</f>
        <v>0</v>
      </c>
      <c r="L44" s="285">
        <f>SUM(L45:L52)</f>
        <v>0</v>
      </c>
      <c r="M44" s="285"/>
      <c r="N44" s="286">
        <f>SUM(N45:N52)</f>
        <v>0</v>
      </c>
      <c r="O44" s="283">
        <f>SUM(O45:O52)</f>
        <v>0</v>
      </c>
      <c r="P44" s="285">
        <f>SUM(P45:P52)</f>
        <v>0</v>
      </c>
      <c r="Q44" s="285"/>
      <c r="R44" s="286">
        <f>SUM(R45:R52)</f>
        <v>0</v>
      </c>
      <c r="S44" s="283">
        <f>SUM(S45:S52)</f>
        <v>0</v>
      </c>
      <c r="T44" s="285">
        <f>SUM(T45:T52)</f>
        <v>0</v>
      </c>
      <c r="U44" s="285"/>
      <c r="V44" s="286">
        <f>SUM(V45:V52)</f>
        <v>0</v>
      </c>
      <c r="W44" s="283">
        <f>SUM(W45:W52)</f>
        <v>0</v>
      </c>
      <c r="X44" s="285">
        <f>SUM(X45:X52)</f>
        <v>0</v>
      </c>
      <c r="Y44" s="285"/>
      <c r="Z44" s="286">
        <f>SUM(Z45:Z52)</f>
        <v>0</v>
      </c>
      <c r="AA44" s="283">
        <f>SUM(AA45:AA52)</f>
        <v>16</v>
      </c>
      <c r="AB44" s="285">
        <f>SUM(AB45:AB52)</f>
        <v>16</v>
      </c>
      <c r="AC44" s="285"/>
      <c r="AD44" s="286">
        <f>SUM(AD45:AD52)</f>
        <v>9</v>
      </c>
      <c r="AE44" s="283">
        <f>SUM(AE45:AE52)</f>
        <v>20</v>
      </c>
      <c r="AF44" s="285">
        <f>SUM(AF45:AF52)</f>
        <v>32</v>
      </c>
      <c r="AG44" s="285"/>
      <c r="AH44" s="286">
        <f>SUM(AH45:AH52)</f>
        <v>11</v>
      </c>
      <c r="AI44" s="327"/>
    </row>
    <row r="45" spans="1:35" ht="15" customHeight="1">
      <c r="A45" s="361" t="s">
        <v>138</v>
      </c>
      <c r="B45" s="122" t="s">
        <v>409</v>
      </c>
      <c r="C45" s="413" t="s">
        <v>329</v>
      </c>
      <c r="D45" s="414"/>
      <c r="E45" s="287">
        <f>SUM(G45,H45,K45,L45,O45,P45,S45,T45,W45,X45,AA45,AB45,AE45,AF45)</f>
        <v>8</v>
      </c>
      <c r="F45" s="288">
        <f>SUM(J45,N45,R45,V45,Z45,AD45,AH45)</f>
        <v>3</v>
      </c>
      <c r="G45" s="328"/>
      <c r="H45" s="329"/>
      <c r="I45" s="329"/>
      <c r="J45" s="296"/>
      <c r="K45" s="293"/>
      <c r="L45" s="294"/>
      <c r="M45" s="295"/>
      <c r="N45" s="296"/>
      <c r="O45" s="293"/>
      <c r="P45" s="295"/>
      <c r="Q45" s="295"/>
      <c r="R45" s="296"/>
      <c r="S45" s="293"/>
      <c r="T45" s="294"/>
      <c r="U45" s="295"/>
      <c r="V45" s="296"/>
      <c r="W45" s="297"/>
      <c r="X45" s="298"/>
      <c r="Y45" s="298"/>
      <c r="Z45" s="299"/>
      <c r="AA45" s="300">
        <v>4</v>
      </c>
      <c r="AB45" s="301">
        <v>4</v>
      </c>
      <c r="AC45" s="301" t="s">
        <v>68</v>
      </c>
      <c r="AD45" s="302">
        <v>3</v>
      </c>
      <c r="AE45" s="300"/>
      <c r="AF45" s="301"/>
      <c r="AG45" s="301"/>
      <c r="AH45" s="302"/>
      <c r="AI45" s="330"/>
    </row>
    <row r="46" spans="1:35" ht="15" customHeight="1">
      <c r="A46" s="362" t="s">
        <v>146</v>
      </c>
      <c r="B46" s="121" t="s">
        <v>410</v>
      </c>
      <c r="C46" s="415" t="s">
        <v>330</v>
      </c>
      <c r="D46" s="416"/>
      <c r="E46" s="304">
        <f aca="true" t="shared" si="4" ref="E46:E52">SUM(G46,H46,K46,L46,O46,P46,S46,T46,W46,X46,AA46,AB46,AE46,AF46)</f>
        <v>16</v>
      </c>
      <c r="F46" s="305">
        <f aca="true" t="shared" si="5" ref="F46:F52">SUM(J46,N46,R46,V46,Z46,AD46,AH46)</f>
        <v>2</v>
      </c>
      <c r="G46" s="328"/>
      <c r="H46" s="329"/>
      <c r="I46" s="329"/>
      <c r="J46" s="296"/>
      <c r="K46" s="293"/>
      <c r="L46" s="294"/>
      <c r="M46" s="295"/>
      <c r="N46" s="296"/>
      <c r="O46" s="293"/>
      <c r="P46" s="295"/>
      <c r="Q46" s="295"/>
      <c r="R46" s="296"/>
      <c r="S46" s="293"/>
      <c r="T46" s="294"/>
      <c r="U46" s="295"/>
      <c r="V46" s="296"/>
      <c r="W46" s="310"/>
      <c r="X46" s="311"/>
      <c r="Y46" s="311"/>
      <c r="Z46" s="312"/>
      <c r="AA46" s="300"/>
      <c r="AB46" s="301"/>
      <c r="AC46" s="301"/>
      <c r="AD46" s="302"/>
      <c r="AE46" s="300">
        <v>4</v>
      </c>
      <c r="AF46" s="301">
        <v>12</v>
      </c>
      <c r="AG46" s="301" t="s">
        <v>211</v>
      </c>
      <c r="AH46" s="302">
        <v>2</v>
      </c>
      <c r="AI46" s="320" t="s">
        <v>409</v>
      </c>
    </row>
    <row r="47" spans="1:35" ht="15" customHeight="1">
      <c r="A47" s="362" t="s">
        <v>147</v>
      </c>
      <c r="B47" s="121" t="s">
        <v>411</v>
      </c>
      <c r="C47" s="415" t="s">
        <v>331</v>
      </c>
      <c r="D47" s="416"/>
      <c r="E47" s="304">
        <f t="shared" si="4"/>
        <v>8</v>
      </c>
      <c r="F47" s="305">
        <f t="shared" si="5"/>
        <v>2</v>
      </c>
      <c r="G47" s="328"/>
      <c r="H47" s="329"/>
      <c r="I47" s="329"/>
      <c r="J47" s="296"/>
      <c r="K47" s="293"/>
      <c r="L47" s="294"/>
      <c r="M47" s="295"/>
      <c r="N47" s="296"/>
      <c r="O47" s="293"/>
      <c r="P47" s="295"/>
      <c r="Q47" s="295"/>
      <c r="R47" s="296"/>
      <c r="S47" s="293"/>
      <c r="T47" s="294"/>
      <c r="U47" s="295"/>
      <c r="V47" s="296"/>
      <c r="W47" s="310"/>
      <c r="X47" s="311"/>
      <c r="Y47" s="311"/>
      <c r="Z47" s="312"/>
      <c r="AA47" s="314">
        <v>4</v>
      </c>
      <c r="AB47" s="315">
        <v>4</v>
      </c>
      <c r="AC47" s="315" t="s">
        <v>211</v>
      </c>
      <c r="AD47" s="316">
        <v>2</v>
      </c>
      <c r="AE47" s="300"/>
      <c r="AF47" s="301"/>
      <c r="AG47" s="317"/>
      <c r="AH47" s="302"/>
      <c r="AI47" s="331"/>
    </row>
    <row r="48" spans="1:35" ht="15" customHeight="1">
      <c r="A48" s="362" t="s">
        <v>148</v>
      </c>
      <c r="B48" s="121" t="s">
        <v>412</v>
      </c>
      <c r="C48" s="415" t="s">
        <v>332</v>
      </c>
      <c r="D48" s="416"/>
      <c r="E48" s="304">
        <f t="shared" si="4"/>
        <v>16</v>
      </c>
      <c r="F48" s="305">
        <f t="shared" si="5"/>
        <v>3</v>
      </c>
      <c r="G48" s="328"/>
      <c r="H48" s="329"/>
      <c r="I48" s="329"/>
      <c r="J48" s="296"/>
      <c r="K48" s="293"/>
      <c r="L48" s="294"/>
      <c r="M48" s="295"/>
      <c r="N48" s="296"/>
      <c r="O48" s="293"/>
      <c r="P48" s="295"/>
      <c r="Q48" s="295"/>
      <c r="R48" s="296"/>
      <c r="S48" s="293"/>
      <c r="T48" s="294"/>
      <c r="U48" s="295"/>
      <c r="V48" s="296"/>
      <c r="W48" s="310"/>
      <c r="X48" s="311"/>
      <c r="Y48" s="311"/>
      <c r="Z48" s="312"/>
      <c r="AA48" s="314"/>
      <c r="AB48" s="315"/>
      <c r="AC48" s="315"/>
      <c r="AD48" s="316"/>
      <c r="AE48" s="300">
        <v>4</v>
      </c>
      <c r="AF48" s="301">
        <v>12</v>
      </c>
      <c r="AG48" s="319" t="s">
        <v>68</v>
      </c>
      <c r="AH48" s="302">
        <v>3</v>
      </c>
      <c r="AI48" s="320" t="s">
        <v>411</v>
      </c>
    </row>
    <row r="49" spans="1:35" ht="15" customHeight="1">
      <c r="A49" s="362" t="s">
        <v>149</v>
      </c>
      <c r="B49" s="121" t="s">
        <v>413</v>
      </c>
      <c r="C49" s="415" t="s">
        <v>333</v>
      </c>
      <c r="D49" s="416"/>
      <c r="E49" s="304">
        <f t="shared" si="4"/>
        <v>8</v>
      </c>
      <c r="F49" s="305">
        <f t="shared" si="5"/>
        <v>2</v>
      </c>
      <c r="G49" s="328"/>
      <c r="H49" s="329"/>
      <c r="I49" s="329"/>
      <c r="J49" s="296"/>
      <c r="K49" s="293"/>
      <c r="L49" s="294"/>
      <c r="M49" s="295"/>
      <c r="N49" s="296"/>
      <c r="O49" s="293"/>
      <c r="P49" s="295"/>
      <c r="Q49" s="295"/>
      <c r="R49" s="296"/>
      <c r="S49" s="293"/>
      <c r="T49" s="294"/>
      <c r="U49" s="295"/>
      <c r="V49" s="296"/>
      <c r="W49" s="310"/>
      <c r="X49" s="311"/>
      <c r="Y49" s="311"/>
      <c r="Z49" s="312"/>
      <c r="AA49" s="314">
        <v>4</v>
      </c>
      <c r="AB49" s="315">
        <v>4</v>
      </c>
      <c r="AC49" s="315" t="s">
        <v>211</v>
      </c>
      <c r="AD49" s="316">
        <v>2</v>
      </c>
      <c r="AE49" s="300"/>
      <c r="AF49" s="301"/>
      <c r="AG49" s="321"/>
      <c r="AH49" s="302"/>
      <c r="AI49" s="331"/>
    </row>
    <row r="50" spans="1:35" ht="15" customHeight="1">
      <c r="A50" s="362" t="s">
        <v>150</v>
      </c>
      <c r="B50" s="121" t="s">
        <v>414</v>
      </c>
      <c r="C50" s="415" t="s">
        <v>334</v>
      </c>
      <c r="D50" s="416"/>
      <c r="E50" s="304">
        <f t="shared" si="4"/>
        <v>8</v>
      </c>
      <c r="F50" s="305">
        <f t="shared" si="5"/>
        <v>3</v>
      </c>
      <c r="G50" s="332"/>
      <c r="H50" s="307"/>
      <c r="I50" s="307"/>
      <c r="J50" s="333"/>
      <c r="K50" s="293"/>
      <c r="L50" s="294"/>
      <c r="M50" s="295"/>
      <c r="N50" s="296"/>
      <c r="O50" s="293"/>
      <c r="P50" s="295"/>
      <c r="Q50" s="295"/>
      <c r="R50" s="296"/>
      <c r="S50" s="293"/>
      <c r="T50" s="294"/>
      <c r="U50" s="295"/>
      <c r="V50" s="296"/>
      <c r="W50" s="310"/>
      <c r="X50" s="311"/>
      <c r="Y50" s="311"/>
      <c r="Z50" s="312"/>
      <c r="AA50" s="314"/>
      <c r="AB50" s="315"/>
      <c r="AC50" s="315"/>
      <c r="AD50" s="316"/>
      <c r="AE50" s="300">
        <v>4</v>
      </c>
      <c r="AF50" s="301">
        <v>4</v>
      </c>
      <c r="AG50" s="321" t="s">
        <v>68</v>
      </c>
      <c r="AH50" s="302">
        <v>3</v>
      </c>
      <c r="AI50" s="320" t="s">
        <v>413</v>
      </c>
    </row>
    <row r="51" spans="1:35" ht="15" customHeight="1">
      <c r="A51" s="362" t="s">
        <v>151</v>
      </c>
      <c r="B51" s="121" t="s">
        <v>415</v>
      </c>
      <c r="C51" s="415" t="s">
        <v>335</v>
      </c>
      <c r="D51" s="416"/>
      <c r="E51" s="304">
        <f t="shared" si="4"/>
        <v>8</v>
      </c>
      <c r="F51" s="305">
        <f t="shared" si="5"/>
        <v>2</v>
      </c>
      <c r="G51" s="332"/>
      <c r="H51" s="307"/>
      <c r="I51" s="307"/>
      <c r="J51" s="333"/>
      <c r="K51" s="293"/>
      <c r="L51" s="294"/>
      <c r="M51" s="295"/>
      <c r="N51" s="296"/>
      <c r="O51" s="293"/>
      <c r="P51" s="295"/>
      <c r="Q51" s="295"/>
      <c r="R51" s="296"/>
      <c r="S51" s="293"/>
      <c r="T51" s="294"/>
      <c r="U51" s="295"/>
      <c r="V51" s="296"/>
      <c r="W51" s="310"/>
      <c r="X51" s="311"/>
      <c r="Y51" s="311"/>
      <c r="Z51" s="312"/>
      <c r="AA51" s="314">
        <v>4</v>
      </c>
      <c r="AB51" s="315">
        <v>4</v>
      </c>
      <c r="AC51" s="315" t="s">
        <v>211</v>
      </c>
      <c r="AD51" s="316">
        <v>2</v>
      </c>
      <c r="AE51" s="300"/>
      <c r="AF51" s="301"/>
      <c r="AG51" s="321"/>
      <c r="AH51" s="302"/>
      <c r="AI51" s="331"/>
    </row>
    <row r="52" spans="1:35" ht="15" customHeight="1">
      <c r="A52" s="363" t="s">
        <v>152</v>
      </c>
      <c r="B52" s="123" t="s">
        <v>416</v>
      </c>
      <c r="C52" s="417" t="s">
        <v>336</v>
      </c>
      <c r="D52" s="418"/>
      <c r="E52" s="304">
        <f t="shared" si="4"/>
        <v>12</v>
      </c>
      <c r="F52" s="305">
        <f t="shared" si="5"/>
        <v>3</v>
      </c>
      <c r="G52" s="332"/>
      <c r="H52" s="307"/>
      <c r="I52" s="307"/>
      <c r="J52" s="333"/>
      <c r="K52" s="293"/>
      <c r="L52" s="294"/>
      <c r="M52" s="295"/>
      <c r="N52" s="296"/>
      <c r="O52" s="293"/>
      <c r="P52" s="295"/>
      <c r="Q52" s="295"/>
      <c r="R52" s="296"/>
      <c r="S52" s="293"/>
      <c r="T52" s="294"/>
      <c r="U52" s="295"/>
      <c r="V52" s="296"/>
      <c r="W52" s="324"/>
      <c r="X52" s="325"/>
      <c r="Y52" s="325"/>
      <c r="Z52" s="326"/>
      <c r="AA52" s="314"/>
      <c r="AB52" s="315"/>
      <c r="AC52" s="315"/>
      <c r="AD52" s="316"/>
      <c r="AE52" s="300">
        <v>8</v>
      </c>
      <c r="AF52" s="301">
        <v>4</v>
      </c>
      <c r="AG52" s="321" t="s">
        <v>68</v>
      </c>
      <c r="AH52" s="302">
        <v>3</v>
      </c>
      <c r="AI52" s="320" t="s">
        <v>415</v>
      </c>
    </row>
    <row r="53" spans="1:35" ht="15.75">
      <c r="A53" s="364"/>
      <c r="B53" s="370" t="s">
        <v>337</v>
      </c>
      <c r="C53" s="370"/>
      <c r="D53" s="412"/>
      <c r="E53" s="283">
        <f>SUM(E54:E61)</f>
        <v>84</v>
      </c>
      <c r="F53" s="284">
        <f>SUM(F54:F61)</f>
        <v>20</v>
      </c>
      <c r="G53" s="283">
        <f>SUM(G54:G61)</f>
        <v>0</v>
      </c>
      <c r="H53" s="285">
        <f>SUM(H54:H61)</f>
        <v>0</v>
      </c>
      <c r="I53" s="285"/>
      <c r="J53" s="286">
        <f>SUM(J54:J61)</f>
        <v>0</v>
      </c>
      <c r="K53" s="283">
        <f>SUM(K54:K61)</f>
        <v>0</v>
      </c>
      <c r="L53" s="285">
        <f>SUM(L54:L61)</f>
        <v>0</v>
      </c>
      <c r="M53" s="285"/>
      <c r="N53" s="286">
        <f>SUM(N54:N61)</f>
        <v>0</v>
      </c>
      <c r="O53" s="283">
        <f>SUM(O54:O61)</f>
        <v>0</v>
      </c>
      <c r="P53" s="285">
        <f>SUM(P54:P61)</f>
        <v>0</v>
      </c>
      <c r="Q53" s="285"/>
      <c r="R53" s="286">
        <f>SUM(R54:R61)</f>
        <v>0</v>
      </c>
      <c r="S53" s="283">
        <f>SUM(S54:S61)</f>
        <v>0</v>
      </c>
      <c r="T53" s="285">
        <f>SUM(T54:T61)</f>
        <v>0</v>
      </c>
      <c r="U53" s="285"/>
      <c r="V53" s="286">
        <f>SUM(V54:V61)</f>
        <v>0</v>
      </c>
      <c r="W53" s="283">
        <f>SUM(W54:W61)</f>
        <v>0</v>
      </c>
      <c r="X53" s="285">
        <f>SUM(X54:X61)</f>
        <v>0</v>
      </c>
      <c r="Y53" s="285"/>
      <c r="Z53" s="286">
        <f>SUM(Z54:Z61)</f>
        <v>0</v>
      </c>
      <c r="AA53" s="283">
        <f>SUM(AA54:AA61)</f>
        <v>16</v>
      </c>
      <c r="AB53" s="285">
        <f>SUM(AB54:AB61)</f>
        <v>16</v>
      </c>
      <c r="AC53" s="285"/>
      <c r="AD53" s="286">
        <f>SUM(AD54:AD61)</f>
        <v>9</v>
      </c>
      <c r="AE53" s="283">
        <f>SUM(AE54:AE61)</f>
        <v>20</v>
      </c>
      <c r="AF53" s="285">
        <f>SUM(AF54:AF61)</f>
        <v>32</v>
      </c>
      <c r="AG53" s="285"/>
      <c r="AH53" s="286">
        <f>SUM(AH54:AH61)</f>
        <v>11</v>
      </c>
      <c r="AI53" s="327"/>
    </row>
    <row r="54" spans="1:35" ht="15" customHeight="1">
      <c r="A54" s="361" t="s">
        <v>153</v>
      </c>
      <c r="B54" s="122" t="s">
        <v>434</v>
      </c>
      <c r="C54" s="413" t="s">
        <v>338</v>
      </c>
      <c r="D54" s="414"/>
      <c r="E54" s="287">
        <f>SUM(G54,H54,K54,L54,O54,P54,S54,T54,W54,X54,AA54,AB54,AE54,AF54)</f>
        <v>8</v>
      </c>
      <c r="F54" s="288">
        <f>SUM(J54,N54,R54,V54,Z54,AD54,AH54)</f>
        <v>2</v>
      </c>
      <c r="G54" s="328"/>
      <c r="H54" s="329"/>
      <c r="I54" s="329"/>
      <c r="J54" s="296"/>
      <c r="K54" s="293"/>
      <c r="L54" s="294"/>
      <c r="M54" s="295"/>
      <c r="N54" s="296"/>
      <c r="O54" s="293"/>
      <c r="P54" s="295"/>
      <c r="Q54" s="295"/>
      <c r="R54" s="296"/>
      <c r="S54" s="293"/>
      <c r="T54" s="294"/>
      <c r="U54" s="295"/>
      <c r="V54" s="296"/>
      <c r="W54" s="297"/>
      <c r="X54" s="298"/>
      <c r="Y54" s="298"/>
      <c r="Z54" s="299"/>
      <c r="AA54" s="300">
        <v>4</v>
      </c>
      <c r="AB54" s="301">
        <v>4</v>
      </c>
      <c r="AC54" s="301" t="s">
        <v>211</v>
      </c>
      <c r="AD54" s="302">
        <v>2</v>
      </c>
      <c r="AE54" s="300"/>
      <c r="AF54" s="301"/>
      <c r="AG54" s="301"/>
      <c r="AH54" s="302"/>
      <c r="AI54" s="330"/>
    </row>
    <row r="55" spans="1:35" ht="15" customHeight="1">
      <c r="A55" s="362" t="s">
        <v>154</v>
      </c>
      <c r="B55" s="334" t="s">
        <v>435</v>
      </c>
      <c r="C55" s="415" t="s">
        <v>339</v>
      </c>
      <c r="D55" s="416"/>
      <c r="E55" s="304">
        <f aca="true" t="shared" si="6" ref="E55:E61">SUM(G55,H55,K55,L55,O55,P55,S55,T55,W55,X55,AA55,AB55,AE55,AF55)</f>
        <v>16</v>
      </c>
      <c r="F55" s="305">
        <f aca="true" t="shared" si="7" ref="F55:F61">SUM(J55,N55,R55,V55,Z55,AD55,AH55)</f>
        <v>3</v>
      </c>
      <c r="G55" s="328"/>
      <c r="H55" s="329"/>
      <c r="I55" s="329"/>
      <c r="J55" s="296"/>
      <c r="K55" s="293"/>
      <c r="L55" s="294"/>
      <c r="M55" s="295"/>
      <c r="N55" s="296"/>
      <c r="O55" s="293"/>
      <c r="P55" s="295"/>
      <c r="Q55" s="295"/>
      <c r="R55" s="296"/>
      <c r="S55" s="293"/>
      <c r="T55" s="294"/>
      <c r="U55" s="295"/>
      <c r="V55" s="296"/>
      <c r="W55" s="310"/>
      <c r="X55" s="311"/>
      <c r="Y55" s="311"/>
      <c r="Z55" s="312"/>
      <c r="AA55" s="300"/>
      <c r="AB55" s="301"/>
      <c r="AC55" s="301"/>
      <c r="AD55" s="302"/>
      <c r="AE55" s="300">
        <v>4</v>
      </c>
      <c r="AF55" s="301">
        <v>12</v>
      </c>
      <c r="AG55" s="301" t="s">
        <v>68</v>
      </c>
      <c r="AH55" s="302">
        <v>3</v>
      </c>
      <c r="AI55" s="320" t="s">
        <v>434</v>
      </c>
    </row>
    <row r="56" spans="1:35" ht="15.75">
      <c r="A56" s="362" t="s">
        <v>155</v>
      </c>
      <c r="B56" s="121" t="s">
        <v>436</v>
      </c>
      <c r="C56" s="415" t="s">
        <v>340</v>
      </c>
      <c r="D56" s="416"/>
      <c r="E56" s="304">
        <f t="shared" si="6"/>
        <v>8</v>
      </c>
      <c r="F56" s="305">
        <f t="shared" si="7"/>
        <v>2</v>
      </c>
      <c r="G56" s="328"/>
      <c r="H56" s="329"/>
      <c r="I56" s="329"/>
      <c r="J56" s="296"/>
      <c r="K56" s="293"/>
      <c r="L56" s="294"/>
      <c r="M56" s="295"/>
      <c r="N56" s="296"/>
      <c r="O56" s="293"/>
      <c r="P56" s="295"/>
      <c r="Q56" s="295"/>
      <c r="R56" s="296"/>
      <c r="S56" s="293"/>
      <c r="T56" s="294"/>
      <c r="U56" s="295"/>
      <c r="V56" s="296"/>
      <c r="W56" s="310"/>
      <c r="X56" s="311"/>
      <c r="Y56" s="311"/>
      <c r="Z56" s="312"/>
      <c r="AA56" s="314">
        <v>4</v>
      </c>
      <c r="AB56" s="315">
        <v>4</v>
      </c>
      <c r="AC56" s="315" t="s">
        <v>211</v>
      </c>
      <c r="AD56" s="316">
        <v>2</v>
      </c>
      <c r="AE56" s="300"/>
      <c r="AF56" s="301"/>
      <c r="AG56" s="317"/>
      <c r="AH56" s="302"/>
      <c r="AI56" s="331"/>
    </row>
    <row r="57" spans="1:35" ht="15" customHeight="1">
      <c r="A57" s="362" t="s">
        <v>156</v>
      </c>
      <c r="B57" s="121" t="s">
        <v>437</v>
      </c>
      <c r="C57" s="415" t="s">
        <v>341</v>
      </c>
      <c r="D57" s="416"/>
      <c r="E57" s="304">
        <f t="shared" si="6"/>
        <v>16</v>
      </c>
      <c r="F57" s="305">
        <f t="shared" si="7"/>
        <v>3</v>
      </c>
      <c r="G57" s="328"/>
      <c r="H57" s="329"/>
      <c r="I57" s="329"/>
      <c r="J57" s="296"/>
      <c r="K57" s="293"/>
      <c r="L57" s="294"/>
      <c r="M57" s="295"/>
      <c r="N57" s="296"/>
      <c r="O57" s="293"/>
      <c r="P57" s="295"/>
      <c r="Q57" s="295"/>
      <c r="R57" s="296"/>
      <c r="S57" s="293"/>
      <c r="T57" s="294"/>
      <c r="U57" s="295"/>
      <c r="V57" s="296"/>
      <c r="W57" s="310"/>
      <c r="X57" s="311"/>
      <c r="Y57" s="311"/>
      <c r="Z57" s="312"/>
      <c r="AA57" s="314"/>
      <c r="AB57" s="315"/>
      <c r="AC57" s="315"/>
      <c r="AD57" s="316"/>
      <c r="AE57" s="300">
        <v>4</v>
      </c>
      <c r="AF57" s="301">
        <v>12</v>
      </c>
      <c r="AG57" s="319" t="s">
        <v>68</v>
      </c>
      <c r="AH57" s="302">
        <v>3</v>
      </c>
      <c r="AI57" s="320" t="s">
        <v>436</v>
      </c>
    </row>
    <row r="58" spans="1:35" ht="15" customHeight="1">
      <c r="A58" s="362" t="s">
        <v>157</v>
      </c>
      <c r="B58" s="121" t="s">
        <v>438</v>
      </c>
      <c r="C58" s="415" t="s">
        <v>342</v>
      </c>
      <c r="D58" s="416"/>
      <c r="E58" s="304">
        <f t="shared" si="6"/>
        <v>8</v>
      </c>
      <c r="F58" s="305">
        <f t="shared" si="7"/>
        <v>2</v>
      </c>
      <c r="G58" s="328"/>
      <c r="H58" s="329"/>
      <c r="I58" s="329"/>
      <c r="J58" s="296"/>
      <c r="K58" s="293"/>
      <c r="L58" s="294"/>
      <c r="M58" s="295"/>
      <c r="N58" s="296"/>
      <c r="O58" s="293"/>
      <c r="P58" s="295"/>
      <c r="Q58" s="295"/>
      <c r="R58" s="296"/>
      <c r="S58" s="293"/>
      <c r="T58" s="294"/>
      <c r="U58" s="295"/>
      <c r="V58" s="296"/>
      <c r="W58" s="310"/>
      <c r="X58" s="311"/>
      <c r="Y58" s="311"/>
      <c r="Z58" s="312"/>
      <c r="AA58" s="314">
        <v>4</v>
      </c>
      <c r="AB58" s="315">
        <v>4</v>
      </c>
      <c r="AC58" s="315" t="s">
        <v>211</v>
      </c>
      <c r="AD58" s="316">
        <v>2</v>
      </c>
      <c r="AE58" s="300"/>
      <c r="AF58" s="301"/>
      <c r="AG58" s="321"/>
      <c r="AH58" s="302"/>
      <c r="AI58" s="331"/>
    </row>
    <row r="59" spans="1:35" ht="15" customHeight="1">
      <c r="A59" s="362" t="s">
        <v>158</v>
      </c>
      <c r="B59" s="121" t="s">
        <v>439</v>
      </c>
      <c r="C59" s="415" t="s">
        <v>343</v>
      </c>
      <c r="D59" s="416"/>
      <c r="E59" s="304">
        <f t="shared" si="6"/>
        <v>8</v>
      </c>
      <c r="F59" s="305">
        <f t="shared" si="7"/>
        <v>3</v>
      </c>
      <c r="G59" s="332"/>
      <c r="H59" s="307"/>
      <c r="I59" s="307"/>
      <c r="J59" s="333"/>
      <c r="K59" s="293"/>
      <c r="L59" s="294"/>
      <c r="M59" s="295"/>
      <c r="N59" s="296"/>
      <c r="O59" s="293"/>
      <c r="P59" s="295"/>
      <c r="Q59" s="295"/>
      <c r="R59" s="296"/>
      <c r="S59" s="293"/>
      <c r="T59" s="294"/>
      <c r="U59" s="295"/>
      <c r="V59" s="296"/>
      <c r="W59" s="310"/>
      <c r="X59" s="311"/>
      <c r="Y59" s="311"/>
      <c r="Z59" s="312"/>
      <c r="AA59" s="314"/>
      <c r="AB59" s="315"/>
      <c r="AC59" s="315"/>
      <c r="AD59" s="316"/>
      <c r="AE59" s="300">
        <v>4</v>
      </c>
      <c r="AF59" s="301">
        <v>4</v>
      </c>
      <c r="AG59" s="321" t="s">
        <v>68</v>
      </c>
      <c r="AH59" s="302">
        <v>3</v>
      </c>
      <c r="AI59" s="320" t="s">
        <v>438</v>
      </c>
    </row>
    <row r="60" spans="1:35" ht="15" customHeight="1">
      <c r="A60" s="362" t="s">
        <v>159</v>
      </c>
      <c r="B60" s="121" t="s">
        <v>440</v>
      </c>
      <c r="C60" s="415" t="s">
        <v>344</v>
      </c>
      <c r="D60" s="416"/>
      <c r="E60" s="304">
        <f t="shared" si="6"/>
        <v>8</v>
      </c>
      <c r="F60" s="305">
        <f t="shared" si="7"/>
        <v>3</v>
      </c>
      <c r="G60" s="332"/>
      <c r="H60" s="307"/>
      <c r="I60" s="307"/>
      <c r="J60" s="333"/>
      <c r="K60" s="293"/>
      <c r="L60" s="294"/>
      <c r="M60" s="295"/>
      <c r="N60" s="296"/>
      <c r="O60" s="293"/>
      <c r="P60" s="295"/>
      <c r="Q60" s="295"/>
      <c r="R60" s="296"/>
      <c r="S60" s="293"/>
      <c r="T60" s="294"/>
      <c r="U60" s="295"/>
      <c r="V60" s="296"/>
      <c r="W60" s="310"/>
      <c r="X60" s="311"/>
      <c r="Y60" s="311"/>
      <c r="Z60" s="312"/>
      <c r="AA60" s="314">
        <v>4</v>
      </c>
      <c r="AB60" s="315">
        <v>4</v>
      </c>
      <c r="AC60" s="315" t="s">
        <v>68</v>
      </c>
      <c r="AD60" s="316">
        <v>3</v>
      </c>
      <c r="AE60" s="300"/>
      <c r="AF60" s="301"/>
      <c r="AG60" s="321"/>
      <c r="AH60" s="302"/>
      <c r="AI60" s="331"/>
    </row>
    <row r="61" spans="1:35" ht="15" customHeight="1">
      <c r="A61" s="363" t="s">
        <v>160</v>
      </c>
      <c r="B61" s="123" t="s">
        <v>441</v>
      </c>
      <c r="C61" s="415" t="s">
        <v>345</v>
      </c>
      <c r="D61" s="416"/>
      <c r="E61" s="304">
        <f t="shared" si="6"/>
        <v>12</v>
      </c>
      <c r="F61" s="305">
        <f t="shared" si="7"/>
        <v>2</v>
      </c>
      <c r="G61" s="332"/>
      <c r="H61" s="307"/>
      <c r="I61" s="307"/>
      <c r="J61" s="333"/>
      <c r="K61" s="293"/>
      <c r="L61" s="294"/>
      <c r="M61" s="295"/>
      <c r="N61" s="296"/>
      <c r="O61" s="293"/>
      <c r="P61" s="295"/>
      <c r="Q61" s="295"/>
      <c r="R61" s="296"/>
      <c r="S61" s="293"/>
      <c r="T61" s="294"/>
      <c r="U61" s="295"/>
      <c r="V61" s="296"/>
      <c r="W61" s="324"/>
      <c r="X61" s="325"/>
      <c r="Y61" s="325"/>
      <c r="Z61" s="326"/>
      <c r="AA61" s="314"/>
      <c r="AB61" s="315"/>
      <c r="AC61" s="315"/>
      <c r="AD61" s="316"/>
      <c r="AE61" s="300">
        <v>8</v>
      </c>
      <c r="AF61" s="301">
        <v>4</v>
      </c>
      <c r="AG61" s="321" t="s">
        <v>211</v>
      </c>
      <c r="AH61" s="302">
        <v>2</v>
      </c>
      <c r="AI61" s="320" t="s">
        <v>440</v>
      </c>
    </row>
    <row r="62" spans="1:35" ht="15.75">
      <c r="A62" s="125"/>
      <c r="B62" s="370" t="s">
        <v>169</v>
      </c>
      <c r="C62" s="370"/>
      <c r="D62" s="412"/>
      <c r="E62" s="283">
        <f>SUM(E63:E70)</f>
        <v>84</v>
      </c>
      <c r="F62" s="284">
        <f>SUM(F63:F70)</f>
        <v>20</v>
      </c>
      <c r="G62" s="283">
        <f>SUM(G63:G70)</f>
        <v>0</v>
      </c>
      <c r="H62" s="285">
        <f>SUM(H63:H70)</f>
        <v>0</v>
      </c>
      <c r="I62" s="285"/>
      <c r="J62" s="286">
        <f>SUM(J63:J70)</f>
        <v>0</v>
      </c>
      <c r="K62" s="283">
        <f>SUM(K63:K70)</f>
        <v>0</v>
      </c>
      <c r="L62" s="285">
        <f>SUM(L63:L70)</f>
        <v>0</v>
      </c>
      <c r="M62" s="285"/>
      <c r="N62" s="286">
        <f>SUM(N63:N70)</f>
        <v>0</v>
      </c>
      <c r="O62" s="283">
        <f>SUM(O63:O70)</f>
        <v>0</v>
      </c>
      <c r="P62" s="285">
        <f>SUM(P63:P70)</f>
        <v>0</v>
      </c>
      <c r="Q62" s="285"/>
      <c r="R62" s="286">
        <f>SUM(R63:R70)</f>
        <v>0</v>
      </c>
      <c r="S62" s="283">
        <f>SUM(S63:S70)</f>
        <v>0</v>
      </c>
      <c r="T62" s="285">
        <f>SUM(T63:T70)</f>
        <v>0</v>
      </c>
      <c r="U62" s="285"/>
      <c r="V62" s="286">
        <f>SUM(V63:V70)</f>
        <v>0</v>
      </c>
      <c r="W62" s="283">
        <f>SUM(W63:W70)</f>
        <v>0</v>
      </c>
      <c r="X62" s="285">
        <f>SUM(X63:X70)</f>
        <v>0</v>
      </c>
      <c r="Y62" s="285"/>
      <c r="Z62" s="286">
        <f>SUM(Z63:Z70)</f>
        <v>0</v>
      </c>
      <c r="AA62" s="283">
        <f>SUM(AA63:AA70)</f>
        <v>16</v>
      </c>
      <c r="AB62" s="285">
        <f>SUM(AB63:AB70)</f>
        <v>16</v>
      </c>
      <c r="AC62" s="285"/>
      <c r="AD62" s="286">
        <f>SUM(AD63:AD70)</f>
        <v>8</v>
      </c>
      <c r="AE62" s="283">
        <f>SUM(AE63:AE70)</f>
        <v>20</v>
      </c>
      <c r="AF62" s="285">
        <f>SUM(AF63:AF70)</f>
        <v>32</v>
      </c>
      <c r="AG62" s="285"/>
      <c r="AH62" s="286">
        <f>SUM(AH63:AH70)</f>
        <v>12</v>
      </c>
      <c r="AI62" s="239"/>
    </row>
    <row r="63" spans="1:35" ht="15" customHeight="1">
      <c r="A63" s="361" t="s">
        <v>161</v>
      </c>
      <c r="B63" s="122" t="s">
        <v>417</v>
      </c>
      <c r="C63" s="413" t="s">
        <v>170</v>
      </c>
      <c r="D63" s="414"/>
      <c r="E63" s="287">
        <f aca="true" t="shared" si="8" ref="E63:E70">SUM(G63,H63,K63,L63,O63,P63,S63,T63,W63,X63,AA63,AB63,AE63,AF63)</f>
        <v>8</v>
      </c>
      <c r="F63" s="288">
        <f aca="true" t="shared" si="9" ref="F63:F70">SUM(J63,N63,R63,V63,Z63,AD63,AH63)</f>
        <v>2</v>
      </c>
      <c r="G63" s="328"/>
      <c r="H63" s="329"/>
      <c r="I63" s="329"/>
      <c r="J63" s="296"/>
      <c r="K63" s="293"/>
      <c r="L63" s="294"/>
      <c r="M63" s="295"/>
      <c r="N63" s="296"/>
      <c r="O63" s="293"/>
      <c r="P63" s="295"/>
      <c r="Q63" s="295"/>
      <c r="R63" s="296"/>
      <c r="S63" s="293"/>
      <c r="T63" s="294"/>
      <c r="U63" s="295"/>
      <c r="V63" s="296"/>
      <c r="W63" s="297"/>
      <c r="X63" s="298"/>
      <c r="Y63" s="298"/>
      <c r="Z63" s="299"/>
      <c r="AA63" s="300">
        <v>4</v>
      </c>
      <c r="AB63" s="301">
        <v>4</v>
      </c>
      <c r="AC63" s="301" t="s">
        <v>211</v>
      </c>
      <c r="AD63" s="302">
        <v>2</v>
      </c>
      <c r="AE63" s="300"/>
      <c r="AF63" s="301"/>
      <c r="AG63" s="301"/>
      <c r="AH63" s="302"/>
      <c r="AI63" s="335"/>
    </row>
    <row r="64" spans="1:35" ht="15" customHeight="1">
      <c r="A64" s="362" t="s">
        <v>162</v>
      </c>
      <c r="B64" s="121" t="s">
        <v>418</v>
      </c>
      <c r="C64" s="415" t="s">
        <v>171</v>
      </c>
      <c r="D64" s="416"/>
      <c r="E64" s="304">
        <f t="shared" si="8"/>
        <v>16</v>
      </c>
      <c r="F64" s="305">
        <f t="shared" si="9"/>
        <v>3</v>
      </c>
      <c r="G64" s="328"/>
      <c r="H64" s="329"/>
      <c r="I64" s="329"/>
      <c r="J64" s="296"/>
      <c r="K64" s="293"/>
      <c r="L64" s="294"/>
      <c r="M64" s="295"/>
      <c r="N64" s="296"/>
      <c r="O64" s="293"/>
      <c r="P64" s="295"/>
      <c r="Q64" s="295"/>
      <c r="R64" s="296"/>
      <c r="S64" s="293"/>
      <c r="T64" s="294"/>
      <c r="U64" s="295"/>
      <c r="V64" s="296"/>
      <c r="W64" s="310"/>
      <c r="X64" s="311"/>
      <c r="Y64" s="311"/>
      <c r="Z64" s="312"/>
      <c r="AA64" s="300"/>
      <c r="AB64" s="301"/>
      <c r="AC64" s="301"/>
      <c r="AD64" s="302"/>
      <c r="AE64" s="300">
        <v>4</v>
      </c>
      <c r="AF64" s="301">
        <v>12</v>
      </c>
      <c r="AG64" s="301" t="s">
        <v>68</v>
      </c>
      <c r="AH64" s="302">
        <v>3</v>
      </c>
      <c r="AI64" s="313" t="s">
        <v>417</v>
      </c>
    </row>
    <row r="65" spans="1:35" ht="15" customHeight="1">
      <c r="A65" s="362" t="s">
        <v>163</v>
      </c>
      <c r="B65" s="121" t="s">
        <v>419</v>
      </c>
      <c r="C65" s="415" t="s">
        <v>172</v>
      </c>
      <c r="D65" s="416"/>
      <c r="E65" s="304">
        <f t="shared" si="8"/>
        <v>8</v>
      </c>
      <c r="F65" s="305">
        <f t="shared" si="9"/>
        <v>2</v>
      </c>
      <c r="G65" s="328"/>
      <c r="H65" s="329"/>
      <c r="I65" s="329"/>
      <c r="J65" s="296"/>
      <c r="K65" s="293"/>
      <c r="L65" s="294"/>
      <c r="M65" s="295"/>
      <c r="N65" s="296"/>
      <c r="O65" s="293"/>
      <c r="P65" s="295"/>
      <c r="Q65" s="295"/>
      <c r="R65" s="296"/>
      <c r="S65" s="293"/>
      <c r="T65" s="294"/>
      <c r="U65" s="295"/>
      <c r="V65" s="296"/>
      <c r="W65" s="310"/>
      <c r="X65" s="311"/>
      <c r="Y65" s="311"/>
      <c r="Z65" s="312"/>
      <c r="AA65" s="314">
        <v>4</v>
      </c>
      <c r="AB65" s="315">
        <v>4</v>
      </c>
      <c r="AC65" s="426" t="s">
        <v>68</v>
      </c>
      <c r="AD65" s="316">
        <v>2</v>
      </c>
      <c r="AE65" s="300"/>
      <c r="AF65" s="301"/>
      <c r="AG65" s="317"/>
      <c r="AH65" s="302"/>
      <c r="AI65" s="331"/>
    </row>
    <row r="66" spans="1:35" ht="15" customHeight="1">
      <c r="A66" s="362" t="s">
        <v>164</v>
      </c>
      <c r="B66" s="121" t="s">
        <v>420</v>
      </c>
      <c r="C66" s="415" t="s">
        <v>173</v>
      </c>
      <c r="D66" s="416"/>
      <c r="E66" s="304">
        <f t="shared" si="8"/>
        <v>8</v>
      </c>
      <c r="F66" s="305">
        <f t="shared" si="9"/>
        <v>3</v>
      </c>
      <c r="G66" s="328"/>
      <c r="H66" s="329"/>
      <c r="I66" s="329"/>
      <c r="J66" s="296"/>
      <c r="K66" s="293"/>
      <c r="L66" s="294"/>
      <c r="M66" s="295"/>
      <c r="N66" s="296"/>
      <c r="O66" s="293"/>
      <c r="P66" s="295"/>
      <c r="Q66" s="295"/>
      <c r="R66" s="296"/>
      <c r="S66" s="293"/>
      <c r="T66" s="294"/>
      <c r="U66" s="295"/>
      <c r="V66" s="296"/>
      <c r="W66" s="310"/>
      <c r="X66" s="311"/>
      <c r="Y66" s="311"/>
      <c r="Z66" s="312"/>
      <c r="AA66" s="314"/>
      <c r="AB66" s="315"/>
      <c r="AC66" s="315"/>
      <c r="AD66" s="316"/>
      <c r="AE66" s="300">
        <v>4</v>
      </c>
      <c r="AF66" s="301">
        <v>4</v>
      </c>
      <c r="AG66" s="425" t="s">
        <v>211</v>
      </c>
      <c r="AH66" s="302">
        <v>3</v>
      </c>
      <c r="AI66" s="320" t="s">
        <v>419</v>
      </c>
    </row>
    <row r="67" spans="1:35" ht="15" customHeight="1">
      <c r="A67" s="362" t="s">
        <v>165</v>
      </c>
      <c r="B67" s="121" t="s">
        <v>421</v>
      </c>
      <c r="C67" s="415" t="s">
        <v>174</v>
      </c>
      <c r="D67" s="416"/>
      <c r="E67" s="304">
        <f t="shared" si="8"/>
        <v>8</v>
      </c>
      <c r="F67" s="305">
        <f t="shared" si="9"/>
        <v>2</v>
      </c>
      <c r="G67" s="328"/>
      <c r="H67" s="329"/>
      <c r="I67" s="329"/>
      <c r="J67" s="296"/>
      <c r="K67" s="293"/>
      <c r="L67" s="294"/>
      <c r="M67" s="295"/>
      <c r="N67" s="296"/>
      <c r="O67" s="293"/>
      <c r="P67" s="295"/>
      <c r="Q67" s="295"/>
      <c r="R67" s="296"/>
      <c r="S67" s="293"/>
      <c r="T67" s="294"/>
      <c r="U67" s="295"/>
      <c r="V67" s="296"/>
      <c r="W67" s="310"/>
      <c r="X67" s="311"/>
      <c r="Y67" s="311"/>
      <c r="Z67" s="312"/>
      <c r="AA67" s="300">
        <v>4</v>
      </c>
      <c r="AB67" s="301">
        <v>4</v>
      </c>
      <c r="AC67" s="301" t="s">
        <v>211</v>
      </c>
      <c r="AD67" s="302">
        <v>2</v>
      </c>
      <c r="AE67" s="300"/>
      <c r="AF67" s="301"/>
      <c r="AG67" s="301"/>
      <c r="AH67" s="302"/>
      <c r="AI67" s="331"/>
    </row>
    <row r="68" spans="1:35" ht="15" customHeight="1">
      <c r="A68" s="362" t="s">
        <v>166</v>
      </c>
      <c r="B68" s="121" t="s">
        <v>422</v>
      </c>
      <c r="C68" s="415" t="s">
        <v>175</v>
      </c>
      <c r="D68" s="416"/>
      <c r="E68" s="304">
        <f t="shared" si="8"/>
        <v>12</v>
      </c>
      <c r="F68" s="305">
        <f t="shared" si="9"/>
        <v>3</v>
      </c>
      <c r="G68" s="328"/>
      <c r="H68" s="329"/>
      <c r="I68" s="329"/>
      <c r="J68" s="296"/>
      <c r="K68" s="293"/>
      <c r="L68" s="294"/>
      <c r="M68" s="295"/>
      <c r="N68" s="296"/>
      <c r="O68" s="293"/>
      <c r="P68" s="295"/>
      <c r="Q68" s="295"/>
      <c r="R68" s="296"/>
      <c r="S68" s="293"/>
      <c r="T68" s="294"/>
      <c r="U68" s="295"/>
      <c r="V68" s="296"/>
      <c r="W68" s="310"/>
      <c r="X68" s="311"/>
      <c r="Y68" s="311"/>
      <c r="Z68" s="312"/>
      <c r="AA68" s="300"/>
      <c r="AB68" s="301"/>
      <c r="AC68" s="301"/>
      <c r="AD68" s="302"/>
      <c r="AE68" s="300">
        <v>8</v>
      </c>
      <c r="AF68" s="301">
        <v>4</v>
      </c>
      <c r="AG68" s="301" t="s">
        <v>68</v>
      </c>
      <c r="AH68" s="302">
        <v>3</v>
      </c>
      <c r="AI68" s="320" t="s">
        <v>421</v>
      </c>
    </row>
    <row r="69" spans="1:35" ht="15" customHeight="1">
      <c r="A69" s="365" t="s">
        <v>167</v>
      </c>
      <c r="B69" s="254" t="s">
        <v>423</v>
      </c>
      <c r="C69" s="421" t="s">
        <v>232</v>
      </c>
      <c r="D69" s="422"/>
      <c r="E69" s="304">
        <f t="shared" si="8"/>
        <v>8</v>
      </c>
      <c r="F69" s="305">
        <f t="shared" si="9"/>
        <v>2</v>
      </c>
      <c r="G69" s="332"/>
      <c r="H69" s="307"/>
      <c r="I69" s="307"/>
      <c r="J69" s="333"/>
      <c r="K69" s="336"/>
      <c r="L69" s="337"/>
      <c r="M69" s="338"/>
      <c r="N69" s="333"/>
      <c r="O69" s="336"/>
      <c r="P69" s="338"/>
      <c r="Q69" s="338"/>
      <c r="R69" s="333"/>
      <c r="S69" s="336"/>
      <c r="T69" s="337"/>
      <c r="U69" s="338"/>
      <c r="V69" s="333"/>
      <c r="W69" s="339"/>
      <c r="X69" s="340"/>
      <c r="Y69" s="340"/>
      <c r="Z69" s="341"/>
      <c r="AA69" s="342">
        <v>4</v>
      </c>
      <c r="AB69" s="317">
        <v>4</v>
      </c>
      <c r="AC69" s="317" t="s">
        <v>211</v>
      </c>
      <c r="AD69" s="343">
        <v>2</v>
      </c>
      <c r="AE69" s="342"/>
      <c r="AF69" s="317"/>
      <c r="AG69" s="317"/>
      <c r="AH69" s="343"/>
      <c r="AI69" s="344"/>
    </row>
    <row r="70" spans="1:35" ht="15" customHeight="1" thickBot="1">
      <c r="A70" s="366" t="s">
        <v>168</v>
      </c>
      <c r="B70" s="345" t="s">
        <v>424</v>
      </c>
      <c r="C70" s="419" t="s">
        <v>176</v>
      </c>
      <c r="D70" s="420"/>
      <c r="E70" s="346">
        <f t="shared" si="8"/>
        <v>16</v>
      </c>
      <c r="F70" s="347">
        <f t="shared" si="9"/>
        <v>3</v>
      </c>
      <c r="G70" s="348"/>
      <c r="H70" s="349"/>
      <c r="I70" s="349"/>
      <c r="J70" s="350"/>
      <c r="K70" s="351"/>
      <c r="L70" s="352"/>
      <c r="M70" s="353"/>
      <c r="N70" s="350"/>
      <c r="O70" s="351"/>
      <c r="P70" s="353"/>
      <c r="Q70" s="353"/>
      <c r="R70" s="350"/>
      <c r="S70" s="351"/>
      <c r="T70" s="352"/>
      <c r="U70" s="353"/>
      <c r="V70" s="350"/>
      <c r="W70" s="354"/>
      <c r="X70" s="355"/>
      <c r="Y70" s="355"/>
      <c r="Z70" s="356"/>
      <c r="AA70" s="357"/>
      <c r="AB70" s="358"/>
      <c r="AC70" s="358"/>
      <c r="AD70" s="359"/>
      <c r="AE70" s="357">
        <v>4</v>
      </c>
      <c r="AF70" s="358">
        <v>12</v>
      </c>
      <c r="AG70" s="358" t="s">
        <v>68</v>
      </c>
      <c r="AH70" s="359">
        <v>3</v>
      </c>
      <c r="AI70" s="360" t="s">
        <v>423</v>
      </c>
    </row>
    <row r="71" spans="1:35" ht="15" customHeight="1">
      <c r="A71" s="240"/>
      <c r="B71" s="241"/>
      <c r="C71" s="242"/>
      <c r="D71" s="242"/>
      <c r="E71" s="243"/>
      <c r="F71" s="244"/>
      <c r="G71" s="236"/>
      <c r="H71" s="236"/>
      <c r="I71" s="236"/>
      <c r="J71" s="245"/>
      <c r="K71" s="240"/>
      <c r="L71" s="240"/>
      <c r="M71" s="240"/>
      <c r="N71" s="245"/>
      <c r="O71" s="240"/>
      <c r="P71" s="240"/>
      <c r="Q71" s="240"/>
      <c r="R71" s="245"/>
      <c r="S71" s="240"/>
      <c r="T71" s="240"/>
      <c r="U71" s="240"/>
      <c r="V71" s="245"/>
      <c r="W71" s="240"/>
      <c r="X71" s="240"/>
      <c r="Y71" s="240"/>
      <c r="Z71" s="240"/>
      <c r="AA71" s="236"/>
      <c r="AB71" s="236"/>
      <c r="AC71" s="236"/>
      <c r="AD71" s="246"/>
      <c r="AE71" s="236"/>
      <c r="AF71" s="236"/>
      <c r="AG71" s="236"/>
      <c r="AH71" s="246"/>
      <c r="AI71" s="247"/>
    </row>
    <row r="72" spans="1:35" ht="15" customHeight="1">
      <c r="A72" s="240"/>
      <c r="B72" s="241"/>
      <c r="C72" s="242"/>
      <c r="D72" s="242"/>
      <c r="E72" s="243"/>
      <c r="F72" s="244"/>
      <c r="G72" s="236"/>
      <c r="H72" s="236"/>
      <c r="I72" s="236"/>
      <c r="J72" s="245"/>
      <c r="K72" s="240"/>
      <c r="L72" s="240"/>
      <c r="M72" s="240"/>
      <c r="N72" s="245"/>
      <c r="O72" s="240"/>
      <c r="P72" s="240"/>
      <c r="Q72" s="240"/>
      <c r="R72" s="245"/>
      <c r="S72" s="240"/>
      <c r="T72" s="240"/>
      <c r="U72" s="240"/>
      <c r="V72" s="245"/>
      <c r="W72" s="240"/>
      <c r="X72" s="240"/>
      <c r="Y72" s="240"/>
      <c r="Z72" s="240"/>
      <c r="AA72" s="236"/>
      <c r="AB72" s="236"/>
      <c r="AC72" s="236"/>
      <c r="AD72" s="246"/>
      <c r="AE72" s="236"/>
      <c r="AF72" s="236"/>
      <c r="AG72" s="236"/>
      <c r="AH72" s="246"/>
      <c r="AI72" s="247"/>
    </row>
    <row r="73" spans="1:35" ht="15" customHeight="1">
      <c r="A73" s="240"/>
      <c r="B73" s="241"/>
      <c r="C73" s="242"/>
      <c r="D73" s="242"/>
      <c r="E73" s="243"/>
      <c r="F73" s="244"/>
      <c r="G73" s="236"/>
      <c r="H73" s="236"/>
      <c r="I73" s="236"/>
      <c r="J73" s="245"/>
      <c r="K73" s="240"/>
      <c r="L73" s="240"/>
      <c r="M73" s="240"/>
      <c r="N73" s="245"/>
      <c r="O73" s="240"/>
      <c r="P73" s="240"/>
      <c r="Q73" s="240"/>
      <c r="R73" s="245"/>
      <c r="S73" s="240"/>
      <c r="T73" s="240"/>
      <c r="U73" s="240"/>
      <c r="V73" s="245"/>
      <c r="W73" s="240"/>
      <c r="X73" s="240"/>
      <c r="Y73" s="240"/>
      <c r="Z73" s="240"/>
      <c r="AA73" s="236"/>
      <c r="AB73" s="236"/>
      <c r="AC73" s="236"/>
      <c r="AD73" s="246"/>
      <c r="AE73" s="236"/>
      <c r="AF73" s="236"/>
      <c r="AG73" s="236"/>
      <c r="AH73" s="246"/>
      <c r="AI73" s="247"/>
    </row>
    <row r="74" spans="1:35" ht="15" customHeight="1">
      <c r="A74" s="240"/>
      <c r="B74" s="241"/>
      <c r="C74" s="242"/>
      <c r="D74" s="242"/>
      <c r="E74" s="243"/>
      <c r="F74" s="244"/>
      <c r="G74" s="236"/>
      <c r="H74" s="236"/>
      <c r="I74" s="236"/>
      <c r="J74" s="245"/>
      <c r="K74" s="240"/>
      <c r="L74" s="240"/>
      <c r="M74" s="240"/>
      <c r="N74" s="245"/>
      <c r="O74" s="240"/>
      <c r="P74" s="240"/>
      <c r="Q74" s="240"/>
      <c r="R74" s="245"/>
      <c r="S74" s="240"/>
      <c r="T74" s="240"/>
      <c r="U74" s="240"/>
      <c r="V74" s="245"/>
      <c r="W74" s="240"/>
      <c r="X74" s="240"/>
      <c r="Y74" s="240"/>
      <c r="Z74" s="240"/>
      <c r="AA74" s="236"/>
      <c r="AB74" s="236"/>
      <c r="AC74" s="236"/>
      <c r="AD74" s="246"/>
      <c r="AE74" s="236"/>
      <c r="AF74" s="236"/>
      <c r="AG74" s="236"/>
      <c r="AH74" s="246"/>
      <c r="AI74" s="247"/>
    </row>
    <row r="75" spans="1:35" ht="15" customHeight="1">
      <c r="A75" s="240"/>
      <c r="B75" s="241"/>
      <c r="C75" s="260" t="s">
        <v>316</v>
      </c>
      <c r="D75" s="242"/>
      <c r="E75" s="243"/>
      <c r="F75" s="244"/>
      <c r="G75" s="236"/>
      <c r="H75" s="236"/>
      <c r="I75" s="236"/>
      <c r="J75" s="245"/>
      <c r="K75" s="240"/>
      <c r="L75" s="240"/>
      <c r="M75" s="240"/>
      <c r="N75" s="245"/>
      <c r="O75" s="240"/>
      <c r="P75" s="240"/>
      <c r="Q75" s="240"/>
      <c r="R75" s="245"/>
      <c r="S75" s="240"/>
      <c r="T75" s="240"/>
      <c r="U75" s="240"/>
      <c r="V75" s="245"/>
      <c r="W75" s="240"/>
      <c r="X75" s="240"/>
      <c r="Y75" s="240"/>
      <c r="Z75" s="240"/>
      <c r="AA75" s="236"/>
      <c r="AB75" s="236"/>
      <c r="AC75" s="236"/>
      <c r="AD75" s="246"/>
      <c r="AE75" s="236"/>
      <c r="AF75" s="236"/>
      <c r="AG75" s="236"/>
      <c r="AH75" s="246"/>
      <c r="AI75" s="247"/>
    </row>
    <row r="76" spans="1:35" ht="15" customHeight="1">
      <c r="A76" s="240"/>
      <c r="B76" s="241"/>
      <c r="C76" s="260" t="s">
        <v>356</v>
      </c>
      <c r="D76" s="242"/>
      <c r="E76" s="243"/>
      <c r="F76" s="244"/>
      <c r="G76" s="236"/>
      <c r="H76" s="236"/>
      <c r="I76" s="236"/>
      <c r="J76" s="245"/>
      <c r="K76" s="240"/>
      <c r="L76" s="240"/>
      <c r="M76" s="240"/>
      <c r="N76" s="245"/>
      <c r="O76" s="240"/>
      <c r="P76" s="240"/>
      <c r="Q76" s="240"/>
      <c r="R76" s="245"/>
      <c r="S76" s="240"/>
      <c r="T76" s="240"/>
      <c r="U76" s="240"/>
      <c r="V76" s="245"/>
      <c r="W76" s="240"/>
      <c r="X76" s="240"/>
      <c r="Y76" s="240"/>
      <c r="Z76" s="240"/>
      <c r="AA76" s="236"/>
      <c r="AB76" s="236"/>
      <c r="AC76" s="236"/>
      <c r="AD76" s="246"/>
      <c r="AE76" s="236"/>
      <c r="AF76" s="236"/>
      <c r="AG76" s="236"/>
      <c r="AH76" s="246"/>
      <c r="AI76" s="247"/>
    </row>
  </sheetData>
  <sheetProtection/>
  <mergeCells count="77">
    <mergeCell ref="B62:D62"/>
    <mergeCell ref="C63:D63"/>
    <mergeCell ref="C64:D64"/>
    <mergeCell ref="C65:D65"/>
    <mergeCell ref="C70:D70"/>
    <mergeCell ref="C66:D66"/>
    <mergeCell ref="C67:D67"/>
    <mergeCell ref="C68:D68"/>
    <mergeCell ref="C69:D69"/>
    <mergeCell ref="C54:D54"/>
    <mergeCell ref="C55:D55"/>
    <mergeCell ref="C56:D56"/>
    <mergeCell ref="C57:D57"/>
    <mergeCell ref="C58:D58"/>
    <mergeCell ref="C59:D59"/>
    <mergeCell ref="C60:D60"/>
    <mergeCell ref="C61:D61"/>
    <mergeCell ref="C46:D46"/>
    <mergeCell ref="C47:D47"/>
    <mergeCell ref="C48:D48"/>
    <mergeCell ref="C49:D49"/>
    <mergeCell ref="C50:D50"/>
    <mergeCell ref="C51:D51"/>
    <mergeCell ref="C52:D52"/>
    <mergeCell ref="B53:D53"/>
    <mergeCell ref="C38:D38"/>
    <mergeCell ref="C39:D39"/>
    <mergeCell ref="C40:D40"/>
    <mergeCell ref="C41:D41"/>
    <mergeCell ref="C42:D42"/>
    <mergeCell ref="C43:D43"/>
    <mergeCell ref="B44:D44"/>
    <mergeCell ref="C45:D45"/>
    <mergeCell ref="AI32:AI33"/>
    <mergeCell ref="G33:J33"/>
    <mergeCell ref="K33:N33"/>
    <mergeCell ref="O33:R33"/>
    <mergeCell ref="S33:V33"/>
    <mergeCell ref="A34:F34"/>
    <mergeCell ref="B35:D35"/>
    <mergeCell ref="C36:D36"/>
    <mergeCell ref="C37:D37"/>
    <mergeCell ref="W33:Z33"/>
    <mergeCell ref="AA33:AD33"/>
    <mergeCell ref="AE33:AH33"/>
    <mergeCell ref="A32:A33"/>
    <mergeCell ref="B32:B33"/>
    <mergeCell ref="C32:D33"/>
    <mergeCell ref="F32:F33"/>
    <mergeCell ref="G32:AH32"/>
    <mergeCell ref="Z2:AI2"/>
    <mergeCell ref="Z3:AI3"/>
    <mergeCell ref="AA23:AB23"/>
    <mergeCell ref="AE23:AF23"/>
    <mergeCell ref="AI7:AI8"/>
    <mergeCell ref="G7:AH7"/>
    <mergeCell ref="G23:H23"/>
    <mergeCell ref="K23:L23"/>
    <mergeCell ref="O23:P23"/>
    <mergeCell ref="S23:T23"/>
    <mergeCell ref="B7:B8"/>
    <mergeCell ref="B5:C5"/>
    <mergeCell ref="A6:AH6"/>
    <mergeCell ref="F7:F8"/>
    <mergeCell ref="AA8:AD8"/>
    <mergeCell ref="AE8:AH8"/>
    <mergeCell ref="G8:J8"/>
    <mergeCell ref="C23:D23"/>
    <mergeCell ref="A20:C20"/>
    <mergeCell ref="A21:C21"/>
    <mergeCell ref="W8:Z8"/>
    <mergeCell ref="K8:N8"/>
    <mergeCell ref="O8:R8"/>
    <mergeCell ref="S8:V8"/>
    <mergeCell ref="A10:C10"/>
    <mergeCell ref="C7:C8"/>
    <mergeCell ref="W23:X23"/>
  </mergeCells>
  <printOptions horizontalCentered="1"/>
  <pageMargins left="0.4724409448818898" right="0.4724409448818898" top="0.9055118110236221" bottom="0.3937007874015748" header="0.5511811023622047" footer="0.4330708661417323"/>
  <pageSetup horizontalDpi="300" verticalDpi="300" orientation="landscape" paperSize="9" scale="50" r:id="rId1"/>
  <headerFooter alignWithMargins="0">
    <oddFooter>&amp;L&amp;14Nyomtatva:&amp;D&amp;C&amp;12Tanterv - Levelező
&amp;F&amp;R&amp;14 6/8</oddFooter>
  </headerFooter>
  <rowBreaks count="1" manualBreakCount="1">
    <brk id="31" max="34" man="1"/>
  </rowBreaks>
  <ignoredErrors>
    <ignoredError sqref="E44:F44 E53 E62:F6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I7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11" customWidth="1"/>
    <col min="2" max="2" width="15.125" style="2" bestFit="1" customWidth="1"/>
    <col min="3" max="3" width="55.375" style="3" customWidth="1"/>
    <col min="4" max="4" width="14.125" style="3" customWidth="1"/>
    <col min="5" max="5" width="8.125" style="1" customWidth="1"/>
    <col min="6" max="6" width="9.00390625" style="1" customWidth="1"/>
    <col min="7" max="7" width="5.75390625" style="1" customWidth="1"/>
    <col min="8" max="8" width="4.125" style="1" customWidth="1"/>
    <col min="9" max="9" width="3.125" style="1" customWidth="1"/>
    <col min="10" max="10" width="5.00390625" style="1" customWidth="1"/>
    <col min="11" max="11" width="5.75390625" style="1" customWidth="1"/>
    <col min="12" max="12" width="4.125" style="1" customWidth="1"/>
    <col min="13" max="13" width="3.125" style="1" customWidth="1"/>
    <col min="14" max="14" width="5.00390625" style="1" customWidth="1"/>
    <col min="15" max="15" width="5.75390625" style="1" customWidth="1"/>
    <col min="16" max="16" width="4.125" style="1" customWidth="1"/>
    <col min="17" max="17" width="3.125" style="1" customWidth="1"/>
    <col min="18" max="18" width="5.00390625" style="1" customWidth="1"/>
    <col min="19" max="19" width="5.75390625" style="1" customWidth="1"/>
    <col min="20" max="20" width="4.125" style="1" customWidth="1"/>
    <col min="21" max="21" width="3.125" style="1" customWidth="1"/>
    <col min="22" max="22" width="5.00390625" style="1" customWidth="1"/>
    <col min="23" max="23" width="5.75390625" style="1" customWidth="1"/>
    <col min="24" max="24" width="4.125" style="1" customWidth="1"/>
    <col min="25" max="25" width="3.125" style="1" customWidth="1"/>
    <col min="26" max="26" width="5.00390625" style="1" customWidth="1"/>
    <col min="27" max="27" width="5.75390625" style="1" customWidth="1"/>
    <col min="28" max="28" width="4.125" style="1" customWidth="1"/>
    <col min="29" max="29" width="3.125" style="1" customWidth="1"/>
    <col min="30" max="30" width="5.00390625" style="1" customWidth="1"/>
    <col min="31" max="31" width="5.75390625" style="1" customWidth="1"/>
    <col min="32" max="32" width="4.125" style="1" customWidth="1"/>
    <col min="33" max="33" width="3.125" style="1" customWidth="1"/>
    <col min="34" max="34" width="5.00390625" style="1" customWidth="1"/>
    <col min="35" max="35" width="29.25390625" style="1" customWidth="1"/>
    <col min="36" max="16384" width="9.125" style="4" customWidth="1"/>
  </cols>
  <sheetData>
    <row r="1" spans="1:35" s="15" customFormat="1" ht="18">
      <c r="A1" s="12" t="s">
        <v>322</v>
      </c>
      <c r="B1" s="13"/>
      <c r="C1" s="14"/>
      <c r="D1" s="14"/>
      <c r="M1" s="20" t="s">
        <v>220</v>
      </c>
      <c r="Q1" s="20"/>
      <c r="R1" s="20"/>
      <c r="S1" s="20"/>
      <c r="T1" s="20"/>
      <c r="U1" s="20"/>
      <c r="V1" s="20"/>
      <c r="W1" s="20"/>
      <c r="X1" s="20"/>
      <c r="AA1" s="156"/>
      <c r="AB1" s="156"/>
      <c r="AC1" s="156"/>
      <c r="AD1" s="156"/>
      <c r="AE1" s="156"/>
      <c r="AF1" s="156"/>
      <c r="AG1" s="156"/>
      <c r="AH1" s="156"/>
      <c r="AI1" s="160"/>
    </row>
    <row r="2" spans="1:35" s="15" customFormat="1" ht="18">
      <c r="A2" s="12" t="s">
        <v>364</v>
      </c>
      <c r="B2" s="13"/>
      <c r="C2" s="14"/>
      <c r="D2" s="14"/>
      <c r="M2" s="20" t="s">
        <v>121</v>
      </c>
      <c r="Q2" s="20"/>
      <c r="R2" s="20"/>
      <c r="S2" s="20"/>
      <c r="T2" s="20"/>
      <c r="U2" s="20"/>
      <c r="Z2" s="373" t="s">
        <v>354</v>
      </c>
      <c r="AA2" s="373"/>
      <c r="AB2" s="373"/>
      <c r="AC2" s="373"/>
      <c r="AD2" s="373"/>
      <c r="AE2" s="373"/>
      <c r="AF2" s="373"/>
      <c r="AG2" s="373"/>
      <c r="AH2" s="373"/>
      <c r="AI2" s="373"/>
    </row>
    <row r="3" spans="1:35" s="15" customFormat="1" ht="18">
      <c r="A3" s="12"/>
      <c r="B3" s="13"/>
      <c r="C3" s="14"/>
      <c r="D3" s="14"/>
      <c r="M3" s="20" t="s">
        <v>120</v>
      </c>
      <c r="Q3" s="20"/>
      <c r="R3" s="20"/>
      <c r="S3" s="20"/>
      <c r="T3" s="20"/>
      <c r="U3" s="20"/>
      <c r="W3" s="249"/>
      <c r="X3" s="249"/>
      <c r="Y3"/>
      <c r="AA3" s="373" t="s">
        <v>355</v>
      </c>
      <c r="AB3" s="373"/>
      <c r="AC3" s="373"/>
      <c r="AD3" s="373"/>
      <c r="AE3" s="373"/>
      <c r="AF3" s="373"/>
      <c r="AG3" s="373"/>
      <c r="AH3" s="373"/>
      <c r="AI3" s="373"/>
    </row>
    <row r="4" spans="1:35" s="9" customFormat="1" ht="18">
      <c r="A4" s="16"/>
      <c r="B4" s="17"/>
      <c r="C4" s="18"/>
      <c r="D4" s="18"/>
      <c r="M4" s="20" t="s">
        <v>365</v>
      </c>
      <c r="AI4" s="160"/>
    </row>
    <row r="5" spans="1:34" s="9" customFormat="1" ht="33" customHeight="1">
      <c r="A5" s="16"/>
      <c r="B5" s="371"/>
      <c r="C5" s="371"/>
      <c r="D5" s="162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s="9" customFormat="1" ht="25.5" customHeight="1" thickBot="1">
      <c r="A6" s="380" t="s">
        <v>122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</row>
    <row r="7" spans="1:35" s="24" customFormat="1" ht="20.25" customHeight="1">
      <c r="A7" s="39"/>
      <c r="B7" s="375" t="s">
        <v>18</v>
      </c>
      <c r="C7" s="392" t="s">
        <v>1</v>
      </c>
      <c r="D7" s="180"/>
      <c r="E7" s="25" t="s">
        <v>17</v>
      </c>
      <c r="F7" s="382" t="s">
        <v>21</v>
      </c>
      <c r="G7" s="377" t="s">
        <v>0</v>
      </c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9"/>
      <c r="AF7" s="379"/>
      <c r="AG7" s="379"/>
      <c r="AH7" s="379"/>
      <c r="AI7" s="387" t="s">
        <v>62</v>
      </c>
    </row>
    <row r="8" spans="1:35" s="24" customFormat="1" ht="20.25" customHeight="1" thickBot="1">
      <c r="A8" s="40"/>
      <c r="B8" s="376"/>
      <c r="C8" s="393"/>
      <c r="D8" s="181"/>
      <c r="E8" s="33" t="s">
        <v>2</v>
      </c>
      <c r="F8" s="383"/>
      <c r="G8" s="384" t="s">
        <v>3</v>
      </c>
      <c r="H8" s="385"/>
      <c r="I8" s="385"/>
      <c r="J8" s="386"/>
      <c r="K8" s="384" t="s">
        <v>4</v>
      </c>
      <c r="L8" s="385"/>
      <c r="M8" s="385"/>
      <c r="N8" s="386"/>
      <c r="O8" s="384" t="s">
        <v>5</v>
      </c>
      <c r="P8" s="385"/>
      <c r="Q8" s="385"/>
      <c r="R8" s="386"/>
      <c r="S8" s="384" t="s">
        <v>6</v>
      </c>
      <c r="T8" s="385"/>
      <c r="U8" s="385"/>
      <c r="V8" s="386"/>
      <c r="W8" s="384" t="s">
        <v>7</v>
      </c>
      <c r="X8" s="385"/>
      <c r="Y8" s="385"/>
      <c r="Z8" s="386"/>
      <c r="AA8" s="384" t="s">
        <v>8</v>
      </c>
      <c r="AB8" s="385"/>
      <c r="AC8" s="385"/>
      <c r="AD8" s="386"/>
      <c r="AE8" s="384" t="s">
        <v>15</v>
      </c>
      <c r="AF8" s="385"/>
      <c r="AG8" s="385"/>
      <c r="AH8" s="385"/>
      <c r="AI8" s="388"/>
    </row>
    <row r="9" spans="1:35" s="24" customFormat="1" ht="20.25" customHeight="1">
      <c r="A9" s="43"/>
      <c r="B9" s="23"/>
      <c r="C9" s="175"/>
      <c r="D9" s="175"/>
      <c r="E9" s="22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27" t="s">
        <v>11</v>
      </c>
      <c r="AI9" s="47" t="s">
        <v>18</v>
      </c>
    </row>
    <row r="10" spans="1:35" s="37" customFormat="1" ht="20.25" customHeight="1">
      <c r="A10" s="391" t="s">
        <v>214</v>
      </c>
      <c r="B10" s="390"/>
      <c r="C10" s="390"/>
      <c r="D10" s="186" t="s">
        <v>213</v>
      </c>
      <c r="E10" s="34">
        <f>SUM(E11:E19)</f>
        <v>116</v>
      </c>
      <c r="F10" s="35">
        <f>SUM(F11:F19)</f>
        <v>29</v>
      </c>
      <c r="G10" s="34">
        <f>SUM(G11:G19)</f>
        <v>0</v>
      </c>
      <c r="H10" s="36">
        <f>SUM(H11:H19)</f>
        <v>0</v>
      </c>
      <c r="I10" s="36"/>
      <c r="J10" s="38">
        <f>SUM(J11:J19)</f>
        <v>0</v>
      </c>
      <c r="K10" s="34">
        <f>SUM(K11:K19)</f>
        <v>0</v>
      </c>
      <c r="L10" s="36">
        <f>SUM(L11:L19)</f>
        <v>0</v>
      </c>
      <c r="M10" s="36"/>
      <c r="N10" s="38">
        <f>SUM(N11:N19)</f>
        <v>0</v>
      </c>
      <c r="O10" s="34">
        <f>SUM(O11:O19)</f>
        <v>0</v>
      </c>
      <c r="P10" s="36">
        <f>SUM(P11:P19)</f>
        <v>0</v>
      </c>
      <c r="Q10" s="36"/>
      <c r="R10" s="38">
        <f>SUM(R11:R19)</f>
        <v>0</v>
      </c>
      <c r="S10" s="34">
        <f>SUM(S11:S19)</f>
        <v>0</v>
      </c>
      <c r="T10" s="36">
        <f>SUM(T11:T19)</f>
        <v>0</v>
      </c>
      <c r="U10" s="36"/>
      <c r="V10" s="38">
        <f>SUM(V11:V19)</f>
        <v>0</v>
      </c>
      <c r="W10" s="34">
        <f>SUM(W11:W19)</f>
        <v>32</v>
      </c>
      <c r="X10" s="36">
        <f>SUM(X11:X19)</f>
        <v>16</v>
      </c>
      <c r="Y10" s="36"/>
      <c r="Z10" s="38">
        <f>SUM(Z11:Z19)</f>
        <v>14</v>
      </c>
      <c r="AA10" s="34">
        <f>SUM(AA11:AA19)</f>
        <v>16</v>
      </c>
      <c r="AB10" s="36">
        <f>SUM(AB11:AB19)</f>
        <v>36</v>
      </c>
      <c r="AC10" s="36"/>
      <c r="AD10" s="38">
        <f>SUM(AD11:AD19)</f>
        <v>12</v>
      </c>
      <c r="AE10" s="34">
        <f>SUM(AE11:AE19)</f>
        <v>4</v>
      </c>
      <c r="AF10" s="36">
        <f>SUM(AF11:AF19)</f>
        <v>12</v>
      </c>
      <c r="AG10" s="36"/>
      <c r="AH10" s="38">
        <f>SUM(AH11:AH19)</f>
        <v>3</v>
      </c>
      <c r="AI10" s="35"/>
    </row>
    <row r="11" spans="1:35" ht="19.5" customHeight="1">
      <c r="A11" s="79" t="s">
        <v>315</v>
      </c>
      <c r="B11" s="41" t="s">
        <v>425</v>
      </c>
      <c r="C11" s="218" t="s">
        <v>366</v>
      </c>
      <c r="D11" s="218"/>
      <c r="E11" s="60">
        <f>SUM(G11,H11,K11,L11,O11,P11,S11,T11,W11,X11,AA11,AB11,AE11,AF11)</f>
        <v>8</v>
      </c>
      <c r="F11" s="83">
        <f>SUM(J11,N11,R11,V11,Z11,AD11,AH11)</f>
        <v>3</v>
      </c>
      <c r="G11" s="188"/>
      <c r="H11" s="189"/>
      <c r="I11" s="189"/>
      <c r="J11" s="190"/>
      <c r="K11" s="188"/>
      <c r="L11" s="189"/>
      <c r="M11" s="189"/>
      <c r="N11" s="190"/>
      <c r="O11" s="188"/>
      <c r="P11" s="189"/>
      <c r="Q11" s="189"/>
      <c r="R11" s="190"/>
      <c r="S11" s="188"/>
      <c r="T11" s="189"/>
      <c r="U11" s="189"/>
      <c r="V11" s="190"/>
      <c r="W11" s="188">
        <v>8</v>
      </c>
      <c r="X11" s="189">
        <v>0</v>
      </c>
      <c r="Y11" s="189" t="s">
        <v>68</v>
      </c>
      <c r="Z11" s="190">
        <v>3</v>
      </c>
      <c r="AA11" s="188"/>
      <c r="AB11" s="189"/>
      <c r="AC11" s="189"/>
      <c r="AD11" s="190"/>
      <c r="AE11" s="188"/>
      <c r="AF11" s="189"/>
      <c r="AG11" s="189"/>
      <c r="AH11" s="190"/>
      <c r="AI11" s="106"/>
    </row>
    <row r="12" spans="1:35" ht="19.5" customHeight="1">
      <c r="A12" s="117" t="s">
        <v>56</v>
      </c>
      <c r="B12" s="41" t="s">
        <v>426</v>
      </c>
      <c r="C12" s="219" t="s">
        <v>367</v>
      </c>
      <c r="D12" s="219"/>
      <c r="E12" s="60">
        <f aca="true" t="shared" si="0" ref="E12:E19">SUM(G12,H12,K12,L12,O12,P12,S12,T12,W12,X12,AA12,AB12,AE12,AF12)</f>
        <v>16</v>
      </c>
      <c r="F12" s="83">
        <f aca="true" t="shared" si="1" ref="F12:F19">SUM(J12,N12,R12,V12,Z12,AD12,AH12)</f>
        <v>3</v>
      </c>
      <c r="G12" s="191"/>
      <c r="H12" s="84"/>
      <c r="I12" s="84"/>
      <c r="J12" s="192"/>
      <c r="K12" s="191"/>
      <c r="L12" s="84"/>
      <c r="M12" s="84"/>
      <c r="N12" s="192"/>
      <c r="O12" s="191"/>
      <c r="P12" s="84"/>
      <c r="Q12" s="84"/>
      <c r="R12" s="192"/>
      <c r="S12" s="191"/>
      <c r="T12" s="84"/>
      <c r="U12" s="84"/>
      <c r="V12" s="192"/>
      <c r="W12" s="191"/>
      <c r="X12" s="84"/>
      <c r="Y12" s="84"/>
      <c r="Z12" s="192"/>
      <c r="AA12" s="191">
        <v>4</v>
      </c>
      <c r="AB12" s="84">
        <v>12</v>
      </c>
      <c r="AC12" s="84" t="s">
        <v>211</v>
      </c>
      <c r="AD12" s="192">
        <v>3</v>
      </c>
      <c r="AE12" s="191"/>
      <c r="AF12" s="84"/>
      <c r="AG12" s="84"/>
      <c r="AH12" s="192"/>
      <c r="AI12" s="106" t="s">
        <v>425</v>
      </c>
    </row>
    <row r="13" spans="1:35" ht="19.5" customHeight="1">
      <c r="A13" s="117" t="s">
        <v>57</v>
      </c>
      <c r="B13" s="41" t="s">
        <v>427</v>
      </c>
      <c r="C13" s="219" t="s">
        <v>368</v>
      </c>
      <c r="D13" s="219"/>
      <c r="E13" s="60">
        <f t="shared" si="0"/>
        <v>8</v>
      </c>
      <c r="F13" s="83">
        <f t="shared" si="1"/>
        <v>3</v>
      </c>
      <c r="G13" s="191"/>
      <c r="H13" s="84"/>
      <c r="I13" s="84"/>
      <c r="J13" s="192"/>
      <c r="K13" s="191"/>
      <c r="L13" s="84"/>
      <c r="M13" s="84"/>
      <c r="N13" s="192"/>
      <c r="O13" s="191"/>
      <c r="P13" s="84"/>
      <c r="Q13" s="84"/>
      <c r="R13" s="192"/>
      <c r="S13" s="191"/>
      <c r="T13" s="84"/>
      <c r="U13" s="84"/>
      <c r="V13" s="192"/>
      <c r="W13" s="191">
        <v>4</v>
      </c>
      <c r="X13" s="84">
        <v>4</v>
      </c>
      <c r="Y13" s="84" t="s">
        <v>211</v>
      </c>
      <c r="Z13" s="192">
        <v>3</v>
      </c>
      <c r="AA13" s="191"/>
      <c r="AB13" s="84"/>
      <c r="AC13" s="84"/>
      <c r="AD13" s="192"/>
      <c r="AE13" s="191"/>
      <c r="AF13" s="84"/>
      <c r="AG13" s="84"/>
      <c r="AH13" s="192"/>
      <c r="AI13" s="106"/>
    </row>
    <row r="14" spans="1:35" ht="19.5" customHeight="1">
      <c r="A14" s="117" t="s">
        <v>58</v>
      </c>
      <c r="B14" s="41" t="s">
        <v>428</v>
      </c>
      <c r="C14" s="219" t="s">
        <v>369</v>
      </c>
      <c r="D14" s="219"/>
      <c r="E14" s="60">
        <f t="shared" si="0"/>
        <v>8</v>
      </c>
      <c r="F14" s="83">
        <f t="shared" si="1"/>
        <v>2</v>
      </c>
      <c r="G14" s="191"/>
      <c r="H14" s="84"/>
      <c r="I14" s="84"/>
      <c r="J14" s="192"/>
      <c r="K14" s="191"/>
      <c r="L14" s="84"/>
      <c r="M14" s="84"/>
      <c r="N14" s="192"/>
      <c r="O14" s="191"/>
      <c r="P14" s="84"/>
      <c r="Q14" s="84"/>
      <c r="R14" s="192"/>
      <c r="S14" s="191"/>
      <c r="T14" s="84"/>
      <c r="U14" s="84"/>
      <c r="V14" s="192"/>
      <c r="W14" s="191"/>
      <c r="X14" s="84"/>
      <c r="Y14" s="84"/>
      <c r="Z14" s="192"/>
      <c r="AA14" s="191">
        <v>4</v>
      </c>
      <c r="AB14" s="84">
        <v>4</v>
      </c>
      <c r="AC14" s="84" t="s">
        <v>68</v>
      </c>
      <c r="AD14" s="192">
        <v>2</v>
      </c>
      <c r="AE14" s="191"/>
      <c r="AF14" s="84"/>
      <c r="AG14" s="84"/>
      <c r="AH14" s="192"/>
      <c r="AI14" s="106" t="s">
        <v>427</v>
      </c>
    </row>
    <row r="15" spans="1:35" ht="19.5" customHeight="1">
      <c r="A15" s="117" t="s">
        <v>59</v>
      </c>
      <c r="B15" s="41" t="s">
        <v>429</v>
      </c>
      <c r="C15" s="220" t="s">
        <v>370</v>
      </c>
      <c r="D15" s="220"/>
      <c r="E15" s="60">
        <f t="shared" si="0"/>
        <v>8</v>
      </c>
      <c r="F15" s="83">
        <f t="shared" si="1"/>
        <v>3</v>
      </c>
      <c r="G15" s="191"/>
      <c r="H15" s="84"/>
      <c r="I15" s="84"/>
      <c r="J15" s="192"/>
      <c r="K15" s="191"/>
      <c r="L15" s="84"/>
      <c r="M15" s="84"/>
      <c r="N15" s="192"/>
      <c r="O15" s="191"/>
      <c r="P15" s="84"/>
      <c r="Q15" s="84"/>
      <c r="R15" s="192"/>
      <c r="S15" s="191"/>
      <c r="T15" s="84"/>
      <c r="U15" s="84"/>
      <c r="V15" s="192"/>
      <c r="W15" s="191">
        <v>8</v>
      </c>
      <c r="X15" s="84">
        <v>0</v>
      </c>
      <c r="Y15" s="84" t="s">
        <v>68</v>
      </c>
      <c r="Z15" s="192">
        <v>3</v>
      </c>
      <c r="AA15" s="191"/>
      <c r="AB15" s="84"/>
      <c r="AC15" s="84"/>
      <c r="AD15" s="192"/>
      <c r="AE15" s="191"/>
      <c r="AF15" s="84"/>
      <c r="AG15" s="84"/>
      <c r="AH15" s="192"/>
      <c r="AI15" s="106"/>
    </row>
    <row r="16" spans="1:35" ht="19.5" customHeight="1">
      <c r="A16" s="117" t="s">
        <v>60</v>
      </c>
      <c r="B16" s="41" t="s">
        <v>430</v>
      </c>
      <c r="C16" s="220" t="s">
        <v>371</v>
      </c>
      <c r="D16" s="220"/>
      <c r="E16" s="60">
        <f t="shared" si="0"/>
        <v>8</v>
      </c>
      <c r="F16" s="83">
        <f t="shared" si="1"/>
        <v>2</v>
      </c>
      <c r="G16" s="191"/>
      <c r="H16" s="84"/>
      <c r="I16" s="84"/>
      <c r="J16" s="192"/>
      <c r="K16" s="191"/>
      <c r="L16" s="84"/>
      <c r="M16" s="84"/>
      <c r="N16" s="192"/>
      <c r="O16" s="191"/>
      <c r="P16" s="84"/>
      <c r="Q16" s="84"/>
      <c r="R16" s="192"/>
      <c r="S16" s="191"/>
      <c r="T16" s="84"/>
      <c r="U16" s="84"/>
      <c r="V16" s="192"/>
      <c r="W16" s="191"/>
      <c r="X16" s="84"/>
      <c r="Y16" s="84"/>
      <c r="Z16" s="192"/>
      <c r="AA16" s="191">
        <v>0</v>
      </c>
      <c r="AB16" s="84">
        <v>8</v>
      </c>
      <c r="AC16" s="84" t="s">
        <v>211</v>
      </c>
      <c r="AD16" s="192">
        <v>2</v>
      </c>
      <c r="AE16" s="191"/>
      <c r="AF16" s="84"/>
      <c r="AG16" s="84"/>
      <c r="AH16" s="192"/>
      <c r="AI16" s="106" t="s">
        <v>429</v>
      </c>
    </row>
    <row r="17" spans="1:35" ht="19.5" customHeight="1">
      <c r="A17" s="117" t="s">
        <v>61</v>
      </c>
      <c r="B17" s="41" t="s">
        <v>431</v>
      </c>
      <c r="C17" s="220" t="s">
        <v>81</v>
      </c>
      <c r="D17" s="220"/>
      <c r="E17" s="60">
        <f t="shared" si="0"/>
        <v>24</v>
      </c>
      <c r="F17" s="83">
        <f t="shared" si="1"/>
        <v>5</v>
      </c>
      <c r="G17" s="191"/>
      <c r="H17" s="84"/>
      <c r="I17" s="84"/>
      <c r="J17" s="192"/>
      <c r="K17" s="191"/>
      <c r="L17" s="84"/>
      <c r="M17" s="84"/>
      <c r="N17" s="192"/>
      <c r="O17" s="191"/>
      <c r="P17" s="84"/>
      <c r="Q17" s="84"/>
      <c r="R17" s="192"/>
      <c r="S17" s="191"/>
      <c r="T17" s="84"/>
      <c r="U17" s="84"/>
      <c r="V17" s="192"/>
      <c r="W17" s="191">
        <v>12</v>
      </c>
      <c r="X17" s="84">
        <v>12</v>
      </c>
      <c r="Y17" s="84" t="s">
        <v>211</v>
      </c>
      <c r="Z17" s="192">
        <v>5</v>
      </c>
      <c r="AA17" s="191"/>
      <c r="AB17" s="84"/>
      <c r="AC17" s="84"/>
      <c r="AD17" s="192"/>
      <c r="AE17" s="191"/>
      <c r="AF17" s="84"/>
      <c r="AG17" s="84"/>
      <c r="AH17" s="192"/>
      <c r="AI17" s="106"/>
    </row>
    <row r="18" spans="1:35" ht="19.5" customHeight="1">
      <c r="A18" s="117" t="s">
        <v>63</v>
      </c>
      <c r="B18" s="41" t="s">
        <v>432</v>
      </c>
      <c r="C18" s="219" t="s">
        <v>82</v>
      </c>
      <c r="D18" s="219"/>
      <c r="E18" s="60">
        <f t="shared" si="0"/>
        <v>20</v>
      </c>
      <c r="F18" s="83">
        <f t="shared" si="1"/>
        <v>5</v>
      </c>
      <c r="G18" s="191"/>
      <c r="H18" s="84"/>
      <c r="I18" s="84"/>
      <c r="J18" s="192"/>
      <c r="K18" s="191"/>
      <c r="L18" s="84"/>
      <c r="M18" s="84"/>
      <c r="N18" s="192"/>
      <c r="O18" s="191"/>
      <c r="P18" s="84"/>
      <c r="Q18" s="84"/>
      <c r="R18" s="192"/>
      <c r="S18" s="191"/>
      <c r="T18" s="84"/>
      <c r="U18" s="84"/>
      <c r="V18" s="192"/>
      <c r="W18" s="191"/>
      <c r="X18" s="84"/>
      <c r="Y18" s="84"/>
      <c r="Z18" s="192"/>
      <c r="AA18" s="191">
        <v>8</v>
      </c>
      <c r="AB18" s="84">
        <v>12</v>
      </c>
      <c r="AC18" s="84" t="s">
        <v>68</v>
      </c>
      <c r="AD18" s="192">
        <v>5</v>
      </c>
      <c r="AE18" s="191"/>
      <c r="AF18" s="84"/>
      <c r="AG18" s="84"/>
      <c r="AH18" s="192"/>
      <c r="AI18" s="106" t="s">
        <v>431</v>
      </c>
    </row>
    <row r="19" spans="1:35" ht="19.5" customHeight="1">
      <c r="A19" s="118" t="s">
        <v>64</v>
      </c>
      <c r="B19" s="41" t="s">
        <v>433</v>
      </c>
      <c r="C19" s="219" t="s">
        <v>372</v>
      </c>
      <c r="D19" s="219"/>
      <c r="E19" s="60">
        <f t="shared" si="0"/>
        <v>16</v>
      </c>
      <c r="F19" s="83">
        <f t="shared" si="1"/>
        <v>3</v>
      </c>
      <c r="G19" s="171"/>
      <c r="H19" s="172"/>
      <c r="I19" s="172"/>
      <c r="J19" s="193"/>
      <c r="K19" s="171"/>
      <c r="L19" s="172"/>
      <c r="M19" s="172"/>
      <c r="N19" s="193"/>
      <c r="O19" s="171"/>
      <c r="P19" s="172"/>
      <c r="Q19" s="172"/>
      <c r="R19" s="193"/>
      <c r="S19" s="171"/>
      <c r="T19" s="172"/>
      <c r="U19" s="172"/>
      <c r="V19" s="193"/>
      <c r="W19" s="171"/>
      <c r="X19" s="172"/>
      <c r="Y19" s="172"/>
      <c r="Z19" s="193"/>
      <c r="AA19" s="171"/>
      <c r="AB19" s="172"/>
      <c r="AC19" s="172"/>
      <c r="AD19" s="193"/>
      <c r="AE19" s="171">
        <v>4</v>
      </c>
      <c r="AF19" s="172">
        <v>12</v>
      </c>
      <c r="AG19" s="172" t="s">
        <v>211</v>
      </c>
      <c r="AH19" s="193">
        <v>3</v>
      </c>
      <c r="AI19" s="106" t="s">
        <v>432</v>
      </c>
    </row>
    <row r="20" spans="1:35" s="37" customFormat="1" ht="38.25" customHeight="1">
      <c r="A20" s="391" t="s">
        <v>215</v>
      </c>
      <c r="B20" s="390"/>
      <c r="C20" s="390"/>
      <c r="D20" s="187" t="s">
        <v>213</v>
      </c>
      <c r="E20" s="34">
        <f>SUM(G20,H20,K20,L20,O20,P20,S20,T20,W20,X20,AA20,AB20,AE20,AF20)</f>
        <v>84</v>
      </c>
      <c r="F20" s="35">
        <f>SUM(J20,N20,R20,V20,Z20,AD20,AH20)</f>
        <v>20</v>
      </c>
      <c r="G20" s="34"/>
      <c r="H20" s="36"/>
      <c r="I20" s="36"/>
      <c r="J20" s="38"/>
      <c r="K20" s="34"/>
      <c r="L20" s="36"/>
      <c r="M20" s="36"/>
      <c r="N20" s="38"/>
      <c r="O20" s="34"/>
      <c r="P20" s="36"/>
      <c r="Q20" s="36"/>
      <c r="R20" s="38"/>
      <c r="S20" s="34"/>
      <c r="T20" s="36"/>
      <c r="U20" s="36"/>
      <c r="V20" s="38"/>
      <c r="W20" s="34"/>
      <c r="X20" s="36"/>
      <c r="Y20" s="36"/>
      <c r="Z20" s="38"/>
      <c r="AA20" s="34">
        <f>SUM('[1].xls].xls].xls].xls].xls].xls].xls].xls].xls].xls].xls].xls].xls].xls]Dt,Ir,Tk modul'!AA20)</f>
        <v>16</v>
      </c>
      <c r="AB20" s="36">
        <f>SUM('[1].xls].xls].xls].xls].xls].xls].xls].xls].xls].xls].xls].xls].xls].xls]Dt,Ir,Tk modul'!AB20)</f>
        <v>16</v>
      </c>
      <c r="AC20" s="36"/>
      <c r="AD20" s="38">
        <f>SUM('[1].xls].xls].xls].xls].xls].xls].xls].xls].xls].xls].xls].xls].xls].xls]Dt,Ir,Tk modul'!AD20)</f>
        <v>9</v>
      </c>
      <c r="AE20" s="34">
        <f>SUM('[1].xls].xls].xls].xls].xls].xls].xls].xls].xls].xls].xls].xls].xls].xls]Dt,Ir,Tk modul'!AE20)</f>
        <v>20</v>
      </c>
      <c r="AF20" s="36">
        <f>SUM('[1].xls].xls].xls].xls].xls].xls].xls].xls].xls].xls].xls].xls].xls].xls]Dt,Ir,Tk modul'!AF20)</f>
        <v>32</v>
      </c>
      <c r="AG20" s="36"/>
      <c r="AH20" s="38">
        <f>SUM('[1].xls].xls].xls].xls].xls].xls].xls].xls].xls].xls].xls].xls].xls].xls]Dt,Ir,Tk modul'!AH20)</f>
        <v>11</v>
      </c>
      <c r="AI20" s="35"/>
    </row>
    <row r="21" spans="1:35" s="37" customFormat="1" ht="20.25" customHeight="1">
      <c r="A21" s="391" t="s">
        <v>123</v>
      </c>
      <c r="B21" s="390"/>
      <c r="C21" s="390"/>
      <c r="D21" s="186" t="s">
        <v>213</v>
      </c>
      <c r="E21" s="34">
        <f>SUM(G21,H21,K21,L21,O21,P21,S21,T21,W21:X21,X21,X21,AA21,AB21,AE21,AF21)</f>
        <v>36</v>
      </c>
      <c r="F21" s="35">
        <f>SUM(J21,N21,R21,V21,Z21,AD21,AH21)</f>
        <v>10</v>
      </c>
      <c r="G21" s="34"/>
      <c r="H21" s="36"/>
      <c r="I21" s="36"/>
      <c r="J21" s="38"/>
      <c r="K21" s="34"/>
      <c r="L21" s="36"/>
      <c r="M21" s="36"/>
      <c r="N21" s="38"/>
      <c r="O21" s="34"/>
      <c r="P21" s="36"/>
      <c r="Q21" s="36"/>
      <c r="R21" s="38"/>
      <c r="S21" s="34"/>
      <c r="T21" s="36"/>
      <c r="U21" s="36"/>
      <c r="V21" s="38"/>
      <c r="W21" s="34">
        <v>20</v>
      </c>
      <c r="X21" s="36">
        <v>0</v>
      </c>
      <c r="Y21" s="36"/>
      <c r="Z21" s="38">
        <v>6</v>
      </c>
      <c r="AA21" s="34">
        <v>8</v>
      </c>
      <c r="AB21" s="36">
        <v>0</v>
      </c>
      <c r="AC21" s="36"/>
      <c r="AD21" s="38">
        <v>2</v>
      </c>
      <c r="AE21" s="34">
        <v>8</v>
      </c>
      <c r="AF21" s="36">
        <v>0</v>
      </c>
      <c r="AG21" s="36"/>
      <c r="AH21" s="38">
        <v>2</v>
      </c>
      <c r="AI21" s="35"/>
    </row>
    <row r="22" spans="1:35" s="24" customFormat="1" ht="23.25" customHeight="1" thickBot="1">
      <c r="A22" s="108"/>
      <c r="B22" s="109"/>
      <c r="C22" s="179" t="s">
        <v>14</v>
      </c>
      <c r="D22" s="179"/>
      <c r="E22" s="107"/>
      <c r="F22" s="90">
        <f>SUM(J22,N22,R22,V22,Z22,AD22,AH22)</f>
        <v>15</v>
      </c>
      <c r="G22" s="89"/>
      <c r="H22" s="91"/>
      <c r="I22" s="91"/>
      <c r="J22" s="92"/>
      <c r="K22" s="89"/>
      <c r="L22" s="91"/>
      <c r="M22" s="91"/>
      <c r="N22" s="92"/>
      <c r="O22" s="89"/>
      <c r="P22" s="91"/>
      <c r="Q22" s="91"/>
      <c r="R22" s="92"/>
      <c r="S22" s="89"/>
      <c r="T22" s="91"/>
      <c r="U22" s="91"/>
      <c r="V22" s="92"/>
      <c r="W22" s="89"/>
      <c r="X22" s="91"/>
      <c r="Y22" s="91"/>
      <c r="Z22" s="92"/>
      <c r="AA22" s="89"/>
      <c r="AB22" s="91"/>
      <c r="AC22" s="91"/>
      <c r="AD22" s="92"/>
      <c r="AE22" s="89"/>
      <c r="AF22" s="91"/>
      <c r="AG22" s="91"/>
      <c r="AH22" s="92">
        <v>15</v>
      </c>
      <c r="AI22" s="93"/>
    </row>
    <row r="23" spans="1:35" s="24" customFormat="1" ht="26.25" customHeight="1" thickTop="1">
      <c r="A23" s="111"/>
      <c r="B23" s="112"/>
      <c r="C23" s="368" t="s">
        <v>13</v>
      </c>
      <c r="D23" s="369"/>
      <c r="E23" s="88">
        <f>'BSC L KIP Alap'!E10+'BSC L KIP Alap'!E22+'BSC L KIP Alap'!E32+E10+E20+E21+E22</f>
        <v>800</v>
      </c>
      <c r="F23" s="100">
        <f>'BSC L KIP Alap'!F10+'BSC L KIP Alap'!F22+'BSC L KIP Alap'!F32+F10+F20+F21+F22</f>
        <v>210</v>
      </c>
      <c r="G23" s="372">
        <f>'BSC L KIP Alap'!G10+'BSC L KIP Alap'!G22+'BSC L KIP Alap'!G32+'BSC L KIP Alap'!H10+'BSC L KIP Alap'!H22+'BSC L KIP Alap'!H32+G10+G20+G21+G22+H10+H20+H21+H22</f>
        <v>132</v>
      </c>
      <c r="H23" s="367"/>
      <c r="I23" s="104"/>
      <c r="J23" s="105">
        <f>'BSC L KIP Alap'!J10+'BSC L KIP Alap'!J22+'BSC L KIP Alap'!J32+J10+J20+J21+J22</f>
        <v>33</v>
      </c>
      <c r="K23" s="372">
        <f>'BSC L KIP Alap'!K10+'BSC L KIP Alap'!K22+'BSC L KIP Alap'!K32+'BSC L KIP Alap'!L10+'BSC L KIP Alap'!L22+'BSC L KIP Alap'!L32+K10+K20+K21+K22+L10+L20+L21+L22</f>
        <v>140</v>
      </c>
      <c r="L23" s="367"/>
      <c r="M23" s="104"/>
      <c r="N23" s="105">
        <f>'BSC L KIP Alap'!N10+'BSC L KIP Alap'!N22+'BSC L KIP Alap'!N32+N10+N20+N21+N22</f>
        <v>33</v>
      </c>
      <c r="O23" s="372">
        <f>'BSC L KIP Alap'!O10+'BSC L KIP Alap'!O22+'BSC L KIP Alap'!O32+'BSC L KIP Alap'!P10+'BSC L KIP Alap'!P22+'BSC L KIP Alap'!P32+O10+O20+O21+O22+P10+P20+P21+P22</f>
        <v>128</v>
      </c>
      <c r="P23" s="367"/>
      <c r="Q23" s="104"/>
      <c r="R23" s="105">
        <f>'BSC L KIP Alap'!R10+'BSC L KIP Alap'!R22+'BSC L KIP Alap'!R32+R10+R20+R21+R22</f>
        <v>28</v>
      </c>
      <c r="S23" s="372">
        <f>'BSC L KIP Alap'!S10+'BSC L KIP Alap'!S22+'BSC L KIP Alap'!S32+'BSC L KIP Alap'!T10+'BSC L KIP Alap'!T22+'BSC L KIP Alap'!T32+S10+S20+S21+S22+T10+T20+T21+T22</f>
        <v>116</v>
      </c>
      <c r="T23" s="367"/>
      <c r="U23" s="104"/>
      <c r="V23" s="105">
        <f>'BSC L KIP Alap'!V10+'BSC L KIP Alap'!V22+'BSC L KIP Alap'!V32+V10+V20+V21+V22</f>
        <v>29</v>
      </c>
      <c r="W23" s="372">
        <f>'BSC L KIP Alap'!W10+'BSC L KIP Alap'!W22+'BSC L KIP Alap'!W32+'BSC L KIP Alap'!X10+'BSC L KIP Alap'!X22+'BSC L KIP Alap'!X32+W10+W20+W21+W22+X10+X20+X21+X22</f>
        <v>104</v>
      </c>
      <c r="X23" s="367"/>
      <c r="Y23" s="104"/>
      <c r="Z23" s="105">
        <f>'BSC L KIP Alap'!Z10+'BSC L KIP Alap'!Z22+'BSC L KIP Alap'!Z32+Z10+Z20+Z21+Z22</f>
        <v>30</v>
      </c>
      <c r="AA23" s="372">
        <f>'BSC L KIP Alap'!AA10+'BSC L KIP Alap'!AA22+'BSC L KIP Alap'!AA32+'BSC L KIP Alap'!AB10+'BSC L KIP Alap'!AB22+'BSC L KIP Alap'!AB32+AA10+AA20+AA21+AA22+AB10+AB20+AB21+AB22</f>
        <v>104</v>
      </c>
      <c r="AB23" s="367"/>
      <c r="AC23" s="104"/>
      <c r="AD23" s="105">
        <f>'BSC L KIP Alap'!AD10+'BSC L KIP Alap'!AD22+'BSC L KIP Alap'!AD32+AD10+AD20+AD21+AD22</f>
        <v>26</v>
      </c>
      <c r="AE23" s="372">
        <f>'BSC L KIP Alap'!AE10+'BSC L KIP Alap'!AE22+'BSC L KIP Alap'!AE32+'BSC L KIP Alap'!AF10+'BSC L KIP Alap'!AF22+'BSC L KIP Alap'!AF32+AE10+AE20+AE21+AE22+AF10+AF20+AF21+AF22</f>
        <v>76</v>
      </c>
      <c r="AF23" s="367"/>
      <c r="AG23" s="104"/>
      <c r="AH23" s="105">
        <f>'BSC L KIP Alap'!AH10+'BSC L KIP Alap'!AH22+'BSC L KIP Alap'!AH32+AH10+AH20+AH21+AH22</f>
        <v>31</v>
      </c>
      <c r="AI23" s="94"/>
    </row>
    <row r="24" spans="1:35" s="24" customFormat="1" ht="20.25" customHeight="1">
      <c r="A24" s="113"/>
      <c r="B24" s="101"/>
      <c r="C24" s="182" t="s">
        <v>12</v>
      </c>
      <c r="D24" s="182"/>
      <c r="E24" s="184"/>
      <c r="F24" s="214"/>
      <c r="G24" s="80"/>
      <c r="H24" s="81"/>
      <c r="I24" s="194">
        <f>COUNTIF('BSC L KIP Alap'!I11:I54,"v")+COUNTIF(I11:I19,"v")</f>
        <v>4</v>
      </c>
      <c r="J24" s="82"/>
      <c r="K24" s="80"/>
      <c r="L24" s="81"/>
      <c r="M24" s="194">
        <f>COUNTIF('BSC L KIP Alap'!M11:M54,"v")+COUNTIF(M11:M19,"v")</f>
        <v>5</v>
      </c>
      <c r="N24" s="82"/>
      <c r="O24" s="80"/>
      <c r="P24" s="81"/>
      <c r="Q24" s="194">
        <f>COUNTIF('BSC L KIP Alap'!Q11:Q54,"v")+COUNTIF(Q11:Q19,"v")</f>
        <v>5</v>
      </c>
      <c r="R24" s="82"/>
      <c r="S24" s="80"/>
      <c r="T24" s="81"/>
      <c r="U24" s="194">
        <f>COUNTIF('BSC L KIP Alap'!U11:U54,"v")+COUNTIF(U11:U19,"v")</f>
        <v>4</v>
      </c>
      <c r="V24" s="82"/>
      <c r="W24" s="80"/>
      <c r="X24" s="81"/>
      <c r="Y24" s="194">
        <f>COUNTIF('BSC L KIP Alap'!Y11:Y54,"v")+COUNTIF(Y11:Y19,"v")</f>
        <v>4</v>
      </c>
      <c r="Z24" s="82"/>
      <c r="AA24" s="80"/>
      <c r="AB24" s="81"/>
      <c r="AC24" s="194">
        <f>COUNTIF('BSC L KIP Alap'!AC11:AC54,"v")+COUNTIF(AC11:AC19,"v")+COUNTIF(AC36:AC43,"v")</f>
        <v>4</v>
      </c>
      <c r="AD24" s="82"/>
      <c r="AE24" s="80"/>
      <c r="AF24" s="81"/>
      <c r="AG24" s="194">
        <f>COUNTIF('BSC L KIP Alap'!AG11:AG54,"v")+COUNTIF(AG11:AG19,"v")+COUNTIF(AG36:AG43,"v")</f>
        <v>3</v>
      </c>
      <c r="AH24" s="82"/>
      <c r="AI24" s="95"/>
    </row>
    <row r="25" spans="1:35" s="24" customFormat="1" ht="20.25" customHeight="1" thickBot="1">
      <c r="A25" s="114"/>
      <c r="B25" s="103"/>
      <c r="C25" s="183" t="s">
        <v>212</v>
      </c>
      <c r="D25" s="183"/>
      <c r="E25" s="185"/>
      <c r="F25" s="215"/>
      <c r="G25" s="96"/>
      <c r="H25" s="97"/>
      <c r="I25" s="195">
        <f>COUNTIF('BSC L KIP Alap'!I11:I54,"é")+COUNTIF(I11:I19,"é")</f>
        <v>5</v>
      </c>
      <c r="J25" s="98"/>
      <c r="K25" s="96"/>
      <c r="L25" s="97"/>
      <c r="M25" s="195">
        <f>COUNTIF('BSC L KIP Alap'!M11:M54,"é")+COUNTIF(M11:M19,"é")</f>
        <v>4</v>
      </c>
      <c r="N25" s="98"/>
      <c r="O25" s="96"/>
      <c r="P25" s="97"/>
      <c r="Q25" s="195">
        <f>COUNTIF('BSC L KIP Alap'!Q11:Q54,"é")+COUNTIF(Q11:Q19,"é")</f>
        <v>5</v>
      </c>
      <c r="R25" s="98"/>
      <c r="S25" s="96"/>
      <c r="T25" s="97"/>
      <c r="U25" s="195">
        <f>COUNTIF('BSC L KIP Alap'!U11:U54,"é")+COUNTIF(U11:U19,"é")</f>
        <v>5</v>
      </c>
      <c r="V25" s="98"/>
      <c r="W25" s="96"/>
      <c r="X25" s="97"/>
      <c r="Y25" s="195">
        <f>COUNTIF('BSC L KIP Alap'!Y11:Y54,"é")+COUNTIF(Y11:Y19,"é")</f>
        <v>4</v>
      </c>
      <c r="Z25" s="98"/>
      <c r="AA25" s="96"/>
      <c r="AB25" s="97"/>
      <c r="AC25" s="195">
        <f>COUNTIF('BSC L KIP Alap'!AC11:AC54,"é")+COUNTIF(AC11:AC19,"é")+COUNTIF(AC36:AC43,"é")</f>
        <v>5</v>
      </c>
      <c r="AD25" s="98"/>
      <c r="AE25" s="96"/>
      <c r="AF25" s="97"/>
      <c r="AG25" s="195">
        <f>COUNTIF('BSC L KIP Alap'!AG11:AG54,"é")+COUNTIF(AG11:AG19,"é")+COUNTIF(AG36:AG43,"é")</f>
        <v>2</v>
      </c>
      <c r="AH25" s="98"/>
      <c r="AI25" s="99"/>
    </row>
    <row r="26" spans="1:34" s="24" customFormat="1" ht="15" customHeight="1">
      <c r="A26" s="37"/>
      <c r="C26" s="258"/>
      <c r="D26" s="258"/>
      <c r="I26" s="37"/>
      <c r="J26" s="261"/>
      <c r="M26" s="37"/>
      <c r="N26" s="261"/>
      <c r="Q26" s="37"/>
      <c r="R26" s="261"/>
      <c r="U26" s="37"/>
      <c r="V26" s="261"/>
      <c r="Y26" s="37"/>
      <c r="Z26" s="261"/>
      <c r="AC26" s="37"/>
      <c r="AD26" s="261"/>
      <c r="AG26" s="37"/>
      <c r="AH26" s="261"/>
    </row>
    <row r="27" spans="1:34" s="24" customFormat="1" ht="15" customHeight="1">
      <c r="A27" s="11"/>
      <c r="B27" s="238" t="s">
        <v>325</v>
      </c>
      <c r="C27" s="237"/>
      <c r="D27" s="258"/>
      <c r="I27" s="37"/>
      <c r="J27" s="261"/>
      <c r="M27" s="37"/>
      <c r="N27" s="261"/>
      <c r="Q27" s="37"/>
      <c r="R27" s="261"/>
      <c r="U27" s="37"/>
      <c r="V27" s="261"/>
      <c r="Y27" s="37"/>
      <c r="Z27" s="261"/>
      <c r="AC27" s="37"/>
      <c r="AD27" s="261"/>
      <c r="AG27" s="37"/>
      <c r="AH27" s="261"/>
    </row>
    <row r="28" spans="1:34" s="24" customFormat="1" ht="15" customHeight="1">
      <c r="A28" s="11"/>
      <c r="B28" s="238" t="s">
        <v>326</v>
      </c>
      <c r="C28" s="237"/>
      <c r="D28" s="258"/>
      <c r="I28" s="37"/>
      <c r="J28" s="261"/>
      <c r="M28" s="37"/>
      <c r="N28" s="261"/>
      <c r="Q28" s="37"/>
      <c r="R28" s="261"/>
      <c r="U28" s="37"/>
      <c r="V28" s="261"/>
      <c r="Y28" s="37"/>
      <c r="Z28" s="261"/>
      <c r="AC28" s="37"/>
      <c r="AD28" s="261"/>
      <c r="AG28" s="37"/>
      <c r="AH28" s="261"/>
    </row>
    <row r="29" spans="1:34" s="24" customFormat="1" ht="15" customHeight="1">
      <c r="A29" s="11"/>
      <c r="B29" s="238" t="s">
        <v>373</v>
      </c>
      <c r="C29" s="18"/>
      <c r="D29" s="258"/>
      <c r="I29" s="37"/>
      <c r="J29" s="261"/>
      <c r="M29" s="37"/>
      <c r="N29" s="261"/>
      <c r="Q29" s="37"/>
      <c r="R29" s="261"/>
      <c r="U29" s="37"/>
      <c r="V29" s="261"/>
      <c r="Y29" s="37"/>
      <c r="Z29" s="261"/>
      <c r="AC29" s="37"/>
      <c r="AD29" s="261"/>
      <c r="AG29" s="37"/>
      <c r="AH29" s="261"/>
    </row>
    <row r="30" spans="1:34" s="24" customFormat="1" ht="15" customHeight="1">
      <c r="A30" s="37"/>
      <c r="C30" s="258"/>
      <c r="D30" s="258"/>
      <c r="I30" s="37"/>
      <c r="J30" s="261"/>
      <c r="M30" s="37"/>
      <c r="N30" s="261"/>
      <c r="Q30" s="37"/>
      <c r="R30" s="261"/>
      <c r="U30" s="37"/>
      <c r="V30" s="261"/>
      <c r="Y30" s="37"/>
      <c r="Z30" s="261"/>
      <c r="AC30" s="37"/>
      <c r="AD30" s="261"/>
      <c r="AG30" s="37"/>
      <c r="AH30" s="261"/>
    </row>
    <row r="31" spans="1:34" s="24" customFormat="1" ht="15" customHeight="1" thickBot="1">
      <c r="A31" s="37"/>
      <c r="C31" s="258"/>
      <c r="D31" s="258"/>
      <c r="I31" s="37"/>
      <c r="J31" s="261"/>
      <c r="M31" s="37"/>
      <c r="N31" s="261"/>
      <c r="Q31" s="37"/>
      <c r="R31" s="261"/>
      <c r="U31" s="37"/>
      <c r="V31" s="261"/>
      <c r="Y31" s="37"/>
      <c r="Z31" s="261"/>
      <c r="AC31" s="37"/>
      <c r="AD31" s="261"/>
      <c r="AG31" s="37"/>
      <c r="AH31" s="261"/>
    </row>
    <row r="32" spans="1:35" s="24" customFormat="1" ht="20.25" customHeight="1">
      <c r="A32" s="399"/>
      <c r="B32" s="401" t="s">
        <v>18</v>
      </c>
      <c r="C32" s="403" t="s">
        <v>1</v>
      </c>
      <c r="D32" s="404"/>
      <c r="E32" s="234" t="s">
        <v>324</v>
      </c>
      <c r="F32" s="407" t="s">
        <v>21</v>
      </c>
      <c r="G32" s="377" t="s">
        <v>0</v>
      </c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9"/>
      <c r="AF32" s="379"/>
      <c r="AG32" s="379"/>
      <c r="AH32" s="379"/>
      <c r="AI32" s="387" t="s">
        <v>62</v>
      </c>
    </row>
    <row r="33" spans="1:35" s="24" customFormat="1" ht="20.25" customHeight="1" thickBot="1">
      <c r="A33" s="400"/>
      <c r="B33" s="402"/>
      <c r="C33" s="405"/>
      <c r="D33" s="406"/>
      <c r="E33" s="235" t="s">
        <v>2</v>
      </c>
      <c r="F33" s="408"/>
      <c r="G33" s="384" t="s">
        <v>3</v>
      </c>
      <c r="H33" s="385"/>
      <c r="I33" s="385"/>
      <c r="J33" s="386"/>
      <c r="K33" s="384" t="s">
        <v>4</v>
      </c>
      <c r="L33" s="385"/>
      <c r="M33" s="385"/>
      <c r="N33" s="386"/>
      <c r="O33" s="384" t="s">
        <v>5</v>
      </c>
      <c r="P33" s="385"/>
      <c r="Q33" s="385"/>
      <c r="R33" s="386"/>
      <c r="S33" s="384" t="s">
        <v>6</v>
      </c>
      <c r="T33" s="385"/>
      <c r="U33" s="385"/>
      <c r="V33" s="386"/>
      <c r="W33" s="384" t="s">
        <v>7</v>
      </c>
      <c r="X33" s="385"/>
      <c r="Y33" s="385"/>
      <c r="Z33" s="386"/>
      <c r="AA33" s="384" t="s">
        <v>8</v>
      </c>
      <c r="AB33" s="385"/>
      <c r="AC33" s="385"/>
      <c r="AD33" s="386"/>
      <c r="AE33" s="384" t="s">
        <v>15</v>
      </c>
      <c r="AF33" s="385"/>
      <c r="AG33" s="385"/>
      <c r="AH33" s="385"/>
      <c r="AI33" s="388"/>
    </row>
    <row r="34" spans="1:35" s="24" customFormat="1" ht="20.25" customHeight="1">
      <c r="A34" s="409" t="s">
        <v>327</v>
      </c>
      <c r="B34" s="410"/>
      <c r="C34" s="410"/>
      <c r="D34" s="410"/>
      <c r="E34" s="410"/>
      <c r="F34" s="411"/>
      <c r="G34" s="21" t="s">
        <v>19</v>
      </c>
      <c r="H34" s="26" t="s">
        <v>9</v>
      </c>
      <c r="I34" s="26" t="s">
        <v>10</v>
      </c>
      <c r="J34" s="27" t="s">
        <v>11</v>
      </c>
      <c r="K34" s="21" t="s">
        <v>19</v>
      </c>
      <c r="L34" s="26" t="s">
        <v>9</v>
      </c>
      <c r="M34" s="26" t="s">
        <v>10</v>
      </c>
      <c r="N34" s="27" t="s">
        <v>11</v>
      </c>
      <c r="O34" s="21" t="s">
        <v>19</v>
      </c>
      <c r="P34" s="26" t="s">
        <v>9</v>
      </c>
      <c r="Q34" s="26" t="s">
        <v>10</v>
      </c>
      <c r="R34" s="27" t="s">
        <v>11</v>
      </c>
      <c r="S34" s="21" t="s">
        <v>19</v>
      </c>
      <c r="T34" s="26" t="s">
        <v>9</v>
      </c>
      <c r="U34" s="26" t="s">
        <v>10</v>
      </c>
      <c r="V34" s="27" t="s">
        <v>11</v>
      </c>
      <c r="W34" s="21" t="s">
        <v>19</v>
      </c>
      <c r="X34" s="26" t="s">
        <v>9</v>
      </c>
      <c r="Y34" s="26" t="s">
        <v>10</v>
      </c>
      <c r="Z34" s="27" t="s">
        <v>11</v>
      </c>
      <c r="AA34" s="21" t="s">
        <v>19</v>
      </c>
      <c r="AB34" s="26" t="s">
        <v>9</v>
      </c>
      <c r="AC34" s="26" t="s">
        <v>10</v>
      </c>
      <c r="AD34" s="27" t="s">
        <v>11</v>
      </c>
      <c r="AE34" s="21" t="s">
        <v>19</v>
      </c>
      <c r="AF34" s="26" t="s">
        <v>9</v>
      </c>
      <c r="AG34" s="26" t="s">
        <v>10</v>
      </c>
      <c r="AH34" s="27" t="s">
        <v>11</v>
      </c>
      <c r="AI34" s="147" t="s">
        <v>18</v>
      </c>
    </row>
    <row r="35" spans="1:35" ht="15" customHeight="1">
      <c r="A35" s="125"/>
      <c r="B35" s="370" t="s">
        <v>349</v>
      </c>
      <c r="C35" s="370"/>
      <c r="D35" s="412"/>
      <c r="E35" s="283">
        <f>SUM(E36:E43)</f>
        <v>84</v>
      </c>
      <c r="F35" s="284">
        <f>SUM(F36:F43)</f>
        <v>20</v>
      </c>
      <c r="G35" s="283">
        <f>SUM(G36:G43)</f>
        <v>0</v>
      </c>
      <c r="H35" s="285">
        <f>SUM(H36:H43)</f>
        <v>0</v>
      </c>
      <c r="I35" s="285"/>
      <c r="J35" s="286">
        <f>SUM(J36:J43)</f>
        <v>0</v>
      </c>
      <c r="K35" s="283">
        <f>SUM(K36:K43)</f>
        <v>0</v>
      </c>
      <c r="L35" s="285">
        <f>SUM(L36:L43)</f>
        <v>0</v>
      </c>
      <c r="M35" s="285"/>
      <c r="N35" s="286">
        <f>SUM(N36:N43)</f>
        <v>0</v>
      </c>
      <c r="O35" s="283">
        <f>SUM(O36:O43)</f>
        <v>0</v>
      </c>
      <c r="P35" s="285">
        <f>SUM(P36:P43)</f>
        <v>0</v>
      </c>
      <c r="Q35" s="285"/>
      <c r="R35" s="286">
        <f>SUM(R36:R43)</f>
        <v>0</v>
      </c>
      <c r="S35" s="283">
        <f>SUM(S36:S43)</f>
        <v>0</v>
      </c>
      <c r="T35" s="285">
        <f>SUM(T36:T43)</f>
        <v>0</v>
      </c>
      <c r="U35" s="285"/>
      <c r="V35" s="286">
        <f>SUM(V36:V43)</f>
        <v>0</v>
      </c>
      <c r="W35" s="283">
        <f>SUM(W36:W43)</f>
        <v>0</v>
      </c>
      <c r="X35" s="285">
        <f>SUM(X36:X43)</f>
        <v>0</v>
      </c>
      <c r="Y35" s="285"/>
      <c r="Z35" s="286">
        <f>SUM(Z36:Z43)</f>
        <v>0</v>
      </c>
      <c r="AA35" s="283">
        <f>SUM(AA36:AA43)</f>
        <v>24</v>
      </c>
      <c r="AB35" s="285">
        <f>SUM(AB36:AB43)</f>
        <v>16</v>
      </c>
      <c r="AC35" s="285"/>
      <c r="AD35" s="286">
        <f>SUM(AD36:AD43)</f>
        <v>9</v>
      </c>
      <c r="AE35" s="283">
        <f>SUM(AE36:AE43)</f>
        <v>8</v>
      </c>
      <c r="AF35" s="285">
        <f>SUM(AF36:AF43)</f>
        <v>36</v>
      </c>
      <c r="AG35" s="285"/>
      <c r="AH35" s="286">
        <f>SUM(AH36:AH43)</f>
        <v>11</v>
      </c>
      <c r="AI35" s="239"/>
    </row>
    <row r="36" spans="1:35" ht="15" customHeight="1">
      <c r="A36" s="361" t="s">
        <v>65</v>
      </c>
      <c r="B36" s="122" t="s">
        <v>401</v>
      </c>
      <c r="C36" s="413" t="s">
        <v>139</v>
      </c>
      <c r="D36" s="414"/>
      <c r="E36" s="287">
        <f>SUM(G36,H36,K36,L36,O36,P36,S36,T36,W36,X36,AA36,AB36,AE36,AF36)</f>
        <v>16</v>
      </c>
      <c r="F36" s="288">
        <f aca="true" t="shared" si="2" ref="F36:F43">SUM(J36,N36,R36,V36,Z36,AD36,AH36)</f>
        <v>3</v>
      </c>
      <c r="G36" s="289"/>
      <c r="H36" s="290"/>
      <c r="I36" s="291"/>
      <c r="J36" s="292"/>
      <c r="K36" s="293"/>
      <c r="L36" s="294"/>
      <c r="M36" s="295"/>
      <c r="N36" s="296"/>
      <c r="O36" s="293"/>
      <c r="P36" s="295"/>
      <c r="Q36" s="295"/>
      <c r="R36" s="296"/>
      <c r="S36" s="293"/>
      <c r="T36" s="294"/>
      <c r="U36" s="295"/>
      <c r="V36" s="296"/>
      <c r="W36" s="297"/>
      <c r="X36" s="298"/>
      <c r="Y36" s="298"/>
      <c r="Z36" s="299"/>
      <c r="AA36" s="300">
        <v>12</v>
      </c>
      <c r="AB36" s="301">
        <v>4</v>
      </c>
      <c r="AC36" s="301" t="s">
        <v>68</v>
      </c>
      <c r="AD36" s="302">
        <v>3</v>
      </c>
      <c r="AE36" s="300"/>
      <c r="AF36" s="301"/>
      <c r="AG36" s="301"/>
      <c r="AH36" s="302"/>
      <c r="AI36" s="303"/>
    </row>
    <row r="37" spans="1:35" ht="15" customHeight="1">
      <c r="A37" s="362" t="s">
        <v>131</v>
      </c>
      <c r="B37" s="121" t="s">
        <v>402</v>
      </c>
      <c r="C37" s="415" t="s">
        <v>140</v>
      </c>
      <c r="D37" s="416"/>
      <c r="E37" s="304">
        <f aca="true" t="shared" si="3" ref="E37:E43">SUM(G37,H37,K37,L37,O37,P37,S37,T37,W37,X37,AA37,AB37,AE37,AF37)</f>
        <v>8</v>
      </c>
      <c r="F37" s="305">
        <f t="shared" si="2"/>
        <v>2</v>
      </c>
      <c r="G37" s="306"/>
      <c r="H37" s="307"/>
      <c r="I37" s="308"/>
      <c r="J37" s="309"/>
      <c r="K37" s="293"/>
      <c r="L37" s="294"/>
      <c r="M37" s="295"/>
      <c r="N37" s="296"/>
      <c r="O37" s="293"/>
      <c r="P37" s="295"/>
      <c r="Q37" s="295"/>
      <c r="R37" s="296"/>
      <c r="S37" s="293"/>
      <c r="T37" s="294"/>
      <c r="U37" s="295"/>
      <c r="V37" s="296"/>
      <c r="W37" s="310"/>
      <c r="X37" s="311"/>
      <c r="Y37" s="311"/>
      <c r="Z37" s="312"/>
      <c r="AA37" s="300"/>
      <c r="AB37" s="301"/>
      <c r="AC37" s="301"/>
      <c r="AD37" s="302"/>
      <c r="AE37" s="300">
        <v>0</v>
      </c>
      <c r="AF37" s="301">
        <v>8</v>
      </c>
      <c r="AG37" s="301" t="s">
        <v>211</v>
      </c>
      <c r="AH37" s="302">
        <v>2</v>
      </c>
      <c r="AI37" s="313" t="s">
        <v>401</v>
      </c>
    </row>
    <row r="38" spans="1:35" ht="15" customHeight="1">
      <c r="A38" s="362" t="s">
        <v>132</v>
      </c>
      <c r="B38" s="121" t="s">
        <v>403</v>
      </c>
      <c r="C38" s="415" t="s">
        <v>141</v>
      </c>
      <c r="D38" s="416"/>
      <c r="E38" s="304">
        <f t="shared" si="3"/>
        <v>8</v>
      </c>
      <c r="F38" s="305">
        <f t="shared" si="2"/>
        <v>2</v>
      </c>
      <c r="G38" s="306"/>
      <c r="H38" s="307"/>
      <c r="I38" s="308"/>
      <c r="J38" s="309"/>
      <c r="K38" s="293"/>
      <c r="L38" s="294"/>
      <c r="M38" s="295"/>
      <c r="N38" s="296"/>
      <c r="O38" s="293"/>
      <c r="P38" s="295"/>
      <c r="Q38" s="295"/>
      <c r="R38" s="296"/>
      <c r="S38" s="293"/>
      <c r="T38" s="294"/>
      <c r="U38" s="295"/>
      <c r="V38" s="296"/>
      <c r="W38" s="310"/>
      <c r="X38" s="311"/>
      <c r="Y38" s="311"/>
      <c r="Z38" s="312"/>
      <c r="AA38" s="314">
        <v>4</v>
      </c>
      <c r="AB38" s="315">
        <v>4</v>
      </c>
      <c r="AC38" s="315" t="s">
        <v>211</v>
      </c>
      <c r="AD38" s="316">
        <v>2</v>
      </c>
      <c r="AE38" s="300"/>
      <c r="AF38" s="301"/>
      <c r="AG38" s="317"/>
      <c r="AH38" s="302"/>
      <c r="AI38" s="318"/>
    </row>
    <row r="39" spans="1:35" ht="15" customHeight="1">
      <c r="A39" s="362" t="s">
        <v>133</v>
      </c>
      <c r="B39" s="121" t="s">
        <v>404</v>
      </c>
      <c r="C39" s="415" t="s">
        <v>142</v>
      </c>
      <c r="D39" s="416"/>
      <c r="E39" s="304">
        <f t="shared" si="3"/>
        <v>12</v>
      </c>
      <c r="F39" s="305">
        <f t="shared" si="2"/>
        <v>3</v>
      </c>
      <c r="G39" s="306"/>
      <c r="H39" s="307"/>
      <c r="I39" s="308"/>
      <c r="J39" s="309"/>
      <c r="K39" s="293"/>
      <c r="L39" s="294"/>
      <c r="M39" s="295"/>
      <c r="N39" s="296"/>
      <c r="O39" s="293"/>
      <c r="P39" s="295"/>
      <c r="Q39" s="295"/>
      <c r="R39" s="296"/>
      <c r="S39" s="293"/>
      <c r="T39" s="294"/>
      <c r="U39" s="295"/>
      <c r="V39" s="296"/>
      <c r="W39" s="310"/>
      <c r="X39" s="311"/>
      <c r="Y39" s="311"/>
      <c r="Z39" s="312"/>
      <c r="AA39" s="314"/>
      <c r="AB39" s="315"/>
      <c r="AC39" s="315"/>
      <c r="AD39" s="316"/>
      <c r="AE39" s="300">
        <v>0</v>
      </c>
      <c r="AF39" s="301">
        <v>12</v>
      </c>
      <c r="AG39" s="319" t="s">
        <v>68</v>
      </c>
      <c r="AH39" s="302">
        <v>3</v>
      </c>
      <c r="AI39" s="320" t="s">
        <v>403</v>
      </c>
    </row>
    <row r="40" spans="1:35" ht="15" customHeight="1">
      <c r="A40" s="362" t="s">
        <v>134</v>
      </c>
      <c r="B40" s="121" t="s">
        <v>405</v>
      </c>
      <c r="C40" s="415" t="s">
        <v>328</v>
      </c>
      <c r="D40" s="416"/>
      <c r="E40" s="304">
        <f t="shared" si="3"/>
        <v>8</v>
      </c>
      <c r="F40" s="305">
        <f t="shared" si="2"/>
        <v>2</v>
      </c>
      <c r="G40" s="306"/>
      <c r="H40" s="307"/>
      <c r="I40" s="308"/>
      <c r="J40" s="309"/>
      <c r="K40" s="293"/>
      <c r="L40" s="294"/>
      <c r="M40" s="295"/>
      <c r="N40" s="296"/>
      <c r="O40" s="293"/>
      <c r="P40" s="295"/>
      <c r="Q40" s="295"/>
      <c r="R40" s="296"/>
      <c r="S40" s="293"/>
      <c r="T40" s="294"/>
      <c r="U40" s="295"/>
      <c r="V40" s="296"/>
      <c r="W40" s="310"/>
      <c r="X40" s="311"/>
      <c r="Y40" s="311"/>
      <c r="Z40" s="312"/>
      <c r="AA40" s="314">
        <v>4</v>
      </c>
      <c r="AB40" s="315">
        <v>4</v>
      </c>
      <c r="AC40" s="315" t="s">
        <v>211</v>
      </c>
      <c r="AD40" s="316">
        <v>2</v>
      </c>
      <c r="AE40" s="300"/>
      <c r="AF40" s="301"/>
      <c r="AG40" s="321"/>
      <c r="AH40" s="302"/>
      <c r="AI40" s="318"/>
    </row>
    <row r="41" spans="1:35" ht="15" customHeight="1">
      <c r="A41" s="362" t="s">
        <v>135</v>
      </c>
      <c r="B41" s="121" t="s">
        <v>406</v>
      </c>
      <c r="C41" s="415" t="s">
        <v>143</v>
      </c>
      <c r="D41" s="416"/>
      <c r="E41" s="304">
        <f t="shared" si="3"/>
        <v>8</v>
      </c>
      <c r="F41" s="305">
        <f t="shared" si="2"/>
        <v>3</v>
      </c>
      <c r="G41" s="306"/>
      <c r="H41" s="307"/>
      <c r="I41" s="308"/>
      <c r="J41" s="309"/>
      <c r="K41" s="293"/>
      <c r="L41" s="294"/>
      <c r="M41" s="295"/>
      <c r="N41" s="296"/>
      <c r="O41" s="293"/>
      <c r="P41" s="295"/>
      <c r="Q41" s="295"/>
      <c r="R41" s="296"/>
      <c r="S41" s="293"/>
      <c r="T41" s="294"/>
      <c r="U41" s="295"/>
      <c r="V41" s="296"/>
      <c r="W41" s="310"/>
      <c r="X41" s="311"/>
      <c r="Y41" s="311"/>
      <c r="Z41" s="312"/>
      <c r="AA41" s="314"/>
      <c r="AB41" s="315"/>
      <c r="AC41" s="315"/>
      <c r="AD41" s="316"/>
      <c r="AE41" s="300">
        <v>4</v>
      </c>
      <c r="AF41" s="301">
        <v>4</v>
      </c>
      <c r="AG41" s="321" t="s">
        <v>68</v>
      </c>
      <c r="AH41" s="302">
        <v>3</v>
      </c>
      <c r="AI41" s="320" t="s">
        <v>405</v>
      </c>
    </row>
    <row r="42" spans="1:35" ht="15.75">
      <c r="A42" s="362" t="s">
        <v>136</v>
      </c>
      <c r="B42" s="121" t="s">
        <v>407</v>
      </c>
      <c r="C42" s="415" t="s">
        <v>144</v>
      </c>
      <c r="D42" s="416"/>
      <c r="E42" s="304">
        <f t="shared" si="3"/>
        <v>8</v>
      </c>
      <c r="F42" s="305">
        <f t="shared" si="2"/>
        <v>2</v>
      </c>
      <c r="G42" s="306"/>
      <c r="H42" s="307"/>
      <c r="I42" s="308"/>
      <c r="J42" s="309"/>
      <c r="K42" s="293"/>
      <c r="L42" s="294"/>
      <c r="M42" s="295"/>
      <c r="N42" s="296"/>
      <c r="O42" s="293"/>
      <c r="P42" s="295"/>
      <c r="Q42" s="295"/>
      <c r="R42" s="296"/>
      <c r="S42" s="293"/>
      <c r="T42" s="294"/>
      <c r="U42" s="295"/>
      <c r="V42" s="296"/>
      <c r="W42" s="310"/>
      <c r="X42" s="311"/>
      <c r="Y42" s="311"/>
      <c r="Z42" s="312"/>
      <c r="AA42" s="314">
        <v>4</v>
      </c>
      <c r="AB42" s="315">
        <v>4</v>
      </c>
      <c r="AC42" s="315" t="s">
        <v>211</v>
      </c>
      <c r="AD42" s="316">
        <v>2</v>
      </c>
      <c r="AE42" s="300"/>
      <c r="AF42" s="301"/>
      <c r="AG42" s="321"/>
      <c r="AH42" s="302"/>
      <c r="AI42" s="318"/>
    </row>
    <row r="43" spans="1:35" ht="15" customHeight="1">
      <c r="A43" s="363" t="s">
        <v>137</v>
      </c>
      <c r="B43" s="123" t="s">
        <v>408</v>
      </c>
      <c r="C43" s="417" t="s">
        <v>145</v>
      </c>
      <c r="D43" s="418"/>
      <c r="E43" s="322">
        <f t="shared" si="3"/>
        <v>16</v>
      </c>
      <c r="F43" s="323">
        <f t="shared" si="2"/>
        <v>3</v>
      </c>
      <c r="G43" s="306"/>
      <c r="H43" s="307"/>
      <c r="I43" s="308"/>
      <c r="J43" s="309"/>
      <c r="K43" s="293"/>
      <c r="L43" s="294"/>
      <c r="M43" s="295"/>
      <c r="N43" s="296"/>
      <c r="O43" s="293"/>
      <c r="P43" s="295"/>
      <c r="Q43" s="295"/>
      <c r="R43" s="296"/>
      <c r="S43" s="293"/>
      <c r="T43" s="294"/>
      <c r="U43" s="295"/>
      <c r="V43" s="296"/>
      <c r="W43" s="324"/>
      <c r="X43" s="325"/>
      <c r="Y43" s="325"/>
      <c r="Z43" s="326"/>
      <c r="AA43" s="314"/>
      <c r="AB43" s="315"/>
      <c r="AC43" s="315"/>
      <c r="AD43" s="316"/>
      <c r="AE43" s="300">
        <v>4</v>
      </c>
      <c r="AF43" s="301">
        <v>12</v>
      </c>
      <c r="AG43" s="321" t="s">
        <v>68</v>
      </c>
      <c r="AH43" s="302">
        <v>3</v>
      </c>
      <c r="AI43" s="320" t="s">
        <v>407</v>
      </c>
    </row>
    <row r="44" spans="1:35" ht="15" customHeight="1">
      <c r="A44" s="364"/>
      <c r="B44" s="370" t="s">
        <v>348</v>
      </c>
      <c r="C44" s="370"/>
      <c r="D44" s="412"/>
      <c r="E44" s="283">
        <f>SUM(E45:E52)</f>
        <v>84</v>
      </c>
      <c r="F44" s="284">
        <f>SUM(F45:F52)</f>
        <v>20</v>
      </c>
      <c r="G44" s="283">
        <f>SUM(G45:G52)</f>
        <v>0</v>
      </c>
      <c r="H44" s="285">
        <f>SUM(H45:H52)</f>
        <v>0</v>
      </c>
      <c r="I44" s="285"/>
      <c r="J44" s="286">
        <f>SUM(J45:J52)</f>
        <v>0</v>
      </c>
      <c r="K44" s="283">
        <f>SUM(K45:K52)</f>
        <v>0</v>
      </c>
      <c r="L44" s="285">
        <f>SUM(L45:L52)</f>
        <v>0</v>
      </c>
      <c r="M44" s="285"/>
      <c r="N44" s="286">
        <f>SUM(N45:N52)</f>
        <v>0</v>
      </c>
      <c r="O44" s="283">
        <f>SUM(O45:O52)</f>
        <v>0</v>
      </c>
      <c r="P44" s="285">
        <f>SUM(P45:P52)</f>
        <v>0</v>
      </c>
      <c r="Q44" s="285"/>
      <c r="R44" s="286">
        <f>SUM(R45:R52)</f>
        <v>0</v>
      </c>
      <c r="S44" s="283">
        <f>SUM(S45:S52)</f>
        <v>0</v>
      </c>
      <c r="T44" s="285">
        <f>SUM(T45:T52)</f>
        <v>0</v>
      </c>
      <c r="U44" s="285"/>
      <c r="V44" s="286">
        <f>SUM(V45:V52)</f>
        <v>0</v>
      </c>
      <c r="W44" s="283">
        <f>SUM(W45:W52)</f>
        <v>0</v>
      </c>
      <c r="X44" s="285">
        <f>SUM(X45:X52)</f>
        <v>0</v>
      </c>
      <c r="Y44" s="285"/>
      <c r="Z44" s="286">
        <f>SUM(Z45:Z52)</f>
        <v>0</v>
      </c>
      <c r="AA44" s="283">
        <f>SUM(AA45:AA52)</f>
        <v>16</v>
      </c>
      <c r="AB44" s="285">
        <f>SUM(AB45:AB52)</f>
        <v>16</v>
      </c>
      <c r="AC44" s="285"/>
      <c r="AD44" s="286">
        <f>SUM(AD45:AD52)</f>
        <v>9</v>
      </c>
      <c r="AE44" s="283">
        <f>SUM(AE45:AE52)</f>
        <v>20</v>
      </c>
      <c r="AF44" s="285">
        <f>SUM(AF45:AF52)</f>
        <v>32</v>
      </c>
      <c r="AG44" s="285"/>
      <c r="AH44" s="286">
        <f>SUM(AH45:AH52)</f>
        <v>11</v>
      </c>
      <c r="AI44" s="327"/>
    </row>
    <row r="45" spans="1:35" ht="15" customHeight="1">
      <c r="A45" s="361" t="s">
        <v>138</v>
      </c>
      <c r="B45" s="122" t="s">
        <v>409</v>
      </c>
      <c r="C45" s="413" t="s">
        <v>329</v>
      </c>
      <c r="D45" s="414"/>
      <c r="E45" s="287">
        <f>SUM(G45,H45,K45,L45,O45,P45,S45,T45,W45,X45,AA45,AB45,AE45,AF45)</f>
        <v>8</v>
      </c>
      <c r="F45" s="288">
        <f>SUM(J45,N45,R45,V45,Z45,AD45,AH45)</f>
        <v>3</v>
      </c>
      <c r="G45" s="328"/>
      <c r="H45" s="329"/>
      <c r="I45" s="329"/>
      <c r="J45" s="296"/>
      <c r="K45" s="293"/>
      <c r="L45" s="294"/>
      <c r="M45" s="295"/>
      <c r="N45" s="296"/>
      <c r="O45" s="293"/>
      <c r="P45" s="295"/>
      <c r="Q45" s="295"/>
      <c r="R45" s="296"/>
      <c r="S45" s="293"/>
      <c r="T45" s="294"/>
      <c r="U45" s="295"/>
      <c r="V45" s="296"/>
      <c r="W45" s="297"/>
      <c r="X45" s="298"/>
      <c r="Y45" s="298"/>
      <c r="Z45" s="299"/>
      <c r="AA45" s="300">
        <v>4</v>
      </c>
      <c r="AB45" s="301">
        <v>4</v>
      </c>
      <c r="AC45" s="301" t="s">
        <v>68</v>
      </c>
      <c r="AD45" s="302">
        <v>3</v>
      </c>
      <c r="AE45" s="300"/>
      <c r="AF45" s="301"/>
      <c r="AG45" s="301"/>
      <c r="AH45" s="302"/>
      <c r="AI45" s="330"/>
    </row>
    <row r="46" spans="1:35" ht="15" customHeight="1">
      <c r="A46" s="362" t="s">
        <v>146</v>
      </c>
      <c r="B46" s="121" t="s">
        <v>410</v>
      </c>
      <c r="C46" s="415" t="s">
        <v>330</v>
      </c>
      <c r="D46" s="416"/>
      <c r="E46" s="304">
        <f aca="true" t="shared" si="4" ref="E46:E52">SUM(G46,H46,K46,L46,O46,P46,S46,T46,W46,X46,AA46,AB46,AE46,AF46)</f>
        <v>16</v>
      </c>
      <c r="F46" s="305">
        <f aca="true" t="shared" si="5" ref="F46:F52">SUM(J46,N46,R46,V46,Z46,AD46,AH46)</f>
        <v>2</v>
      </c>
      <c r="G46" s="328"/>
      <c r="H46" s="329"/>
      <c r="I46" s="329"/>
      <c r="J46" s="296"/>
      <c r="K46" s="293"/>
      <c r="L46" s="294"/>
      <c r="M46" s="295"/>
      <c r="N46" s="296"/>
      <c r="O46" s="293"/>
      <c r="P46" s="295"/>
      <c r="Q46" s="295"/>
      <c r="R46" s="296"/>
      <c r="S46" s="293"/>
      <c r="T46" s="294"/>
      <c r="U46" s="295"/>
      <c r="V46" s="296"/>
      <c r="W46" s="310"/>
      <c r="X46" s="311"/>
      <c r="Y46" s="311"/>
      <c r="Z46" s="312"/>
      <c r="AA46" s="300"/>
      <c r="AB46" s="301"/>
      <c r="AC46" s="301"/>
      <c r="AD46" s="302"/>
      <c r="AE46" s="300">
        <v>4</v>
      </c>
      <c r="AF46" s="301">
        <v>12</v>
      </c>
      <c r="AG46" s="301" t="s">
        <v>211</v>
      </c>
      <c r="AH46" s="302">
        <v>2</v>
      </c>
      <c r="AI46" s="320" t="s">
        <v>409</v>
      </c>
    </row>
    <row r="47" spans="1:35" ht="15" customHeight="1">
      <c r="A47" s="362" t="s">
        <v>147</v>
      </c>
      <c r="B47" s="121" t="s">
        <v>411</v>
      </c>
      <c r="C47" s="415" t="s">
        <v>331</v>
      </c>
      <c r="D47" s="416"/>
      <c r="E47" s="304">
        <f t="shared" si="4"/>
        <v>8</v>
      </c>
      <c r="F47" s="305">
        <f t="shared" si="5"/>
        <v>2</v>
      </c>
      <c r="G47" s="328"/>
      <c r="H47" s="329"/>
      <c r="I47" s="329"/>
      <c r="J47" s="296"/>
      <c r="K47" s="293"/>
      <c r="L47" s="294"/>
      <c r="M47" s="295"/>
      <c r="N47" s="296"/>
      <c r="O47" s="293"/>
      <c r="P47" s="295"/>
      <c r="Q47" s="295"/>
      <c r="R47" s="296"/>
      <c r="S47" s="293"/>
      <c r="T47" s="294"/>
      <c r="U47" s="295"/>
      <c r="V47" s="296"/>
      <c r="W47" s="310"/>
      <c r="X47" s="311"/>
      <c r="Y47" s="311"/>
      <c r="Z47" s="312"/>
      <c r="AA47" s="314">
        <v>4</v>
      </c>
      <c r="AB47" s="315">
        <v>4</v>
      </c>
      <c r="AC47" s="315" t="s">
        <v>211</v>
      </c>
      <c r="AD47" s="316">
        <v>2</v>
      </c>
      <c r="AE47" s="300"/>
      <c r="AF47" s="301"/>
      <c r="AG47" s="317"/>
      <c r="AH47" s="302"/>
      <c r="AI47" s="331"/>
    </row>
    <row r="48" spans="1:35" ht="15" customHeight="1">
      <c r="A48" s="362" t="s">
        <v>148</v>
      </c>
      <c r="B48" s="121" t="s">
        <v>412</v>
      </c>
      <c r="C48" s="415" t="s">
        <v>332</v>
      </c>
      <c r="D48" s="416"/>
      <c r="E48" s="304">
        <f t="shared" si="4"/>
        <v>16</v>
      </c>
      <c r="F48" s="305">
        <f t="shared" si="5"/>
        <v>3</v>
      </c>
      <c r="G48" s="328"/>
      <c r="H48" s="329"/>
      <c r="I48" s="329"/>
      <c r="J48" s="296"/>
      <c r="K48" s="293"/>
      <c r="L48" s="294"/>
      <c r="M48" s="295"/>
      <c r="N48" s="296"/>
      <c r="O48" s="293"/>
      <c r="P48" s="295"/>
      <c r="Q48" s="295"/>
      <c r="R48" s="296"/>
      <c r="S48" s="293"/>
      <c r="T48" s="294"/>
      <c r="U48" s="295"/>
      <c r="V48" s="296"/>
      <c r="W48" s="310"/>
      <c r="X48" s="311"/>
      <c r="Y48" s="311"/>
      <c r="Z48" s="312"/>
      <c r="AA48" s="314"/>
      <c r="AB48" s="315"/>
      <c r="AC48" s="315"/>
      <c r="AD48" s="316"/>
      <c r="AE48" s="300">
        <v>4</v>
      </c>
      <c r="AF48" s="301">
        <v>12</v>
      </c>
      <c r="AG48" s="319" t="s">
        <v>68</v>
      </c>
      <c r="AH48" s="302">
        <v>3</v>
      </c>
      <c r="AI48" s="320" t="s">
        <v>411</v>
      </c>
    </row>
    <row r="49" spans="1:35" ht="15" customHeight="1">
      <c r="A49" s="362" t="s">
        <v>149</v>
      </c>
      <c r="B49" s="121" t="s">
        <v>413</v>
      </c>
      <c r="C49" s="415" t="s">
        <v>333</v>
      </c>
      <c r="D49" s="416"/>
      <c r="E49" s="304">
        <f t="shared" si="4"/>
        <v>8</v>
      </c>
      <c r="F49" s="305">
        <f t="shared" si="5"/>
        <v>2</v>
      </c>
      <c r="G49" s="328"/>
      <c r="H49" s="329"/>
      <c r="I49" s="329"/>
      <c r="J49" s="296"/>
      <c r="K49" s="293"/>
      <c r="L49" s="294"/>
      <c r="M49" s="295"/>
      <c r="N49" s="296"/>
      <c r="O49" s="293"/>
      <c r="P49" s="295"/>
      <c r="Q49" s="295"/>
      <c r="R49" s="296"/>
      <c r="S49" s="293"/>
      <c r="T49" s="294"/>
      <c r="U49" s="295"/>
      <c r="V49" s="296"/>
      <c r="W49" s="310"/>
      <c r="X49" s="311"/>
      <c r="Y49" s="311"/>
      <c r="Z49" s="312"/>
      <c r="AA49" s="314">
        <v>4</v>
      </c>
      <c r="AB49" s="315">
        <v>4</v>
      </c>
      <c r="AC49" s="315" t="s">
        <v>211</v>
      </c>
      <c r="AD49" s="316">
        <v>2</v>
      </c>
      <c r="AE49" s="300"/>
      <c r="AF49" s="301"/>
      <c r="AG49" s="321"/>
      <c r="AH49" s="302"/>
      <c r="AI49" s="331"/>
    </row>
    <row r="50" spans="1:35" ht="15" customHeight="1">
      <c r="A50" s="362" t="s">
        <v>150</v>
      </c>
      <c r="B50" s="121" t="s">
        <v>414</v>
      </c>
      <c r="C50" s="415" t="s">
        <v>334</v>
      </c>
      <c r="D50" s="416"/>
      <c r="E50" s="304">
        <f t="shared" si="4"/>
        <v>8</v>
      </c>
      <c r="F50" s="305">
        <f t="shared" si="5"/>
        <v>3</v>
      </c>
      <c r="G50" s="332"/>
      <c r="H50" s="307"/>
      <c r="I50" s="307"/>
      <c r="J50" s="333"/>
      <c r="K50" s="293"/>
      <c r="L50" s="294"/>
      <c r="M50" s="295"/>
      <c r="N50" s="296"/>
      <c r="O50" s="293"/>
      <c r="P50" s="295"/>
      <c r="Q50" s="295"/>
      <c r="R50" s="296"/>
      <c r="S50" s="293"/>
      <c r="T50" s="294"/>
      <c r="U50" s="295"/>
      <c r="V50" s="296"/>
      <c r="W50" s="310"/>
      <c r="X50" s="311"/>
      <c r="Y50" s="311"/>
      <c r="Z50" s="312"/>
      <c r="AA50" s="314"/>
      <c r="AB50" s="315"/>
      <c r="AC50" s="315"/>
      <c r="AD50" s="316"/>
      <c r="AE50" s="300">
        <v>4</v>
      </c>
      <c r="AF50" s="301">
        <v>4</v>
      </c>
      <c r="AG50" s="321" t="s">
        <v>68</v>
      </c>
      <c r="AH50" s="302">
        <v>3</v>
      </c>
      <c r="AI50" s="320" t="s">
        <v>413</v>
      </c>
    </row>
    <row r="51" spans="1:35" ht="15" customHeight="1">
      <c r="A51" s="362" t="s">
        <v>151</v>
      </c>
      <c r="B51" s="121" t="s">
        <v>415</v>
      </c>
      <c r="C51" s="415" t="s">
        <v>335</v>
      </c>
      <c r="D51" s="416"/>
      <c r="E51" s="304">
        <f t="shared" si="4"/>
        <v>8</v>
      </c>
      <c r="F51" s="305">
        <f t="shared" si="5"/>
        <v>2</v>
      </c>
      <c r="G51" s="332"/>
      <c r="H51" s="307"/>
      <c r="I51" s="307"/>
      <c r="J51" s="333"/>
      <c r="K51" s="293"/>
      <c r="L51" s="294"/>
      <c r="M51" s="295"/>
      <c r="N51" s="296"/>
      <c r="O51" s="293"/>
      <c r="P51" s="295"/>
      <c r="Q51" s="295"/>
      <c r="R51" s="296"/>
      <c r="S51" s="293"/>
      <c r="T51" s="294"/>
      <c r="U51" s="295"/>
      <c r="V51" s="296"/>
      <c r="W51" s="310"/>
      <c r="X51" s="311"/>
      <c r="Y51" s="311"/>
      <c r="Z51" s="312"/>
      <c r="AA51" s="314">
        <v>4</v>
      </c>
      <c r="AB51" s="315">
        <v>4</v>
      </c>
      <c r="AC51" s="315" t="s">
        <v>211</v>
      </c>
      <c r="AD51" s="316">
        <v>2</v>
      </c>
      <c r="AE51" s="300"/>
      <c r="AF51" s="301"/>
      <c r="AG51" s="321"/>
      <c r="AH51" s="302"/>
      <c r="AI51" s="331"/>
    </row>
    <row r="52" spans="1:35" ht="15" customHeight="1">
      <c r="A52" s="363" t="s">
        <v>152</v>
      </c>
      <c r="B52" s="123" t="s">
        <v>416</v>
      </c>
      <c r="C52" s="417" t="s">
        <v>336</v>
      </c>
      <c r="D52" s="418"/>
      <c r="E52" s="304">
        <f t="shared" si="4"/>
        <v>12</v>
      </c>
      <c r="F52" s="305">
        <f t="shared" si="5"/>
        <v>3</v>
      </c>
      <c r="G52" s="332"/>
      <c r="H52" s="307"/>
      <c r="I52" s="307"/>
      <c r="J52" s="333"/>
      <c r="K52" s="293"/>
      <c r="L52" s="294"/>
      <c r="M52" s="295"/>
      <c r="N52" s="296"/>
      <c r="O52" s="293"/>
      <c r="P52" s="295"/>
      <c r="Q52" s="295"/>
      <c r="R52" s="296"/>
      <c r="S52" s="293"/>
      <c r="T52" s="294"/>
      <c r="U52" s="295"/>
      <c r="V52" s="296"/>
      <c r="W52" s="324"/>
      <c r="X52" s="325"/>
      <c r="Y52" s="325"/>
      <c r="Z52" s="326"/>
      <c r="AA52" s="314"/>
      <c r="AB52" s="315"/>
      <c r="AC52" s="315"/>
      <c r="AD52" s="316"/>
      <c r="AE52" s="300">
        <v>8</v>
      </c>
      <c r="AF52" s="301">
        <v>4</v>
      </c>
      <c r="AG52" s="321" t="s">
        <v>68</v>
      </c>
      <c r="AH52" s="302">
        <v>3</v>
      </c>
      <c r="AI52" s="320" t="s">
        <v>415</v>
      </c>
    </row>
    <row r="53" spans="1:35" ht="15" customHeight="1">
      <c r="A53" s="364"/>
      <c r="B53" s="370" t="s">
        <v>337</v>
      </c>
      <c r="C53" s="370"/>
      <c r="D53" s="412"/>
      <c r="E53" s="283">
        <f>SUM(E54:E61)</f>
        <v>84</v>
      </c>
      <c r="F53" s="284">
        <f>SUM(F54:F61)</f>
        <v>20</v>
      </c>
      <c r="G53" s="283">
        <f>SUM(G54:G61)</f>
        <v>0</v>
      </c>
      <c r="H53" s="285">
        <f>SUM(H54:H61)</f>
        <v>0</v>
      </c>
      <c r="I53" s="285"/>
      <c r="J53" s="286">
        <f>SUM(J54:J61)</f>
        <v>0</v>
      </c>
      <c r="K53" s="283">
        <f>SUM(K54:K61)</f>
        <v>0</v>
      </c>
      <c r="L53" s="285">
        <f>SUM(L54:L61)</f>
        <v>0</v>
      </c>
      <c r="M53" s="285"/>
      <c r="N53" s="286">
        <f>SUM(N54:N61)</f>
        <v>0</v>
      </c>
      <c r="O53" s="283">
        <f>SUM(O54:O61)</f>
        <v>0</v>
      </c>
      <c r="P53" s="285">
        <f>SUM(P54:P61)</f>
        <v>0</v>
      </c>
      <c r="Q53" s="285"/>
      <c r="R53" s="286">
        <f>SUM(R54:R61)</f>
        <v>0</v>
      </c>
      <c r="S53" s="283">
        <f>SUM(S54:S61)</f>
        <v>0</v>
      </c>
      <c r="T53" s="285">
        <f>SUM(T54:T61)</f>
        <v>0</v>
      </c>
      <c r="U53" s="285"/>
      <c r="V53" s="286">
        <f>SUM(V54:V61)</f>
        <v>0</v>
      </c>
      <c r="W53" s="283">
        <f>SUM(W54:W61)</f>
        <v>0</v>
      </c>
      <c r="X53" s="285">
        <f>SUM(X54:X61)</f>
        <v>0</v>
      </c>
      <c r="Y53" s="285"/>
      <c r="Z53" s="286">
        <f>SUM(Z54:Z61)</f>
        <v>0</v>
      </c>
      <c r="AA53" s="283">
        <f>SUM(AA54:AA61)</f>
        <v>16</v>
      </c>
      <c r="AB53" s="285">
        <f>SUM(AB54:AB61)</f>
        <v>16</v>
      </c>
      <c r="AC53" s="285"/>
      <c r="AD53" s="286">
        <f>SUM(AD54:AD61)</f>
        <v>9</v>
      </c>
      <c r="AE53" s="283">
        <f>SUM(AE54:AE61)</f>
        <v>20</v>
      </c>
      <c r="AF53" s="285">
        <f>SUM(AF54:AF61)</f>
        <v>32</v>
      </c>
      <c r="AG53" s="285"/>
      <c r="AH53" s="286">
        <f>SUM(AH54:AH61)</f>
        <v>11</v>
      </c>
      <c r="AI53" s="327"/>
    </row>
    <row r="54" spans="1:35" ht="15" customHeight="1">
      <c r="A54" s="361" t="s">
        <v>153</v>
      </c>
      <c r="B54" s="122" t="s">
        <v>434</v>
      </c>
      <c r="C54" s="413" t="s">
        <v>338</v>
      </c>
      <c r="D54" s="414"/>
      <c r="E54" s="287">
        <f>SUM(G54,H54,K54,L54,O54,P54,S54,T54,W54,X54,AA54,AB54,AE54,AF54)</f>
        <v>8</v>
      </c>
      <c r="F54" s="288">
        <f>SUM(J54,N54,R54,V54,Z54,AD54,AH54)</f>
        <v>2</v>
      </c>
      <c r="G54" s="328"/>
      <c r="H54" s="329"/>
      <c r="I54" s="329"/>
      <c r="J54" s="296"/>
      <c r="K54" s="293"/>
      <c r="L54" s="294"/>
      <c r="M54" s="295"/>
      <c r="N54" s="296"/>
      <c r="O54" s="293"/>
      <c r="P54" s="295"/>
      <c r="Q54" s="295"/>
      <c r="R54" s="296"/>
      <c r="S54" s="293"/>
      <c r="T54" s="294"/>
      <c r="U54" s="295"/>
      <c r="V54" s="296"/>
      <c r="W54" s="297"/>
      <c r="X54" s="298"/>
      <c r="Y54" s="298"/>
      <c r="Z54" s="299"/>
      <c r="AA54" s="300">
        <v>4</v>
      </c>
      <c r="AB54" s="301">
        <v>4</v>
      </c>
      <c r="AC54" s="301" t="s">
        <v>211</v>
      </c>
      <c r="AD54" s="302">
        <v>2</v>
      </c>
      <c r="AE54" s="300"/>
      <c r="AF54" s="301"/>
      <c r="AG54" s="301"/>
      <c r="AH54" s="302"/>
      <c r="AI54" s="330"/>
    </row>
    <row r="55" spans="1:35" ht="15.75">
      <c r="A55" s="362" t="s">
        <v>154</v>
      </c>
      <c r="B55" s="334" t="s">
        <v>435</v>
      </c>
      <c r="C55" s="415" t="s">
        <v>339</v>
      </c>
      <c r="D55" s="416"/>
      <c r="E55" s="304">
        <f aca="true" t="shared" si="6" ref="E55:E61">SUM(G55,H55,K55,L55,O55,P55,S55,T55,W55,X55,AA55,AB55,AE55,AF55)</f>
        <v>16</v>
      </c>
      <c r="F55" s="305">
        <f aca="true" t="shared" si="7" ref="F55:F61">SUM(J55,N55,R55,V55,Z55,AD55,AH55)</f>
        <v>3</v>
      </c>
      <c r="G55" s="328"/>
      <c r="H55" s="329"/>
      <c r="I55" s="329"/>
      <c r="J55" s="296"/>
      <c r="K55" s="293"/>
      <c r="L55" s="294"/>
      <c r="M55" s="295"/>
      <c r="N55" s="296"/>
      <c r="O55" s="293"/>
      <c r="P55" s="295"/>
      <c r="Q55" s="295"/>
      <c r="R55" s="296"/>
      <c r="S55" s="293"/>
      <c r="T55" s="294"/>
      <c r="U55" s="295"/>
      <c r="V55" s="296"/>
      <c r="W55" s="310"/>
      <c r="X55" s="311"/>
      <c r="Y55" s="311"/>
      <c r="Z55" s="312"/>
      <c r="AA55" s="300"/>
      <c r="AB55" s="301"/>
      <c r="AC55" s="301"/>
      <c r="AD55" s="302"/>
      <c r="AE55" s="300">
        <v>4</v>
      </c>
      <c r="AF55" s="301">
        <v>12</v>
      </c>
      <c r="AG55" s="301" t="s">
        <v>68</v>
      </c>
      <c r="AH55" s="302">
        <v>3</v>
      </c>
      <c r="AI55" s="320" t="s">
        <v>434</v>
      </c>
    </row>
    <row r="56" spans="1:35" ht="15" customHeight="1">
      <c r="A56" s="362" t="s">
        <v>155</v>
      </c>
      <c r="B56" s="121" t="s">
        <v>436</v>
      </c>
      <c r="C56" s="415" t="s">
        <v>340</v>
      </c>
      <c r="D56" s="416"/>
      <c r="E56" s="304">
        <f t="shared" si="6"/>
        <v>8</v>
      </c>
      <c r="F56" s="305">
        <f t="shared" si="7"/>
        <v>2</v>
      </c>
      <c r="G56" s="328"/>
      <c r="H56" s="329"/>
      <c r="I56" s="329"/>
      <c r="J56" s="296"/>
      <c r="K56" s="293"/>
      <c r="L56" s="294"/>
      <c r="M56" s="295"/>
      <c r="N56" s="296"/>
      <c r="O56" s="293"/>
      <c r="P56" s="295"/>
      <c r="Q56" s="295"/>
      <c r="R56" s="296"/>
      <c r="S56" s="293"/>
      <c r="T56" s="294"/>
      <c r="U56" s="295"/>
      <c r="V56" s="296"/>
      <c r="W56" s="310"/>
      <c r="X56" s="311"/>
      <c r="Y56" s="311"/>
      <c r="Z56" s="312"/>
      <c r="AA56" s="314">
        <v>4</v>
      </c>
      <c r="AB56" s="315">
        <v>4</v>
      </c>
      <c r="AC56" s="315" t="s">
        <v>211</v>
      </c>
      <c r="AD56" s="316">
        <v>2</v>
      </c>
      <c r="AE56" s="300"/>
      <c r="AF56" s="301"/>
      <c r="AG56" s="317"/>
      <c r="AH56" s="302"/>
      <c r="AI56" s="331"/>
    </row>
    <row r="57" spans="1:35" ht="15" customHeight="1">
      <c r="A57" s="362" t="s">
        <v>156</v>
      </c>
      <c r="B57" s="121" t="s">
        <v>437</v>
      </c>
      <c r="C57" s="415" t="s">
        <v>341</v>
      </c>
      <c r="D57" s="416"/>
      <c r="E57" s="304">
        <f t="shared" si="6"/>
        <v>16</v>
      </c>
      <c r="F57" s="305">
        <f t="shared" si="7"/>
        <v>3</v>
      </c>
      <c r="G57" s="328"/>
      <c r="H57" s="329"/>
      <c r="I57" s="329"/>
      <c r="J57" s="296"/>
      <c r="K57" s="293"/>
      <c r="L57" s="294"/>
      <c r="M57" s="295"/>
      <c r="N57" s="296"/>
      <c r="O57" s="293"/>
      <c r="P57" s="295"/>
      <c r="Q57" s="295"/>
      <c r="R57" s="296"/>
      <c r="S57" s="293"/>
      <c r="T57" s="294"/>
      <c r="U57" s="295"/>
      <c r="V57" s="296"/>
      <c r="W57" s="310"/>
      <c r="X57" s="311"/>
      <c r="Y57" s="311"/>
      <c r="Z57" s="312"/>
      <c r="AA57" s="314"/>
      <c r="AB57" s="315"/>
      <c r="AC57" s="315"/>
      <c r="AD57" s="316"/>
      <c r="AE57" s="300">
        <v>4</v>
      </c>
      <c r="AF57" s="301">
        <v>12</v>
      </c>
      <c r="AG57" s="319" t="s">
        <v>68</v>
      </c>
      <c r="AH57" s="302">
        <v>3</v>
      </c>
      <c r="AI57" s="320" t="s">
        <v>436</v>
      </c>
    </row>
    <row r="58" spans="1:35" ht="15" customHeight="1">
      <c r="A58" s="362" t="s">
        <v>157</v>
      </c>
      <c r="B58" s="121" t="s">
        <v>438</v>
      </c>
      <c r="C58" s="415" t="s">
        <v>342</v>
      </c>
      <c r="D58" s="416"/>
      <c r="E58" s="304">
        <f t="shared" si="6"/>
        <v>8</v>
      </c>
      <c r="F58" s="305">
        <f t="shared" si="7"/>
        <v>2</v>
      </c>
      <c r="G58" s="328"/>
      <c r="H58" s="329"/>
      <c r="I58" s="329"/>
      <c r="J58" s="296"/>
      <c r="K58" s="293"/>
      <c r="L58" s="294"/>
      <c r="M58" s="295"/>
      <c r="N58" s="296"/>
      <c r="O58" s="293"/>
      <c r="P58" s="295"/>
      <c r="Q58" s="295"/>
      <c r="R58" s="296"/>
      <c r="S58" s="293"/>
      <c r="T58" s="294"/>
      <c r="U58" s="295"/>
      <c r="V58" s="296"/>
      <c r="W58" s="310"/>
      <c r="X58" s="311"/>
      <c r="Y58" s="311"/>
      <c r="Z58" s="312"/>
      <c r="AA58" s="314">
        <v>4</v>
      </c>
      <c r="AB58" s="315">
        <v>4</v>
      </c>
      <c r="AC58" s="315" t="s">
        <v>211</v>
      </c>
      <c r="AD58" s="316">
        <v>2</v>
      </c>
      <c r="AE58" s="300"/>
      <c r="AF58" s="301"/>
      <c r="AG58" s="321"/>
      <c r="AH58" s="302"/>
      <c r="AI58" s="331"/>
    </row>
    <row r="59" spans="1:35" ht="15" customHeight="1">
      <c r="A59" s="362" t="s">
        <v>158</v>
      </c>
      <c r="B59" s="121" t="s">
        <v>439</v>
      </c>
      <c r="C59" s="415" t="s">
        <v>343</v>
      </c>
      <c r="D59" s="416"/>
      <c r="E59" s="304">
        <f t="shared" si="6"/>
        <v>8</v>
      </c>
      <c r="F59" s="305">
        <f t="shared" si="7"/>
        <v>3</v>
      </c>
      <c r="G59" s="332"/>
      <c r="H59" s="307"/>
      <c r="I59" s="307"/>
      <c r="J59" s="333"/>
      <c r="K59" s="293"/>
      <c r="L59" s="294"/>
      <c r="M59" s="295"/>
      <c r="N59" s="296"/>
      <c r="O59" s="293"/>
      <c r="P59" s="295"/>
      <c r="Q59" s="295"/>
      <c r="R59" s="296"/>
      <c r="S59" s="293"/>
      <c r="T59" s="294"/>
      <c r="U59" s="295"/>
      <c r="V59" s="296"/>
      <c r="W59" s="310"/>
      <c r="X59" s="311"/>
      <c r="Y59" s="311"/>
      <c r="Z59" s="312"/>
      <c r="AA59" s="314"/>
      <c r="AB59" s="315"/>
      <c r="AC59" s="315"/>
      <c r="AD59" s="316"/>
      <c r="AE59" s="300">
        <v>4</v>
      </c>
      <c r="AF59" s="301">
        <v>4</v>
      </c>
      <c r="AG59" s="321" t="s">
        <v>68</v>
      </c>
      <c r="AH59" s="302">
        <v>3</v>
      </c>
      <c r="AI59" s="320" t="s">
        <v>438</v>
      </c>
    </row>
    <row r="60" spans="1:35" ht="15" customHeight="1">
      <c r="A60" s="362" t="s">
        <v>159</v>
      </c>
      <c r="B60" s="121" t="s">
        <v>440</v>
      </c>
      <c r="C60" s="415" t="s">
        <v>344</v>
      </c>
      <c r="D60" s="416"/>
      <c r="E60" s="304">
        <f t="shared" si="6"/>
        <v>8</v>
      </c>
      <c r="F60" s="305">
        <f t="shared" si="7"/>
        <v>3</v>
      </c>
      <c r="G60" s="332"/>
      <c r="H60" s="307"/>
      <c r="I60" s="307"/>
      <c r="J60" s="333"/>
      <c r="K60" s="293"/>
      <c r="L60" s="294"/>
      <c r="M60" s="295"/>
      <c r="N60" s="296"/>
      <c r="O60" s="293"/>
      <c r="P60" s="295"/>
      <c r="Q60" s="295"/>
      <c r="R60" s="296"/>
      <c r="S60" s="293"/>
      <c r="T60" s="294"/>
      <c r="U60" s="295"/>
      <c r="V60" s="296"/>
      <c r="W60" s="310"/>
      <c r="X60" s="311"/>
      <c r="Y60" s="311"/>
      <c r="Z60" s="312"/>
      <c r="AA60" s="314">
        <v>4</v>
      </c>
      <c r="AB60" s="315">
        <v>4</v>
      </c>
      <c r="AC60" s="315" t="s">
        <v>68</v>
      </c>
      <c r="AD60" s="316">
        <v>3</v>
      </c>
      <c r="AE60" s="300"/>
      <c r="AF60" s="301"/>
      <c r="AG60" s="321"/>
      <c r="AH60" s="302"/>
      <c r="AI60" s="331"/>
    </row>
    <row r="61" spans="1:35" ht="15" customHeight="1">
      <c r="A61" s="363" t="s">
        <v>160</v>
      </c>
      <c r="B61" s="123" t="s">
        <v>441</v>
      </c>
      <c r="C61" s="415" t="s">
        <v>345</v>
      </c>
      <c r="D61" s="416"/>
      <c r="E61" s="304">
        <f t="shared" si="6"/>
        <v>12</v>
      </c>
      <c r="F61" s="305">
        <f t="shared" si="7"/>
        <v>2</v>
      </c>
      <c r="G61" s="332"/>
      <c r="H61" s="307"/>
      <c r="I61" s="307"/>
      <c r="J61" s="333"/>
      <c r="K61" s="293"/>
      <c r="L61" s="294"/>
      <c r="M61" s="295"/>
      <c r="N61" s="296"/>
      <c r="O61" s="293"/>
      <c r="P61" s="295"/>
      <c r="Q61" s="295"/>
      <c r="R61" s="296"/>
      <c r="S61" s="293"/>
      <c r="T61" s="294"/>
      <c r="U61" s="295"/>
      <c r="V61" s="296"/>
      <c r="W61" s="324"/>
      <c r="X61" s="325"/>
      <c r="Y61" s="325"/>
      <c r="Z61" s="326"/>
      <c r="AA61" s="314"/>
      <c r="AB61" s="315"/>
      <c r="AC61" s="315"/>
      <c r="AD61" s="316"/>
      <c r="AE61" s="300">
        <v>8</v>
      </c>
      <c r="AF61" s="301">
        <v>4</v>
      </c>
      <c r="AG61" s="321" t="s">
        <v>211</v>
      </c>
      <c r="AH61" s="302">
        <v>2</v>
      </c>
      <c r="AI61" s="320" t="s">
        <v>440</v>
      </c>
    </row>
    <row r="62" spans="1:35" ht="15" customHeight="1">
      <c r="A62" s="125"/>
      <c r="B62" s="370" t="s">
        <v>169</v>
      </c>
      <c r="C62" s="370"/>
      <c r="D62" s="412"/>
      <c r="E62" s="283">
        <f>SUM(E63:E70)</f>
        <v>84</v>
      </c>
      <c r="F62" s="284">
        <f>SUM(F63:F70)</f>
        <v>20</v>
      </c>
      <c r="G62" s="283">
        <f>SUM(G63:G70)</f>
        <v>0</v>
      </c>
      <c r="H62" s="285">
        <f>SUM(H63:H70)</f>
        <v>0</v>
      </c>
      <c r="I62" s="285"/>
      <c r="J62" s="286">
        <f>SUM(J63:J70)</f>
        <v>0</v>
      </c>
      <c r="K62" s="283">
        <f>SUM(K63:K70)</f>
        <v>0</v>
      </c>
      <c r="L62" s="285">
        <f>SUM(L63:L70)</f>
        <v>0</v>
      </c>
      <c r="M62" s="285"/>
      <c r="N62" s="286">
        <f>SUM(N63:N70)</f>
        <v>0</v>
      </c>
      <c r="O62" s="283">
        <f>SUM(O63:O70)</f>
        <v>0</v>
      </c>
      <c r="P62" s="285">
        <f>SUM(P63:P70)</f>
        <v>0</v>
      </c>
      <c r="Q62" s="285"/>
      <c r="R62" s="286">
        <f>SUM(R63:R70)</f>
        <v>0</v>
      </c>
      <c r="S62" s="283">
        <f>SUM(S63:S70)</f>
        <v>0</v>
      </c>
      <c r="T62" s="285">
        <f>SUM(T63:T70)</f>
        <v>0</v>
      </c>
      <c r="U62" s="285"/>
      <c r="V62" s="286">
        <f>SUM(V63:V70)</f>
        <v>0</v>
      </c>
      <c r="W62" s="283">
        <f>SUM(W63:W70)</f>
        <v>0</v>
      </c>
      <c r="X62" s="285">
        <f>SUM(X63:X70)</f>
        <v>0</v>
      </c>
      <c r="Y62" s="285"/>
      <c r="Z62" s="286">
        <f>SUM(Z63:Z70)</f>
        <v>0</v>
      </c>
      <c r="AA62" s="283">
        <f>SUM(AA63:AA70)</f>
        <v>16</v>
      </c>
      <c r="AB62" s="285">
        <f>SUM(AB63:AB70)</f>
        <v>16</v>
      </c>
      <c r="AC62" s="285"/>
      <c r="AD62" s="286">
        <f>SUM(AD63:AD70)</f>
        <v>8</v>
      </c>
      <c r="AE62" s="283">
        <f>SUM(AE63:AE70)</f>
        <v>20</v>
      </c>
      <c r="AF62" s="285">
        <f>SUM(AF63:AF70)</f>
        <v>32</v>
      </c>
      <c r="AG62" s="285"/>
      <c r="AH62" s="286">
        <f>SUM(AH63:AH70)</f>
        <v>12</v>
      </c>
      <c r="AI62" s="239"/>
    </row>
    <row r="63" spans="1:35" ht="15" customHeight="1">
      <c r="A63" s="361" t="s">
        <v>161</v>
      </c>
      <c r="B63" s="122" t="s">
        <v>417</v>
      </c>
      <c r="C63" s="413" t="s">
        <v>170</v>
      </c>
      <c r="D63" s="414"/>
      <c r="E63" s="287">
        <f aca="true" t="shared" si="8" ref="E63:E70">SUM(G63,H63,K63,L63,O63,P63,S63,T63,W63,X63,AA63,AB63,AE63,AF63)</f>
        <v>8</v>
      </c>
      <c r="F63" s="288">
        <f aca="true" t="shared" si="9" ref="F63:F70">SUM(J63,N63,R63,V63,Z63,AD63,AH63)</f>
        <v>2</v>
      </c>
      <c r="G63" s="328"/>
      <c r="H63" s="329"/>
      <c r="I63" s="329"/>
      <c r="J63" s="296"/>
      <c r="K63" s="293"/>
      <c r="L63" s="294"/>
      <c r="M63" s="295"/>
      <c r="N63" s="296"/>
      <c r="O63" s="293"/>
      <c r="P63" s="295"/>
      <c r="Q63" s="295"/>
      <c r="R63" s="296"/>
      <c r="S63" s="293"/>
      <c r="T63" s="294"/>
      <c r="U63" s="295"/>
      <c r="V63" s="296"/>
      <c r="W63" s="297"/>
      <c r="X63" s="298"/>
      <c r="Y63" s="298"/>
      <c r="Z63" s="299"/>
      <c r="AA63" s="300">
        <v>4</v>
      </c>
      <c r="AB63" s="301">
        <v>4</v>
      </c>
      <c r="AC63" s="301" t="s">
        <v>211</v>
      </c>
      <c r="AD63" s="302">
        <v>2</v>
      </c>
      <c r="AE63" s="300"/>
      <c r="AF63" s="301"/>
      <c r="AG63" s="301"/>
      <c r="AH63" s="302"/>
      <c r="AI63" s="335"/>
    </row>
    <row r="64" spans="1:35" ht="15" customHeight="1">
      <c r="A64" s="362" t="s">
        <v>162</v>
      </c>
      <c r="B64" s="121" t="s">
        <v>418</v>
      </c>
      <c r="C64" s="415" t="s">
        <v>171</v>
      </c>
      <c r="D64" s="416"/>
      <c r="E64" s="304">
        <f t="shared" si="8"/>
        <v>16</v>
      </c>
      <c r="F64" s="305">
        <f t="shared" si="9"/>
        <v>3</v>
      </c>
      <c r="G64" s="328"/>
      <c r="H64" s="329"/>
      <c r="I64" s="329"/>
      <c r="J64" s="296"/>
      <c r="K64" s="293"/>
      <c r="L64" s="294"/>
      <c r="M64" s="295"/>
      <c r="N64" s="296"/>
      <c r="O64" s="293"/>
      <c r="P64" s="295"/>
      <c r="Q64" s="295"/>
      <c r="R64" s="296"/>
      <c r="S64" s="293"/>
      <c r="T64" s="294"/>
      <c r="U64" s="295"/>
      <c r="V64" s="296"/>
      <c r="W64" s="310"/>
      <c r="X64" s="311"/>
      <c r="Y64" s="311"/>
      <c r="Z64" s="312"/>
      <c r="AA64" s="300"/>
      <c r="AB64" s="301"/>
      <c r="AC64" s="301"/>
      <c r="AD64" s="302"/>
      <c r="AE64" s="300">
        <v>4</v>
      </c>
      <c r="AF64" s="301">
        <v>12</v>
      </c>
      <c r="AG64" s="301" t="s">
        <v>68</v>
      </c>
      <c r="AH64" s="302">
        <v>3</v>
      </c>
      <c r="AI64" s="313" t="s">
        <v>417</v>
      </c>
    </row>
    <row r="65" spans="1:35" ht="15" customHeight="1">
      <c r="A65" s="362" t="s">
        <v>163</v>
      </c>
      <c r="B65" s="121" t="s">
        <v>419</v>
      </c>
      <c r="C65" s="415" t="s">
        <v>172</v>
      </c>
      <c r="D65" s="416"/>
      <c r="E65" s="304">
        <f t="shared" si="8"/>
        <v>8</v>
      </c>
      <c r="F65" s="305">
        <f t="shared" si="9"/>
        <v>2</v>
      </c>
      <c r="G65" s="328"/>
      <c r="H65" s="329"/>
      <c r="I65" s="329"/>
      <c r="J65" s="296"/>
      <c r="K65" s="293"/>
      <c r="L65" s="294"/>
      <c r="M65" s="295"/>
      <c r="N65" s="296"/>
      <c r="O65" s="293"/>
      <c r="P65" s="295"/>
      <c r="Q65" s="295"/>
      <c r="R65" s="296"/>
      <c r="S65" s="293"/>
      <c r="T65" s="294"/>
      <c r="U65" s="295"/>
      <c r="V65" s="296"/>
      <c r="W65" s="310"/>
      <c r="X65" s="311"/>
      <c r="Y65" s="311"/>
      <c r="Z65" s="312"/>
      <c r="AA65" s="314">
        <v>4</v>
      </c>
      <c r="AB65" s="315">
        <v>4</v>
      </c>
      <c r="AC65" s="426" t="s">
        <v>68</v>
      </c>
      <c r="AD65" s="316">
        <v>2</v>
      </c>
      <c r="AE65" s="300"/>
      <c r="AF65" s="301"/>
      <c r="AG65" s="317"/>
      <c r="AH65" s="302"/>
      <c r="AI65" s="331"/>
    </row>
    <row r="66" spans="1:35" ht="15" customHeight="1">
      <c r="A66" s="362" t="s">
        <v>164</v>
      </c>
      <c r="B66" s="121" t="s">
        <v>420</v>
      </c>
      <c r="C66" s="415" t="s">
        <v>173</v>
      </c>
      <c r="D66" s="416"/>
      <c r="E66" s="304">
        <f t="shared" si="8"/>
        <v>8</v>
      </c>
      <c r="F66" s="305">
        <f t="shared" si="9"/>
        <v>3</v>
      </c>
      <c r="G66" s="328"/>
      <c r="H66" s="329"/>
      <c r="I66" s="329"/>
      <c r="J66" s="296"/>
      <c r="K66" s="293"/>
      <c r="L66" s="294"/>
      <c r="M66" s="295"/>
      <c r="N66" s="296"/>
      <c r="O66" s="293"/>
      <c r="P66" s="295"/>
      <c r="Q66" s="295"/>
      <c r="R66" s="296"/>
      <c r="S66" s="293"/>
      <c r="T66" s="294"/>
      <c r="U66" s="295"/>
      <c r="V66" s="296"/>
      <c r="W66" s="310"/>
      <c r="X66" s="311"/>
      <c r="Y66" s="311"/>
      <c r="Z66" s="312"/>
      <c r="AA66" s="314"/>
      <c r="AB66" s="315"/>
      <c r="AC66" s="315"/>
      <c r="AD66" s="316"/>
      <c r="AE66" s="300">
        <v>4</v>
      </c>
      <c r="AF66" s="301">
        <v>4</v>
      </c>
      <c r="AG66" s="425" t="s">
        <v>211</v>
      </c>
      <c r="AH66" s="302">
        <v>3</v>
      </c>
      <c r="AI66" s="320" t="s">
        <v>419</v>
      </c>
    </row>
    <row r="67" spans="1:35" ht="15" customHeight="1">
      <c r="A67" s="362" t="s">
        <v>165</v>
      </c>
      <c r="B67" s="121" t="s">
        <v>421</v>
      </c>
      <c r="C67" s="415" t="s">
        <v>174</v>
      </c>
      <c r="D67" s="416"/>
      <c r="E67" s="304">
        <f t="shared" si="8"/>
        <v>8</v>
      </c>
      <c r="F67" s="305">
        <f t="shared" si="9"/>
        <v>2</v>
      </c>
      <c r="G67" s="328"/>
      <c r="H67" s="329"/>
      <c r="I67" s="329"/>
      <c r="J67" s="296"/>
      <c r="K67" s="293"/>
      <c r="L67" s="294"/>
      <c r="M67" s="295"/>
      <c r="N67" s="296"/>
      <c r="O67" s="293"/>
      <c r="P67" s="295"/>
      <c r="Q67" s="295"/>
      <c r="R67" s="296"/>
      <c r="S67" s="293"/>
      <c r="T67" s="294"/>
      <c r="U67" s="295"/>
      <c r="V67" s="296"/>
      <c r="W67" s="310"/>
      <c r="X67" s="311"/>
      <c r="Y67" s="311"/>
      <c r="Z67" s="312"/>
      <c r="AA67" s="300">
        <v>4</v>
      </c>
      <c r="AB67" s="301">
        <v>4</v>
      </c>
      <c r="AC67" s="301" t="s">
        <v>211</v>
      </c>
      <c r="AD67" s="302">
        <v>2</v>
      </c>
      <c r="AE67" s="300"/>
      <c r="AF67" s="301"/>
      <c r="AG67" s="301"/>
      <c r="AH67" s="302"/>
      <c r="AI67" s="331"/>
    </row>
    <row r="68" spans="1:35" ht="15" customHeight="1">
      <c r="A68" s="362" t="s">
        <v>166</v>
      </c>
      <c r="B68" s="121" t="s">
        <v>422</v>
      </c>
      <c r="C68" s="415" t="s">
        <v>175</v>
      </c>
      <c r="D68" s="416"/>
      <c r="E68" s="304">
        <f t="shared" si="8"/>
        <v>12</v>
      </c>
      <c r="F68" s="305">
        <f t="shared" si="9"/>
        <v>3</v>
      </c>
      <c r="G68" s="328"/>
      <c r="H68" s="329"/>
      <c r="I68" s="329"/>
      <c r="J68" s="296"/>
      <c r="K68" s="293"/>
      <c r="L68" s="294"/>
      <c r="M68" s="295"/>
      <c r="N68" s="296"/>
      <c r="O68" s="293"/>
      <c r="P68" s="295"/>
      <c r="Q68" s="295"/>
      <c r="R68" s="296"/>
      <c r="S68" s="293"/>
      <c r="T68" s="294"/>
      <c r="U68" s="295"/>
      <c r="V68" s="296"/>
      <c r="W68" s="310"/>
      <c r="X68" s="311"/>
      <c r="Y68" s="311"/>
      <c r="Z68" s="312"/>
      <c r="AA68" s="300"/>
      <c r="AB68" s="301"/>
      <c r="AC68" s="301"/>
      <c r="AD68" s="302"/>
      <c r="AE68" s="300">
        <v>8</v>
      </c>
      <c r="AF68" s="301">
        <v>4</v>
      </c>
      <c r="AG68" s="301" t="s">
        <v>68</v>
      </c>
      <c r="AH68" s="302">
        <v>3</v>
      </c>
      <c r="AI68" s="320" t="s">
        <v>421</v>
      </c>
    </row>
    <row r="69" spans="1:35" ht="15" customHeight="1">
      <c r="A69" s="365" t="s">
        <v>167</v>
      </c>
      <c r="B69" s="254" t="s">
        <v>423</v>
      </c>
      <c r="C69" s="421" t="s">
        <v>232</v>
      </c>
      <c r="D69" s="422"/>
      <c r="E69" s="304">
        <f t="shared" si="8"/>
        <v>8</v>
      </c>
      <c r="F69" s="305">
        <f t="shared" si="9"/>
        <v>2</v>
      </c>
      <c r="G69" s="332"/>
      <c r="H69" s="307"/>
      <c r="I69" s="307"/>
      <c r="J69" s="333"/>
      <c r="K69" s="336"/>
      <c r="L69" s="337"/>
      <c r="M69" s="338"/>
      <c r="N69" s="333"/>
      <c r="O69" s="336"/>
      <c r="P69" s="338"/>
      <c r="Q69" s="338"/>
      <c r="R69" s="333"/>
      <c r="S69" s="336"/>
      <c r="T69" s="337"/>
      <c r="U69" s="338"/>
      <c r="V69" s="333"/>
      <c r="W69" s="339"/>
      <c r="X69" s="340"/>
      <c r="Y69" s="340"/>
      <c r="Z69" s="341"/>
      <c r="AA69" s="342">
        <v>4</v>
      </c>
      <c r="AB69" s="317">
        <v>4</v>
      </c>
      <c r="AC69" s="317" t="s">
        <v>211</v>
      </c>
      <c r="AD69" s="343">
        <v>2</v>
      </c>
      <c r="AE69" s="342"/>
      <c r="AF69" s="317"/>
      <c r="AG69" s="317"/>
      <c r="AH69" s="343"/>
      <c r="AI69" s="344"/>
    </row>
    <row r="70" spans="1:35" ht="15" customHeight="1" thickBot="1">
      <c r="A70" s="366" t="s">
        <v>168</v>
      </c>
      <c r="B70" s="345" t="s">
        <v>424</v>
      </c>
      <c r="C70" s="419" t="s">
        <v>176</v>
      </c>
      <c r="D70" s="420"/>
      <c r="E70" s="346">
        <f t="shared" si="8"/>
        <v>16</v>
      </c>
      <c r="F70" s="347">
        <f t="shared" si="9"/>
        <v>3</v>
      </c>
      <c r="G70" s="348"/>
      <c r="H70" s="349"/>
      <c r="I70" s="349"/>
      <c r="J70" s="350"/>
      <c r="K70" s="351"/>
      <c r="L70" s="352"/>
      <c r="M70" s="353"/>
      <c r="N70" s="350"/>
      <c r="O70" s="351"/>
      <c r="P70" s="353"/>
      <c r="Q70" s="353"/>
      <c r="R70" s="350"/>
      <c r="S70" s="351"/>
      <c r="T70" s="352"/>
      <c r="U70" s="353"/>
      <c r="V70" s="350"/>
      <c r="W70" s="354"/>
      <c r="X70" s="355"/>
      <c r="Y70" s="355"/>
      <c r="Z70" s="356"/>
      <c r="AA70" s="357"/>
      <c r="AB70" s="358"/>
      <c r="AC70" s="358"/>
      <c r="AD70" s="359"/>
      <c r="AE70" s="357">
        <v>4</v>
      </c>
      <c r="AF70" s="358">
        <v>12</v>
      </c>
      <c r="AG70" s="358" t="s">
        <v>68</v>
      </c>
      <c r="AH70" s="359">
        <v>3</v>
      </c>
      <c r="AI70" s="360" t="s">
        <v>423</v>
      </c>
    </row>
    <row r="71" spans="1:35" ht="15" customHeight="1">
      <c r="A71" s="240"/>
      <c r="B71" s="241"/>
      <c r="C71" s="242"/>
      <c r="D71" s="242"/>
      <c r="E71" s="243"/>
      <c r="F71" s="244"/>
      <c r="G71" s="236"/>
      <c r="H71" s="236"/>
      <c r="I71" s="236"/>
      <c r="J71" s="245"/>
      <c r="K71" s="240"/>
      <c r="L71" s="240"/>
      <c r="M71" s="240"/>
      <c r="N71" s="245"/>
      <c r="O71" s="240"/>
      <c r="P71" s="240"/>
      <c r="Q71" s="240"/>
      <c r="R71" s="245"/>
      <c r="S71" s="240"/>
      <c r="T71" s="240"/>
      <c r="U71" s="240"/>
      <c r="V71" s="245"/>
      <c r="W71" s="240"/>
      <c r="X71" s="240"/>
      <c r="Y71" s="240"/>
      <c r="Z71" s="240"/>
      <c r="AA71" s="236"/>
      <c r="AB71" s="236"/>
      <c r="AC71" s="236"/>
      <c r="AD71" s="246"/>
      <c r="AE71" s="236"/>
      <c r="AF71" s="236"/>
      <c r="AG71" s="236"/>
      <c r="AH71" s="246"/>
      <c r="AI71" s="247"/>
    </row>
    <row r="72" spans="1:35" ht="15" customHeight="1">
      <c r="A72" s="240"/>
      <c r="B72" s="241"/>
      <c r="C72" s="242"/>
      <c r="D72" s="242"/>
      <c r="E72" s="243"/>
      <c r="F72" s="244"/>
      <c r="G72" s="236"/>
      <c r="H72" s="236"/>
      <c r="I72" s="236"/>
      <c r="J72" s="245"/>
      <c r="K72" s="240"/>
      <c r="L72" s="240"/>
      <c r="M72" s="240"/>
      <c r="N72" s="245"/>
      <c r="O72" s="240"/>
      <c r="P72" s="240"/>
      <c r="Q72" s="240"/>
      <c r="R72" s="245"/>
      <c r="S72" s="240"/>
      <c r="T72" s="240"/>
      <c r="U72" s="240"/>
      <c r="V72" s="245"/>
      <c r="W72" s="240"/>
      <c r="X72" s="240"/>
      <c r="Y72" s="240"/>
      <c r="Z72" s="240"/>
      <c r="AA72" s="236"/>
      <c r="AB72" s="236"/>
      <c r="AC72" s="236"/>
      <c r="AD72" s="246"/>
      <c r="AE72" s="236"/>
      <c r="AF72" s="236"/>
      <c r="AG72" s="236"/>
      <c r="AH72" s="246"/>
      <c r="AI72" s="247"/>
    </row>
    <row r="73" spans="1:35" ht="15" customHeight="1">
      <c r="A73" s="240"/>
      <c r="B73" s="241"/>
      <c r="C73" s="242"/>
      <c r="D73" s="242"/>
      <c r="E73" s="243"/>
      <c r="F73" s="244"/>
      <c r="G73" s="236"/>
      <c r="H73" s="236"/>
      <c r="I73" s="236"/>
      <c r="J73" s="245"/>
      <c r="K73" s="240"/>
      <c r="L73" s="240"/>
      <c r="M73" s="240"/>
      <c r="N73" s="245"/>
      <c r="O73" s="240"/>
      <c r="P73" s="240"/>
      <c r="Q73" s="240"/>
      <c r="R73" s="245"/>
      <c r="S73" s="240"/>
      <c r="T73" s="240"/>
      <c r="U73" s="240"/>
      <c r="V73" s="245"/>
      <c r="W73" s="240"/>
      <c r="X73" s="240"/>
      <c r="Y73" s="240"/>
      <c r="Z73" s="240"/>
      <c r="AA73" s="236"/>
      <c r="AB73" s="236"/>
      <c r="AC73" s="236"/>
      <c r="AD73" s="246"/>
      <c r="AE73" s="236"/>
      <c r="AF73" s="236"/>
      <c r="AG73" s="236"/>
      <c r="AH73" s="246"/>
      <c r="AI73" s="247"/>
    </row>
    <row r="74" spans="1:35" ht="15" customHeight="1">
      <c r="A74" s="240"/>
      <c r="B74" s="241"/>
      <c r="C74" s="242"/>
      <c r="D74" s="242"/>
      <c r="E74" s="243"/>
      <c r="F74" s="244"/>
      <c r="G74" s="236"/>
      <c r="H74" s="236"/>
      <c r="I74" s="236"/>
      <c r="J74" s="245"/>
      <c r="K74" s="240"/>
      <c r="L74" s="240"/>
      <c r="M74" s="240"/>
      <c r="N74" s="245"/>
      <c r="O74" s="240"/>
      <c r="P74" s="240"/>
      <c r="Q74" s="240"/>
      <c r="R74" s="245"/>
      <c r="S74" s="240"/>
      <c r="T74" s="240"/>
      <c r="U74" s="240"/>
      <c r="V74" s="245"/>
      <c r="W74" s="240"/>
      <c r="X74" s="240"/>
      <c r="Y74" s="240"/>
      <c r="Z74" s="240"/>
      <c r="AA74" s="236"/>
      <c r="AB74" s="236"/>
      <c r="AC74" s="236"/>
      <c r="AD74" s="246"/>
      <c r="AE74" s="236"/>
      <c r="AF74" s="236"/>
      <c r="AG74" s="236"/>
      <c r="AH74" s="246"/>
      <c r="AI74" s="247"/>
    </row>
    <row r="75" spans="1:35" ht="15" customHeight="1">
      <c r="A75" s="240"/>
      <c r="B75" s="241"/>
      <c r="C75" s="260" t="s">
        <v>316</v>
      </c>
      <c r="D75" s="242"/>
      <c r="E75" s="243"/>
      <c r="F75" s="244"/>
      <c r="G75" s="236"/>
      <c r="H75" s="236"/>
      <c r="I75" s="236"/>
      <c r="J75" s="245"/>
      <c r="K75" s="240"/>
      <c r="L75" s="240"/>
      <c r="M75" s="240"/>
      <c r="N75" s="245"/>
      <c r="O75" s="240"/>
      <c r="P75" s="240"/>
      <c r="Q75" s="240"/>
      <c r="R75" s="245"/>
      <c r="S75" s="240"/>
      <c r="T75" s="240"/>
      <c r="U75" s="240"/>
      <c r="V75" s="245"/>
      <c r="W75" s="240"/>
      <c r="X75" s="240"/>
      <c r="Y75" s="240"/>
      <c r="Z75" s="240"/>
      <c r="AA75" s="236"/>
      <c r="AB75" s="236"/>
      <c r="AC75" s="236"/>
      <c r="AD75" s="246"/>
      <c r="AE75" s="236"/>
      <c r="AF75" s="236"/>
      <c r="AG75" s="236"/>
      <c r="AH75" s="246"/>
      <c r="AI75" s="247"/>
    </row>
    <row r="76" spans="1:35" ht="15" customHeight="1">
      <c r="A76" s="240"/>
      <c r="B76" s="241"/>
      <c r="C76" s="260" t="s">
        <v>356</v>
      </c>
      <c r="D76" s="242"/>
      <c r="E76" s="243"/>
      <c r="F76" s="244"/>
      <c r="G76" s="236"/>
      <c r="H76" s="236"/>
      <c r="I76" s="236"/>
      <c r="J76" s="245"/>
      <c r="K76" s="240"/>
      <c r="L76" s="240"/>
      <c r="M76" s="240"/>
      <c r="N76" s="245"/>
      <c r="O76" s="240"/>
      <c r="P76" s="240"/>
      <c r="Q76" s="240"/>
      <c r="R76" s="245"/>
      <c r="S76" s="240"/>
      <c r="T76" s="240"/>
      <c r="U76" s="240"/>
      <c r="V76" s="245"/>
      <c r="W76" s="240"/>
      <c r="X76" s="240"/>
      <c r="Y76" s="240"/>
      <c r="Z76" s="240"/>
      <c r="AA76" s="236"/>
      <c r="AB76" s="236"/>
      <c r="AC76" s="236"/>
      <c r="AD76" s="246"/>
      <c r="AE76" s="236"/>
      <c r="AF76" s="236"/>
      <c r="AG76" s="236"/>
      <c r="AH76" s="246"/>
      <c r="AI76" s="247"/>
    </row>
  </sheetData>
  <sheetProtection/>
  <mergeCells count="77">
    <mergeCell ref="B62:D62"/>
    <mergeCell ref="C63:D63"/>
    <mergeCell ref="C64:D64"/>
    <mergeCell ref="C65:D65"/>
    <mergeCell ref="C70:D70"/>
    <mergeCell ref="C66:D66"/>
    <mergeCell ref="C67:D67"/>
    <mergeCell ref="C68:D68"/>
    <mergeCell ref="C69:D69"/>
    <mergeCell ref="C54:D54"/>
    <mergeCell ref="C55:D55"/>
    <mergeCell ref="C56:D56"/>
    <mergeCell ref="C57:D57"/>
    <mergeCell ref="C58:D58"/>
    <mergeCell ref="C59:D59"/>
    <mergeCell ref="C60:D60"/>
    <mergeCell ref="C61:D61"/>
    <mergeCell ref="C46:D46"/>
    <mergeCell ref="C47:D47"/>
    <mergeCell ref="C48:D48"/>
    <mergeCell ref="C49:D49"/>
    <mergeCell ref="C50:D50"/>
    <mergeCell ref="C51:D51"/>
    <mergeCell ref="C52:D52"/>
    <mergeCell ref="B53:D53"/>
    <mergeCell ref="C38:D38"/>
    <mergeCell ref="C39:D39"/>
    <mergeCell ref="C40:D40"/>
    <mergeCell ref="C41:D41"/>
    <mergeCell ref="C42:D42"/>
    <mergeCell ref="C43:D43"/>
    <mergeCell ref="B44:D44"/>
    <mergeCell ref="C45:D45"/>
    <mergeCell ref="AI32:AI33"/>
    <mergeCell ref="G33:J33"/>
    <mergeCell ref="K33:N33"/>
    <mergeCell ref="O33:R33"/>
    <mergeCell ref="S33:V33"/>
    <mergeCell ref="A34:F34"/>
    <mergeCell ref="B35:D35"/>
    <mergeCell ref="C36:D36"/>
    <mergeCell ref="C37:D37"/>
    <mergeCell ref="W33:Z33"/>
    <mergeCell ref="AA33:AD33"/>
    <mergeCell ref="AE33:AH33"/>
    <mergeCell ref="A32:A33"/>
    <mergeCell ref="B32:B33"/>
    <mergeCell ref="C32:D33"/>
    <mergeCell ref="F32:F33"/>
    <mergeCell ref="G32:AH32"/>
    <mergeCell ref="Z2:AI2"/>
    <mergeCell ref="AA3:AI3"/>
    <mergeCell ref="AE23:AF23"/>
    <mergeCell ref="G23:H23"/>
    <mergeCell ref="K23:L23"/>
    <mergeCell ref="O23:P23"/>
    <mergeCell ref="S23:T23"/>
    <mergeCell ref="B5:C5"/>
    <mergeCell ref="A6:AH6"/>
    <mergeCell ref="F7:F8"/>
    <mergeCell ref="AA8:AD8"/>
    <mergeCell ref="AE8:AH8"/>
    <mergeCell ref="G8:J8"/>
    <mergeCell ref="C7:C8"/>
    <mergeCell ref="W8:Z8"/>
    <mergeCell ref="K8:N8"/>
    <mergeCell ref="O8:R8"/>
    <mergeCell ref="C23:D23"/>
    <mergeCell ref="AI7:AI8"/>
    <mergeCell ref="G7:AH7"/>
    <mergeCell ref="B7:B8"/>
    <mergeCell ref="A20:C20"/>
    <mergeCell ref="A21:C21"/>
    <mergeCell ref="S8:V8"/>
    <mergeCell ref="A10:C10"/>
    <mergeCell ref="W23:X23"/>
    <mergeCell ref="AA23:AB23"/>
  </mergeCells>
  <printOptions horizontalCentered="1"/>
  <pageMargins left="0.15748031496062992" right="0.15748031496062992" top="0.9055118110236221" bottom="0.3937007874015748" header="0.5511811023622047" footer="0.31496062992125984"/>
  <pageSetup horizontalDpi="300" verticalDpi="300" orientation="landscape" paperSize="9" scale="50" r:id="rId1"/>
  <headerFooter alignWithMargins="0">
    <oddFooter>&amp;L&amp;14Nyomtatva:&amp;D&amp;C&amp;12Tanterv - Levelező
&amp;F&amp;R&amp;14 8/9</oddFooter>
  </headerFooter>
  <rowBreaks count="1" manualBreakCount="1">
    <brk id="31" max="34" man="1"/>
  </rowBreaks>
  <ignoredErrors>
    <ignoredError sqref="E44:F44 E53:F53 E62:F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I76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5" customHeight="1"/>
  <cols>
    <col min="1" max="1" width="4.625" style="11" customWidth="1"/>
    <col min="2" max="2" width="15.125" style="2" bestFit="1" customWidth="1"/>
    <col min="3" max="3" width="61.625" style="3" customWidth="1"/>
    <col min="4" max="4" width="14.125" style="3" customWidth="1"/>
    <col min="5" max="5" width="8.125" style="1" customWidth="1"/>
    <col min="6" max="6" width="9.00390625" style="1" customWidth="1"/>
    <col min="7" max="7" width="5.00390625" style="1" customWidth="1"/>
    <col min="8" max="9" width="3.625" style="1" customWidth="1"/>
    <col min="10" max="11" width="5.00390625" style="1" customWidth="1"/>
    <col min="12" max="13" width="3.625" style="1" customWidth="1"/>
    <col min="14" max="15" width="5.00390625" style="1" customWidth="1"/>
    <col min="16" max="17" width="3.625" style="1" customWidth="1"/>
    <col min="18" max="19" width="5.00390625" style="1" customWidth="1"/>
    <col min="20" max="21" width="3.625" style="1" customWidth="1"/>
    <col min="22" max="22" width="5.00390625" style="1" customWidth="1"/>
    <col min="23" max="23" width="4.875" style="1" customWidth="1"/>
    <col min="24" max="24" width="3.75390625" style="1" customWidth="1"/>
    <col min="25" max="25" width="3.625" style="1" customWidth="1"/>
    <col min="26" max="27" width="5.00390625" style="1" customWidth="1"/>
    <col min="28" max="29" width="3.625" style="1" customWidth="1"/>
    <col min="30" max="31" width="5.00390625" style="1" customWidth="1"/>
    <col min="32" max="33" width="3.625" style="1" customWidth="1"/>
    <col min="34" max="34" width="5.00390625" style="1" customWidth="1"/>
    <col min="35" max="35" width="32.25390625" style="1" customWidth="1"/>
    <col min="36" max="16384" width="9.125" style="4" customWidth="1"/>
  </cols>
  <sheetData>
    <row r="1" spans="1:35" s="15" customFormat="1" ht="18">
      <c r="A1" s="12" t="s">
        <v>322</v>
      </c>
      <c r="B1" s="13"/>
      <c r="C1" s="14"/>
      <c r="D1" s="14"/>
      <c r="N1" s="20" t="s">
        <v>227</v>
      </c>
      <c r="Q1" s="20"/>
      <c r="R1" s="20"/>
      <c r="S1" s="20"/>
      <c r="T1" s="20"/>
      <c r="U1" s="20"/>
      <c r="V1" s="20"/>
      <c r="W1" s="20"/>
      <c r="X1" s="20"/>
      <c r="Y1" s="20"/>
      <c r="AA1" s="156"/>
      <c r="AB1" s="156"/>
      <c r="AC1" s="156"/>
      <c r="AD1" s="156"/>
      <c r="AE1" s="156"/>
      <c r="AF1" s="156"/>
      <c r="AG1" s="156"/>
      <c r="AH1" s="156"/>
      <c r="AI1" s="160"/>
    </row>
    <row r="2" spans="1:21" s="15" customFormat="1" ht="18">
      <c r="A2" s="12" t="s">
        <v>358</v>
      </c>
      <c r="B2" s="13"/>
      <c r="C2" s="14"/>
      <c r="D2" s="14"/>
      <c r="N2" s="20" t="s">
        <v>121</v>
      </c>
      <c r="Q2" s="20"/>
      <c r="R2" s="20"/>
      <c r="S2" s="20"/>
      <c r="T2" s="20"/>
      <c r="U2" s="20"/>
    </row>
    <row r="3" spans="1:35" s="15" customFormat="1" ht="18">
      <c r="A3" s="12"/>
      <c r="B3" s="13"/>
      <c r="C3" s="14"/>
      <c r="D3" s="14"/>
      <c r="N3" s="20" t="s">
        <v>120</v>
      </c>
      <c r="Q3" s="20"/>
      <c r="R3" s="20"/>
      <c r="S3" s="20"/>
      <c r="T3" s="20"/>
      <c r="U3" s="20"/>
      <c r="AB3" s="373" t="s">
        <v>354</v>
      </c>
      <c r="AC3" s="373"/>
      <c r="AD3" s="373"/>
      <c r="AE3" s="373"/>
      <c r="AF3" s="373"/>
      <c r="AG3" s="373"/>
      <c r="AH3" s="373"/>
      <c r="AI3" s="373"/>
    </row>
    <row r="4" spans="1:35" s="9" customFormat="1" ht="18">
      <c r="A4" s="16"/>
      <c r="B4" s="17"/>
      <c r="C4" s="18"/>
      <c r="D4" s="18"/>
      <c r="N4" s="20" t="s">
        <v>359</v>
      </c>
      <c r="AB4" s="373" t="s">
        <v>355</v>
      </c>
      <c r="AC4" s="373"/>
      <c r="AD4" s="373"/>
      <c r="AE4" s="373"/>
      <c r="AF4" s="373"/>
      <c r="AG4" s="373"/>
      <c r="AH4" s="373"/>
      <c r="AI4" s="373"/>
    </row>
    <row r="5" spans="1:34" s="9" customFormat="1" ht="33" customHeight="1">
      <c r="A5" s="16"/>
      <c r="B5" s="371"/>
      <c r="C5" s="371"/>
      <c r="D5" s="162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6" spans="1:34" s="9" customFormat="1" ht="25.5" customHeight="1" thickBot="1">
      <c r="A6" s="423" t="s">
        <v>122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</row>
    <row r="7" spans="1:35" s="24" customFormat="1" ht="20.25" customHeight="1">
      <c r="A7" s="39"/>
      <c r="B7" s="375" t="s">
        <v>18</v>
      </c>
      <c r="C7" s="392" t="s">
        <v>1</v>
      </c>
      <c r="D7" s="180"/>
      <c r="E7" s="25" t="s">
        <v>17</v>
      </c>
      <c r="F7" s="382" t="s">
        <v>21</v>
      </c>
      <c r="G7" s="377" t="s">
        <v>0</v>
      </c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9"/>
      <c r="AF7" s="379"/>
      <c r="AG7" s="379"/>
      <c r="AH7" s="379"/>
      <c r="AI7" s="387" t="s">
        <v>62</v>
      </c>
    </row>
    <row r="8" spans="1:35" s="24" customFormat="1" ht="20.25" customHeight="1" thickBot="1">
      <c r="A8" s="40"/>
      <c r="B8" s="376"/>
      <c r="C8" s="393"/>
      <c r="D8" s="181"/>
      <c r="E8" s="33" t="s">
        <v>2</v>
      </c>
      <c r="F8" s="383"/>
      <c r="G8" s="384" t="s">
        <v>3</v>
      </c>
      <c r="H8" s="385"/>
      <c r="I8" s="385"/>
      <c r="J8" s="386"/>
      <c r="K8" s="384" t="s">
        <v>4</v>
      </c>
      <c r="L8" s="385"/>
      <c r="M8" s="385"/>
      <c r="N8" s="386"/>
      <c r="O8" s="384" t="s">
        <v>5</v>
      </c>
      <c r="P8" s="385"/>
      <c r="Q8" s="385"/>
      <c r="R8" s="386"/>
      <c r="S8" s="384" t="s">
        <v>6</v>
      </c>
      <c r="T8" s="385"/>
      <c r="U8" s="385"/>
      <c r="V8" s="386"/>
      <c r="W8" s="384" t="s">
        <v>7</v>
      </c>
      <c r="X8" s="385"/>
      <c r="Y8" s="385"/>
      <c r="Z8" s="386"/>
      <c r="AA8" s="384" t="s">
        <v>8</v>
      </c>
      <c r="AB8" s="385"/>
      <c r="AC8" s="385"/>
      <c r="AD8" s="386"/>
      <c r="AE8" s="384" t="s">
        <v>15</v>
      </c>
      <c r="AF8" s="385"/>
      <c r="AG8" s="385"/>
      <c r="AH8" s="385"/>
      <c r="AI8" s="388"/>
    </row>
    <row r="9" spans="1:35" s="24" customFormat="1" ht="20.25" customHeight="1">
      <c r="A9" s="43"/>
      <c r="B9" s="23"/>
      <c r="C9" s="175"/>
      <c r="D9" s="175"/>
      <c r="E9" s="22"/>
      <c r="F9" s="32"/>
      <c r="G9" s="21" t="s">
        <v>19</v>
      </c>
      <c r="H9" s="26" t="s">
        <v>9</v>
      </c>
      <c r="I9" s="26" t="s">
        <v>10</v>
      </c>
      <c r="J9" s="27" t="s">
        <v>11</v>
      </c>
      <c r="K9" s="21" t="s">
        <v>19</v>
      </c>
      <c r="L9" s="26" t="s">
        <v>9</v>
      </c>
      <c r="M9" s="26" t="s">
        <v>10</v>
      </c>
      <c r="N9" s="27" t="s">
        <v>11</v>
      </c>
      <c r="O9" s="21" t="s">
        <v>19</v>
      </c>
      <c r="P9" s="26" t="s">
        <v>9</v>
      </c>
      <c r="Q9" s="26" t="s">
        <v>10</v>
      </c>
      <c r="R9" s="27" t="s">
        <v>11</v>
      </c>
      <c r="S9" s="21" t="s">
        <v>19</v>
      </c>
      <c r="T9" s="26" t="s">
        <v>9</v>
      </c>
      <c r="U9" s="26" t="s">
        <v>10</v>
      </c>
      <c r="V9" s="27" t="s">
        <v>11</v>
      </c>
      <c r="W9" s="21" t="s">
        <v>19</v>
      </c>
      <c r="X9" s="26" t="s">
        <v>9</v>
      </c>
      <c r="Y9" s="26" t="s">
        <v>10</v>
      </c>
      <c r="Z9" s="27" t="s">
        <v>11</v>
      </c>
      <c r="AA9" s="21" t="s">
        <v>19</v>
      </c>
      <c r="AB9" s="26" t="s">
        <v>9</v>
      </c>
      <c r="AC9" s="26" t="s">
        <v>10</v>
      </c>
      <c r="AD9" s="27" t="s">
        <v>11</v>
      </c>
      <c r="AE9" s="21" t="s">
        <v>19</v>
      </c>
      <c r="AF9" s="26" t="s">
        <v>9</v>
      </c>
      <c r="AG9" s="26" t="s">
        <v>10</v>
      </c>
      <c r="AH9" s="27" t="s">
        <v>11</v>
      </c>
      <c r="AI9" s="47" t="s">
        <v>18</v>
      </c>
    </row>
    <row r="10" spans="1:35" s="37" customFormat="1" ht="20.25" customHeight="1">
      <c r="A10" s="391" t="s">
        <v>214</v>
      </c>
      <c r="B10" s="390"/>
      <c r="C10" s="390"/>
      <c r="D10" s="186" t="s">
        <v>213</v>
      </c>
      <c r="E10" s="34">
        <f>SUM(E11:E19)</f>
        <v>116</v>
      </c>
      <c r="F10" s="35">
        <f>SUM(F11:F19)</f>
        <v>29</v>
      </c>
      <c r="G10" s="34">
        <f>SUM(G11:G19)</f>
        <v>0</v>
      </c>
      <c r="H10" s="36">
        <f>SUM(H11:H19)</f>
        <v>0</v>
      </c>
      <c r="I10" s="36"/>
      <c r="J10" s="38">
        <f>SUM(J11:J19)</f>
        <v>0</v>
      </c>
      <c r="K10" s="34">
        <f>SUM(K11:K19)</f>
        <v>0</v>
      </c>
      <c r="L10" s="36">
        <f>SUM(L11:L19)</f>
        <v>0</v>
      </c>
      <c r="M10" s="36"/>
      <c r="N10" s="38">
        <f>SUM(N11:N19)</f>
        <v>0</v>
      </c>
      <c r="O10" s="34">
        <f>SUM(O11:O19)</f>
        <v>0</v>
      </c>
      <c r="P10" s="36">
        <f>SUM(P11:P19)</f>
        <v>0</v>
      </c>
      <c r="Q10" s="36"/>
      <c r="R10" s="38">
        <f>SUM(R11:R19)</f>
        <v>0</v>
      </c>
      <c r="S10" s="34">
        <f>SUM(S11:S19)</f>
        <v>0</v>
      </c>
      <c r="T10" s="36">
        <f>SUM(T11:T19)</f>
        <v>0</v>
      </c>
      <c r="U10" s="36"/>
      <c r="V10" s="38">
        <f>SUM(V11:V19)</f>
        <v>0</v>
      </c>
      <c r="W10" s="34">
        <f>SUM(W11:W19)</f>
        <v>52</v>
      </c>
      <c r="X10" s="36">
        <f>SUM(X11:X19)</f>
        <v>8</v>
      </c>
      <c r="Y10" s="36"/>
      <c r="Z10" s="38">
        <f>SUM(Z11:Z19)</f>
        <v>14</v>
      </c>
      <c r="AA10" s="34">
        <f>SUM(AA11:AA19)</f>
        <v>36</v>
      </c>
      <c r="AB10" s="36">
        <f>SUM(AB11:AB19)</f>
        <v>8</v>
      </c>
      <c r="AC10" s="36"/>
      <c r="AD10" s="38">
        <f>SUM(AD11:AD19)</f>
        <v>12</v>
      </c>
      <c r="AE10" s="34">
        <f>SUM(AE11:AE19)</f>
        <v>0</v>
      </c>
      <c r="AF10" s="36">
        <f>SUM(AF11:AF19)</f>
        <v>12</v>
      </c>
      <c r="AG10" s="36"/>
      <c r="AH10" s="38">
        <f>SUM(AH11:AH19)</f>
        <v>3</v>
      </c>
      <c r="AI10" s="35"/>
    </row>
    <row r="11" spans="1:35" ht="19.5" customHeight="1">
      <c r="A11" s="79" t="s">
        <v>315</v>
      </c>
      <c r="B11" s="41" t="s">
        <v>442</v>
      </c>
      <c r="C11" s="176" t="s">
        <v>110</v>
      </c>
      <c r="D11" s="218"/>
      <c r="E11" s="60">
        <f>SUM(G11,H11,K11,L11,O11,P11,S11,T11,W11,X11,AA11,AB11,AE11,AF11)</f>
        <v>16</v>
      </c>
      <c r="F11" s="83">
        <f>SUM(J11,N11,R11,V11,Z11,AD11,AH11)</f>
        <v>3</v>
      </c>
      <c r="G11" s="188"/>
      <c r="H11" s="189"/>
      <c r="I11" s="189"/>
      <c r="J11" s="190"/>
      <c r="K11" s="188"/>
      <c r="L11" s="189"/>
      <c r="M11" s="189"/>
      <c r="N11" s="190"/>
      <c r="O11" s="188"/>
      <c r="P11" s="189"/>
      <c r="Q11" s="189"/>
      <c r="R11" s="190"/>
      <c r="S11" s="188"/>
      <c r="T11" s="189"/>
      <c r="U11" s="189"/>
      <c r="V11" s="190"/>
      <c r="W11" s="188">
        <v>12</v>
      </c>
      <c r="X11" s="189">
        <v>4</v>
      </c>
      <c r="Y11" s="189" t="s">
        <v>211</v>
      </c>
      <c r="Z11" s="190">
        <v>3</v>
      </c>
      <c r="AA11" s="188"/>
      <c r="AB11" s="189"/>
      <c r="AC11" s="189"/>
      <c r="AD11" s="190"/>
      <c r="AE11" s="188"/>
      <c r="AF11" s="189"/>
      <c r="AG11" s="189"/>
      <c r="AH11" s="190"/>
      <c r="AI11" s="106"/>
    </row>
    <row r="12" spans="1:35" ht="19.5" customHeight="1">
      <c r="A12" s="117" t="s">
        <v>56</v>
      </c>
      <c r="B12" s="41" t="s">
        <v>443</v>
      </c>
      <c r="C12" s="177" t="s">
        <v>111</v>
      </c>
      <c r="D12" s="219"/>
      <c r="E12" s="60">
        <f aca="true" t="shared" si="0" ref="E12:E19">SUM(G12,H12,K12,L12,O12,P12,S12,T12,W12,X12,AA12,AB12,AE12,AF12)</f>
        <v>8</v>
      </c>
      <c r="F12" s="83">
        <f aca="true" t="shared" si="1" ref="F12:F19">SUM(J12,N12,R12,V12,Z12,AD12,AH12)</f>
        <v>3</v>
      </c>
      <c r="G12" s="191"/>
      <c r="H12" s="84"/>
      <c r="I12" s="84"/>
      <c r="J12" s="192"/>
      <c r="K12" s="191"/>
      <c r="L12" s="84"/>
      <c r="M12" s="84"/>
      <c r="N12" s="192"/>
      <c r="O12" s="191"/>
      <c r="P12" s="84"/>
      <c r="Q12" s="84"/>
      <c r="R12" s="192"/>
      <c r="S12" s="191"/>
      <c r="T12" s="84"/>
      <c r="U12" s="84"/>
      <c r="V12" s="192"/>
      <c r="W12" s="191"/>
      <c r="X12" s="84"/>
      <c r="Y12" s="84"/>
      <c r="Z12" s="192"/>
      <c r="AA12" s="191">
        <v>4</v>
      </c>
      <c r="AB12" s="84">
        <v>4</v>
      </c>
      <c r="AC12" s="84" t="s">
        <v>211</v>
      </c>
      <c r="AD12" s="192">
        <v>3</v>
      </c>
      <c r="AE12" s="191"/>
      <c r="AF12" s="84"/>
      <c r="AG12" s="84"/>
      <c r="AH12" s="192"/>
      <c r="AI12" s="106" t="s">
        <v>442</v>
      </c>
    </row>
    <row r="13" spans="1:35" ht="19.5" customHeight="1">
      <c r="A13" s="117" t="s">
        <v>57</v>
      </c>
      <c r="B13" s="41" t="s">
        <v>444</v>
      </c>
      <c r="C13" s="177" t="s">
        <v>360</v>
      </c>
      <c r="D13" s="219"/>
      <c r="E13" s="60">
        <f t="shared" si="0"/>
        <v>8</v>
      </c>
      <c r="F13" s="83">
        <f t="shared" si="1"/>
        <v>3</v>
      </c>
      <c r="G13" s="191"/>
      <c r="H13" s="84"/>
      <c r="I13" s="84"/>
      <c r="J13" s="192"/>
      <c r="K13" s="191"/>
      <c r="L13" s="84"/>
      <c r="M13" s="84"/>
      <c r="N13" s="192"/>
      <c r="O13" s="191"/>
      <c r="P13" s="84"/>
      <c r="Q13" s="84"/>
      <c r="R13" s="192"/>
      <c r="S13" s="191"/>
      <c r="T13" s="84"/>
      <c r="U13" s="84"/>
      <c r="V13" s="192"/>
      <c r="W13" s="191">
        <v>4</v>
      </c>
      <c r="X13" s="84">
        <v>4</v>
      </c>
      <c r="Y13" s="84" t="s">
        <v>211</v>
      </c>
      <c r="Z13" s="192">
        <v>3</v>
      </c>
      <c r="AA13" s="191"/>
      <c r="AB13" s="84"/>
      <c r="AC13" s="84"/>
      <c r="AD13" s="192"/>
      <c r="AE13" s="191"/>
      <c r="AF13" s="84"/>
      <c r="AG13" s="84"/>
      <c r="AH13" s="192"/>
      <c r="AI13" s="106"/>
    </row>
    <row r="14" spans="1:35" ht="19.5" customHeight="1">
      <c r="A14" s="117" t="s">
        <v>58</v>
      </c>
      <c r="B14" s="41" t="s">
        <v>445</v>
      </c>
      <c r="C14" s="177" t="s">
        <v>361</v>
      </c>
      <c r="D14" s="219"/>
      <c r="E14" s="60">
        <f t="shared" si="0"/>
        <v>8</v>
      </c>
      <c r="F14" s="83">
        <f t="shared" si="1"/>
        <v>2</v>
      </c>
      <c r="G14" s="191"/>
      <c r="H14" s="84"/>
      <c r="I14" s="84"/>
      <c r="J14" s="192"/>
      <c r="K14" s="191"/>
      <c r="L14" s="84"/>
      <c r="M14" s="84"/>
      <c r="N14" s="192"/>
      <c r="O14" s="191"/>
      <c r="P14" s="84"/>
      <c r="Q14" s="84"/>
      <c r="R14" s="192"/>
      <c r="S14" s="191"/>
      <c r="T14" s="84"/>
      <c r="U14" s="84"/>
      <c r="V14" s="192"/>
      <c r="W14" s="191"/>
      <c r="X14" s="84"/>
      <c r="Y14" s="84"/>
      <c r="Z14" s="192"/>
      <c r="AA14" s="191">
        <v>4</v>
      </c>
      <c r="AB14" s="84">
        <v>4</v>
      </c>
      <c r="AC14" s="84" t="s">
        <v>68</v>
      </c>
      <c r="AD14" s="192">
        <v>2</v>
      </c>
      <c r="AE14" s="191"/>
      <c r="AF14" s="84"/>
      <c r="AG14" s="84"/>
      <c r="AH14" s="192"/>
      <c r="AI14" s="106" t="s">
        <v>444</v>
      </c>
    </row>
    <row r="15" spans="1:35" ht="19.5" customHeight="1">
      <c r="A15" s="117" t="s">
        <v>59</v>
      </c>
      <c r="B15" s="41" t="s">
        <v>446</v>
      </c>
      <c r="C15" s="178" t="s">
        <v>362</v>
      </c>
      <c r="D15" s="220"/>
      <c r="E15" s="60">
        <f t="shared" si="0"/>
        <v>12</v>
      </c>
      <c r="F15" s="83">
        <f t="shared" si="1"/>
        <v>3</v>
      </c>
      <c r="G15" s="191"/>
      <c r="H15" s="84"/>
      <c r="I15" s="84"/>
      <c r="J15" s="192"/>
      <c r="K15" s="191"/>
      <c r="L15" s="84"/>
      <c r="M15" s="84"/>
      <c r="N15" s="192"/>
      <c r="O15" s="191"/>
      <c r="P15" s="84"/>
      <c r="Q15" s="84"/>
      <c r="R15" s="192"/>
      <c r="S15" s="191"/>
      <c r="T15" s="84"/>
      <c r="U15" s="84"/>
      <c r="V15" s="192"/>
      <c r="W15" s="191">
        <v>12</v>
      </c>
      <c r="X15" s="84">
        <v>0</v>
      </c>
      <c r="Y15" s="84" t="s">
        <v>68</v>
      </c>
      <c r="Z15" s="192">
        <v>3</v>
      </c>
      <c r="AA15" s="191"/>
      <c r="AB15" s="84"/>
      <c r="AC15" s="84"/>
      <c r="AD15" s="192"/>
      <c r="AE15" s="191"/>
      <c r="AF15" s="84"/>
      <c r="AG15" s="84"/>
      <c r="AH15" s="192"/>
      <c r="AI15" s="106"/>
    </row>
    <row r="16" spans="1:35" ht="19.5" customHeight="1">
      <c r="A16" s="117" t="s">
        <v>60</v>
      </c>
      <c r="B16" s="41" t="s">
        <v>447</v>
      </c>
      <c r="C16" s="178" t="s">
        <v>363</v>
      </c>
      <c r="D16" s="220"/>
      <c r="E16" s="60">
        <f t="shared" si="0"/>
        <v>8</v>
      </c>
      <c r="F16" s="83">
        <f t="shared" si="1"/>
        <v>2</v>
      </c>
      <c r="G16" s="191"/>
      <c r="H16" s="84"/>
      <c r="I16" s="84"/>
      <c r="J16" s="192"/>
      <c r="K16" s="191"/>
      <c r="L16" s="84"/>
      <c r="M16" s="84"/>
      <c r="N16" s="192"/>
      <c r="O16" s="191"/>
      <c r="P16" s="84"/>
      <c r="Q16" s="84"/>
      <c r="R16" s="192"/>
      <c r="S16" s="191"/>
      <c r="T16" s="84"/>
      <c r="U16" s="84"/>
      <c r="V16" s="192"/>
      <c r="W16" s="191"/>
      <c r="X16" s="84"/>
      <c r="Y16" s="84"/>
      <c r="Z16" s="192"/>
      <c r="AA16" s="191">
        <v>8</v>
      </c>
      <c r="AB16" s="84">
        <v>0</v>
      </c>
      <c r="AC16" s="84" t="s">
        <v>68</v>
      </c>
      <c r="AD16" s="192">
        <v>2</v>
      </c>
      <c r="AE16" s="191"/>
      <c r="AF16" s="84"/>
      <c r="AG16" s="84"/>
      <c r="AH16" s="192"/>
      <c r="AI16" s="106" t="s">
        <v>446</v>
      </c>
    </row>
    <row r="17" spans="1:35" ht="19.5" customHeight="1">
      <c r="A17" s="117" t="s">
        <v>61</v>
      </c>
      <c r="B17" s="41" t="s">
        <v>448</v>
      </c>
      <c r="C17" s="178" t="s">
        <v>112</v>
      </c>
      <c r="D17" s="220"/>
      <c r="E17" s="60">
        <f t="shared" si="0"/>
        <v>24</v>
      </c>
      <c r="F17" s="83">
        <f t="shared" si="1"/>
        <v>5</v>
      </c>
      <c r="G17" s="191"/>
      <c r="H17" s="84"/>
      <c r="I17" s="84"/>
      <c r="J17" s="192"/>
      <c r="K17" s="191"/>
      <c r="L17" s="84"/>
      <c r="M17" s="84"/>
      <c r="N17" s="192"/>
      <c r="O17" s="191"/>
      <c r="P17" s="84"/>
      <c r="Q17" s="84"/>
      <c r="R17" s="192"/>
      <c r="S17" s="191"/>
      <c r="T17" s="84"/>
      <c r="U17" s="84"/>
      <c r="V17" s="192"/>
      <c r="W17" s="191">
        <v>24</v>
      </c>
      <c r="X17" s="84">
        <v>0</v>
      </c>
      <c r="Y17" s="84" t="s">
        <v>68</v>
      </c>
      <c r="Z17" s="192">
        <v>5</v>
      </c>
      <c r="AA17" s="191"/>
      <c r="AB17" s="84"/>
      <c r="AC17" s="84"/>
      <c r="AD17" s="192"/>
      <c r="AE17" s="191"/>
      <c r="AF17" s="84"/>
      <c r="AG17" s="84"/>
      <c r="AH17" s="192"/>
      <c r="AI17" s="106" t="s">
        <v>451</v>
      </c>
    </row>
    <row r="18" spans="1:35" ht="19.5" customHeight="1">
      <c r="A18" s="117" t="s">
        <v>63</v>
      </c>
      <c r="B18" s="41" t="s">
        <v>449</v>
      </c>
      <c r="C18" s="177" t="s">
        <v>113</v>
      </c>
      <c r="D18" s="219"/>
      <c r="E18" s="60">
        <f t="shared" si="0"/>
        <v>20</v>
      </c>
      <c r="F18" s="83">
        <f t="shared" si="1"/>
        <v>5</v>
      </c>
      <c r="G18" s="191"/>
      <c r="H18" s="84"/>
      <c r="I18" s="84"/>
      <c r="J18" s="192"/>
      <c r="K18" s="191"/>
      <c r="L18" s="84"/>
      <c r="M18" s="84"/>
      <c r="N18" s="192"/>
      <c r="O18" s="191"/>
      <c r="P18" s="84"/>
      <c r="Q18" s="84"/>
      <c r="R18" s="192"/>
      <c r="S18" s="191"/>
      <c r="T18" s="84"/>
      <c r="U18" s="84"/>
      <c r="V18" s="192"/>
      <c r="W18" s="191"/>
      <c r="X18" s="84"/>
      <c r="Y18" s="84"/>
      <c r="Z18" s="192"/>
      <c r="AA18" s="191">
        <v>20</v>
      </c>
      <c r="AB18" s="84">
        <v>0</v>
      </c>
      <c r="AC18" s="84" t="s">
        <v>211</v>
      </c>
      <c r="AD18" s="192">
        <v>5</v>
      </c>
      <c r="AE18" s="191"/>
      <c r="AF18" s="84"/>
      <c r="AG18" s="84"/>
      <c r="AH18" s="192"/>
      <c r="AI18" s="106" t="s">
        <v>448</v>
      </c>
    </row>
    <row r="19" spans="1:35" ht="19.5" customHeight="1">
      <c r="A19" s="118" t="s">
        <v>64</v>
      </c>
      <c r="B19" s="41" t="s">
        <v>450</v>
      </c>
      <c r="C19" s="177" t="s">
        <v>114</v>
      </c>
      <c r="D19" s="219"/>
      <c r="E19" s="60">
        <f t="shared" si="0"/>
        <v>12</v>
      </c>
      <c r="F19" s="83">
        <f t="shared" si="1"/>
        <v>3</v>
      </c>
      <c r="G19" s="171"/>
      <c r="H19" s="172"/>
      <c r="I19" s="172"/>
      <c r="J19" s="193"/>
      <c r="K19" s="171"/>
      <c r="L19" s="172"/>
      <c r="M19" s="172"/>
      <c r="N19" s="193"/>
      <c r="O19" s="171"/>
      <c r="P19" s="172"/>
      <c r="Q19" s="172"/>
      <c r="R19" s="193"/>
      <c r="S19" s="171"/>
      <c r="T19" s="172"/>
      <c r="U19" s="172"/>
      <c r="V19" s="193"/>
      <c r="W19" s="171"/>
      <c r="X19" s="172"/>
      <c r="Y19" s="172"/>
      <c r="Z19" s="193"/>
      <c r="AA19" s="171"/>
      <c r="AB19" s="172"/>
      <c r="AC19" s="172"/>
      <c r="AD19" s="193"/>
      <c r="AE19" s="171">
        <v>0</v>
      </c>
      <c r="AF19" s="172">
        <v>12</v>
      </c>
      <c r="AG19" s="172" t="s">
        <v>211</v>
      </c>
      <c r="AH19" s="193">
        <v>3</v>
      </c>
      <c r="AI19" s="106" t="s">
        <v>449</v>
      </c>
    </row>
    <row r="20" spans="1:35" s="37" customFormat="1" ht="38.25" customHeight="1">
      <c r="A20" s="391" t="s">
        <v>215</v>
      </c>
      <c r="B20" s="390"/>
      <c r="C20" s="390"/>
      <c r="D20" s="187" t="s">
        <v>213</v>
      </c>
      <c r="E20" s="34">
        <f>SUM(G20,H20,K20,L20,O20,P20,S20,T20,W20,X20,AA20,AB20,AE20,AF20)</f>
        <v>84</v>
      </c>
      <c r="F20" s="35">
        <f>SUM(J20,N20,R20,V20,Z20,AD20,AH20)</f>
        <v>20</v>
      </c>
      <c r="G20" s="34"/>
      <c r="H20" s="36"/>
      <c r="I20" s="36"/>
      <c r="J20" s="38"/>
      <c r="K20" s="34"/>
      <c r="L20" s="36"/>
      <c r="M20" s="36"/>
      <c r="N20" s="38"/>
      <c r="O20" s="34"/>
      <c r="P20" s="36"/>
      <c r="Q20" s="36"/>
      <c r="R20" s="38"/>
      <c r="S20" s="34"/>
      <c r="T20" s="36"/>
      <c r="U20" s="36"/>
      <c r="V20" s="38"/>
      <c r="W20" s="34"/>
      <c r="X20" s="36"/>
      <c r="Y20" s="36"/>
      <c r="Z20" s="38"/>
      <c r="AA20" s="34">
        <f>SUM('[1].xls].xls].xls].xls].xls].xls].xls].xls].xls].xls].xls].xls].xls].xls]Dt,Ir,Tk modul'!AA11)</f>
        <v>24</v>
      </c>
      <c r="AB20" s="36">
        <f>SUM('[1].xls].xls].xls].xls].xls].xls].xls].xls].xls].xls].xls].xls].xls].xls]Dt,Ir,Tk modul'!AB11)</f>
        <v>16</v>
      </c>
      <c r="AC20" s="36"/>
      <c r="AD20" s="38">
        <f>SUM('[1].xls].xls].xls].xls].xls].xls].xls].xls].xls].xls].xls].xls].xls].xls]Dt,Ir,Tk modul'!AD11)</f>
        <v>10</v>
      </c>
      <c r="AE20" s="34">
        <f>SUM('[1].xls].xls].xls].xls].xls].xls].xls].xls].xls].xls].xls].xls].xls].xls]Dt,Ir,Tk modul'!AE11)</f>
        <v>8</v>
      </c>
      <c r="AF20" s="36">
        <f>SUM('[1].xls].xls].xls].xls].xls].xls].xls].xls].xls].xls].xls].xls].xls].xls]Dt,Ir,Tk modul'!AF11)</f>
        <v>36</v>
      </c>
      <c r="AG20" s="36"/>
      <c r="AH20" s="38">
        <f>SUM('[1].xls].xls].xls].xls].xls].xls].xls].xls].xls].xls].xls].xls].xls].xls]Dt,Ir,Tk modul'!AH11)</f>
        <v>10</v>
      </c>
      <c r="AI20" s="35"/>
    </row>
    <row r="21" spans="1:35" s="37" customFormat="1" ht="20.25" customHeight="1">
      <c r="A21" s="391" t="s">
        <v>123</v>
      </c>
      <c r="B21" s="390"/>
      <c r="C21" s="390"/>
      <c r="D21" s="186" t="s">
        <v>213</v>
      </c>
      <c r="E21" s="34">
        <f>SUM(G21,H21,K21,L21,O21,P21,S21,T21,W21,X21,AA21,AB21,AE21,AF21)</f>
        <v>36</v>
      </c>
      <c r="F21" s="35">
        <f>SUM(J21,N21,R21,V21,Z21,AD21,AH21)</f>
        <v>10</v>
      </c>
      <c r="G21" s="34"/>
      <c r="H21" s="36"/>
      <c r="I21" s="36"/>
      <c r="J21" s="38"/>
      <c r="K21" s="34"/>
      <c r="L21" s="36"/>
      <c r="M21" s="36"/>
      <c r="N21" s="38"/>
      <c r="O21" s="34"/>
      <c r="P21" s="36"/>
      <c r="Q21" s="36"/>
      <c r="R21" s="38"/>
      <c r="S21" s="34"/>
      <c r="T21" s="36"/>
      <c r="U21" s="36"/>
      <c r="V21" s="38"/>
      <c r="W21" s="34">
        <v>20</v>
      </c>
      <c r="X21" s="36">
        <v>0</v>
      </c>
      <c r="Y21" s="36"/>
      <c r="Z21" s="38">
        <v>6</v>
      </c>
      <c r="AA21" s="34">
        <v>8</v>
      </c>
      <c r="AB21" s="36">
        <v>0</v>
      </c>
      <c r="AC21" s="36"/>
      <c r="AD21" s="38">
        <v>2</v>
      </c>
      <c r="AE21" s="34">
        <v>8</v>
      </c>
      <c r="AF21" s="36">
        <v>0</v>
      </c>
      <c r="AG21" s="36"/>
      <c r="AH21" s="38">
        <v>2</v>
      </c>
      <c r="AI21" s="35"/>
    </row>
    <row r="22" spans="1:35" s="24" customFormat="1" ht="23.25" customHeight="1" thickBot="1">
      <c r="A22" s="108"/>
      <c r="B22" s="109"/>
      <c r="C22" s="179" t="s">
        <v>14</v>
      </c>
      <c r="D22" s="179"/>
      <c r="E22" s="107"/>
      <c r="F22" s="90">
        <f>SUM(J22,N22,R22,V22,Z22,AD22,AH22)</f>
        <v>15</v>
      </c>
      <c r="G22" s="89"/>
      <c r="H22" s="91"/>
      <c r="I22" s="91"/>
      <c r="J22" s="92"/>
      <c r="K22" s="89"/>
      <c r="L22" s="91"/>
      <c r="M22" s="91"/>
      <c r="N22" s="92"/>
      <c r="O22" s="89"/>
      <c r="P22" s="91"/>
      <c r="Q22" s="91"/>
      <c r="R22" s="92"/>
      <c r="S22" s="89"/>
      <c r="T22" s="91"/>
      <c r="U22" s="91"/>
      <c r="V22" s="92"/>
      <c r="W22" s="89"/>
      <c r="X22" s="91"/>
      <c r="Y22" s="91"/>
      <c r="Z22" s="92"/>
      <c r="AA22" s="89"/>
      <c r="AB22" s="91"/>
      <c r="AC22" s="91"/>
      <c r="AD22" s="92"/>
      <c r="AE22" s="89"/>
      <c r="AF22" s="91"/>
      <c r="AG22" s="91"/>
      <c r="AH22" s="92">
        <v>15</v>
      </c>
      <c r="AI22" s="93"/>
    </row>
    <row r="23" spans="1:35" s="24" customFormat="1" ht="26.25" customHeight="1" thickTop="1">
      <c r="A23" s="111"/>
      <c r="B23" s="112"/>
      <c r="C23" s="368" t="s">
        <v>13</v>
      </c>
      <c r="D23" s="369"/>
      <c r="E23" s="88">
        <f>'BSC L KIP Alap'!E10+'BSC L KIP Alap'!E22+'BSC L KIP Alap'!E32+E10+E20+E21+E22</f>
        <v>800</v>
      </c>
      <c r="F23" s="100">
        <f>'BSC L KIP Alap'!F10+'BSC L KIP Alap'!F22+'BSC L KIP Alap'!F32+F10+F20+F21+F22</f>
        <v>210</v>
      </c>
      <c r="G23" s="372">
        <f>'BSC L KIP Alap'!G10+'BSC L KIP Alap'!G22+'BSC L KIP Alap'!G32+'BSC L KIP Alap'!H10+'BSC L KIP Alap'!H22+'BSC L KIP Alap'!H32+G10+G20+G21+G22+H10+H20+H21+H22</f>
        <v>132</v>
      </c>
      <c r="H23" s="367"/>
      <c r="I23" s="104"/>
      <c r="J23" s="105">
        <f>'BSC L KIP Alap'!J10+'BSC L KIP Alap'!J22+'BSC L KIP Alap'!J32+J10+J20+J21+J22</f>
        <v>33</v>
      </c>
      <c r="K23" s="372">
        <f>'BSC L KIP Alap'!K10+'BSC L KIP Alap'!K22+'BSC L KIP Alap'!K32+'BSC L KIP Alap'!L10+'BSC L KIP Alap'!L22+'BSC L KIP Alap'!L32+K10+K20+K21+K22+L10+L20+L21+L22</f>
        <v>140</v>
      </c>
      <c r="L23" s="367"/>
      <c r="M23" s="104"/>
      <c r="N23" s="105">
        <f>'BSC L KIP Alap'!N10+'BSC L KIP Alap'!N22+'BSC L KIP Alap'!N32+N10+N20+N21+N22</f>
        <v>33</v>
      </c>
      <c r="O23" s="372">
        <f>'BSC L KIP Alap'!O10+'BSC L KIP Alap'!O22+'BSC L KIP Alap'!O32+'BSC L KIP Alap'!P10+'BSC L KIP Alap'!P22+'BSC L KIP Alap'!P32+O10+O20+O21+O22+P10+P20+P21+P22</f>
        <v>128</v>
      </c>
      <c r="P23" s="367"/>
      <c r="Q23" s="104"/>
      <c r="R23" s="105">
        <f>'BSC L KIP Alap'!R10+'BSC L KIP Alap'!R22+'BSC L KIP Alap'!R32+R10+R20+R21+R22</f>
        <v>28</v>
      </c>
      <c r="S23" s="372">
        <f>'BSC L KIP Alap'!S10+'BSC L KIP Alap'!S22+'BSC L KIP Alap'!S32+'BSC L KIP Alap'!T10+'BSC L KIP Alap'!T22+'BSC L KIP Alap'!T32+S10+S20+S21+S22+T10+T20+T21+T22</f>
        <v>116</v>
      </c>
      <c r="T23" s="367"/>
      <c r="U23" s="104"/>
      <c r="V23" s="105">
        <f>'BSC L KIP Alap'!V10+'BSC L KIP Alap'!V22+'BSC L KIP Alap'!V32+V10+V20+V21+V22</f>
        <v>29</v>
      </c>
      <c r="W23" s="372">
        <f>'BSC L KIP Alap'!W10+'BSC L KIP Alap'!W22+'BSC L KIP Alap'!W32+'BSC L KIP Alap'!X10+'BSC L KIP Alap'!X22+'BSC L KIP Alap'!X32+W10+W20+W21+W22+X10+X20+X21+X22</f>
        <v>116</v>
      </c>
      <c r="X23" s="367"/>
      <c r="Y23" s="104"/>
      <c r="Z23" s="105">
        <f>'BSC L KIP Alap'!Z10+'BSC L KIP Alap'!Z22+'BSC L KIP Alap'!Z32+Z10+Z20+Z21+Z22</f>
        <v>30</v>
      </c>
      <c r="AA23" s="372">
        <f>'BSC L KIP Alap'!AA10+'BSC L KIP Alap'!AA22+'BSC L KIP Alap'!AA32+'BSC L KIP Alap'!AB10+'BSC L KIP Alap'!AB22+'BSC L KIP Alap'!AB32+AA10+AA20+AA21+AA22+AB10+AB20+AB21+AB22</f>
        <v>104</v>
      </c>
      <c r="AB23" s="367"/>
      <c r="AC23" s="104"/>
      <c r="AD23" s="105">
        <f>'BSC L KIP Alap'!AD10+'BSC L KIP Alap'!AD22+'BSC L KIP Alap'!AD32+AD10+AD20+AD21+AD22</f>
        <v>27</v>
      </c>
      <c r="AE23" s="372">
        <f>'BSC L KIP Alap'!AE10+'BSC L KIP Alap'!AE22+'BSC L KIP Alap'!AE32+'BSC L KIP Alap'!AF10+'BSC L KIP Alap'!AF22+'BSC L KIP Alap'!AF32+AE10+AE20+AE21+AE22+AF10+AF20+AF21+AF22</f>
        <v>64</v>
      </c>
      <c r="AF23" s="367"/>
      <c r="AG23" s="104"/>
      <c r="AH23" s="105">
        <f>'BSC L KIP Alap'!AH10+'BSC L KIP Alap'!AH22+'BSC L KIP Alap'!AH32+AH10+AH20+AH21+AH22</f>
        <v>30</v>
      </c>
      <c r="AI23" s="94"/>
    </row>
    <row r="24" spans="1:35" s="24" customFormat="1" ht="20.25" customHeight="1">
      <c r="A24" s="113"/>
      <c r="B24" s="101"/>
      <c r="C24" s="182" t="s">
        <v>12</v>
      </c>
      <c r="D24" s="182"/>
      <c r="E24" s="184"/>
      <c r="F24" s="214"/>
      <c r="G24" s="80"/>
      <c r="H24" s="81"/>
      <c r="I24" s="194">
        <f>COUNTIF('BSC L KIP Alap'!I11:I54,"v")+COUNTIF(I11:I19,"v")</f>
        <v>4</v>
      </c>
      <c r="J24" s="82"/>
      <c r="K24" s="80"/>
      <c r="L24" s="81"/>
      <c r="M24" s="194">
        <f>COUNTIF('BSC L KIP Alap'!M11:M54,"v")+COUNTIF(M11:M19,"v")</f>
        <v>5</v>
      </c>
      <c r="N24" s="82"/>
      <c r="O24" s="80"/>
      <c r="P24" s="81"/>
      <c r="Q24" s="194">
        <f>COUNTIF('BSC L KIP Alap'!Q11:Q54,"v")+COUNTIF(Q11:Q19,"v")</f>
        <v>5</v>
      </c>
      <c r="R24" s="82"/>
      <c r="S24" s="80"/>
      <c r="T24" s="81"/>
      <c r="U24" s="194">
        <f>COUNTIF('BSC L KIP Alap'!U11:U54,"v")+COUNTIF(U11:U19,"v")</f>
        <v>4</v>
      </c>
      <c r="V24" s="82"/>
      <c r="W24" s="80"/>
      <c r="X24" s="81"/>
      <c r="Y24" s="194">
        <f>COUNTIF('BSC L KIP Alap'!Y11:Y54,"v")+COUNTIF(Y11:Y19,"v")</f>
        <v>4</v>
      </c>
      <c r="Z24" s="82"/>
      <c r="AA24" s="80"/>
      <c r="AB24" s="81"/>
      <c r="AC24" s="194">
        <f>COUNTIF('BSC L KIP Alap'!AC11:AC54,"v")+COUNTIF(AC11:AC19,"v")+COUNTIF(AC36:AC43,"v")</f>
        <v>4</v>
      </c>
      <c r="AD24" s="82"/>
      <c r="AE24" s="80"/>
      <c r="AF24" s="81"/>
      <c r="AG24" s="194">
        <f>COUNTIF('BSC L KIP Alap'!AG11:AG54,"v")+COUNTIF(AG11:AG19,"v")+COUNTIF(AG36:AG43,"v")</f>
        <v>3</v>
      </c>
      <c r="AH24" s="82"/>
      <c r="AI24" s="95"/>
    </row>
    <row r="25" spans="1:35" s="24" customFormat="1" ht="20.25" customHeight="1" thickBot="1">
      <c r="A25" s="114"/>
      <c r="B25" s="103"/>
      <c r="C25" s="183" t="s">
        <v>212</v>
      </c>
      <c r="D25" s="183"/>
      <c r="E25" s="185"/>
      <c r="F25" s="215"/>
      <c r="G25" s="96"/>
      <c r="H25" s="97"/>
      <c r="I25" s="195">
        <f>COUNTIF('BSC L KIP Alap'!I11:I54,"é")+COUNTIF(I11:I19,"é")</f>
        <v>5</v>
      </c>
      <c r="J25" s="98"/>
      <c r="K25" s="96"/>
      <c r="L25" s="97"/>
      <c r="M25" s="195">
        <f>COUNTIF('BSC L KIP Alap'!M11:M54,"é")+COUNTIF(M11:M19,"é")</f>
        <v>4</v>
      </c>
      <c r="N25" s="98"/>
      <c r="O25" s="96"/>
      <c r="P25" s="97"/>
      <c r="Q25" s="195">
        <f>COUNTIF('BSC L KIP Alap'!Q11:Q54,"é")+COUNTIF(Q11:Q19,"é")</f>
        <v>5</v>
      </c>
      <c r="R25" s="98"/>
      <c r="S25" s="96"/>
      <c r="T25" s="97"/>
      <c r="U25" s="195">
        <f>COUNTIF('BSC L KIP Alap'!U11:U54,"é")+COUNTIF(U11:U19,"é")</f>
        <v>5</v>
      </c>
      <c r="V25" s="98"/>
      <c r="W25" s="96"/>
      <c r="X25" s="97"/>
      <c r="Y25" s="195">
        <f>COUNTIF('BSC L KIP Alap'!Y11:Y54,"é")+COUNTIF(Y11:Y19,"é")</f>
        <v>4</v>
      </c>
      <c r="Z25" s="98"/>
      <c r="AA25" s="96"/>
      <c r="AB25" s="97"/>
      <c r="AC25" s="195">
        <f>COUNTIF('BSC L KIP Alap'!AC11:AC54,"é")+COUNTIF(AC11:AC19,"é")+COUNTIF(AC36:AC43,"é")</f>
        <v>5</v>
      </c>
      <c r="AD25" s="98"/>
      <c r="AE25" s="96"/>
      <c r="AF25" s="97"/>
      <c r="AG25" s="195">
        <f>COUNTIF('BSC L KIP Alap'!AG11:AG54,"é")+COUNTIF(AG11:AG19,"é")+COUNTIF(AG36:AG43,"é")</f>
        <v>2</v>
      </c>
      <c r="AH25" s="98"/>
      <c r="AI25" s="99"/>
    </row>
    <row r="26" spans="1:34" s="24" customFormat="1" ht="15" customHeight="1">
      <c r="A26" s="37"/>
      <c r="C26" s="258"/>
      <c r="D26" s="258"/>
      <c r="I26" s="37"/>
      <c r="J26" s="261"/>
      <c r="M26" s="37"/>
      <c r="N26" s="261"/>
      <c r="Q26" s="37"/>
      <c r="R26" s="261"/>
      <c r="U26" s="37"/>
      <c r="V26" s="261"/>
      <c r="Y26" s="37"/>
      <c r="Z26" s="261"/>
      <c r="AC26" s="37"/>
      <c r="AD26" s="261"/>
      <c r="AG26" s="37"/>
      <c r="AH26" s="261"/>
    </row>
    <row r="27" spans="1:34" s="24" customFormat="1" ht="15" customHeight="1">
      <c r="A27" s="37"/>
      <c r="B27" s="24" t="s">
        <v>325</v>
      </c>
      <c r="C27" s="258"/>
      <c r="D27" s="258"/>
      <c r="I27" s="37"/>
      <c r="J27" s="261"/>
      <c r="M27" s="37"/>
      <c r="N27" s="261"/>
      <c r="Q27" s="37"/>
      <c r="R27" s="261"/>
      <c r="U27" s="37"/>
      <c r="V27" s="261"/>
      <c r="Y27" s="37"/>
      <c r="Z27" s="261"/>
      <c r="AC27" s="37"/>
      <c r="AD27" s="261"/>
      <c r="AG27" s="37"/>
      <c r="AH27" s="261"/>
    </row>
    <row r="28" spans="1:34" s="24" customFormat="1" ht="15" customHeight="1">
      <c r="A28" s="37"/>
      <c r="B28" s="24" t="s">
        <v>326</v>
      </c>
      <c r="C28" s="258"/>
      <c r="D28" s="258"/>
      <c r="I28" s="37"/>
      <c r="J28" s="261"/>
      <c r="M28" s="37"/>
      <c r="N28" s="261"/>
      <c r="Q28" s="37"/>
      <c r="R28" s="261"/>
      <c r="U28" s="37"/>
      <c r="V28" s="261"/>
      <c r="Y28" s="37"/>
      <c r="Z28" s="261"/>
      <c r="AC28" s="37"/>
      <c r="AD28" s="261"/>
      <c r="AG28" s="37"/>
      <c r="AH28" s="261"/>
    </row>
    <row r="29" spans="1:34" s="24" customFormat="1" ht="15" customHeight="1">
      <c r="A29" s="37"/>
      <c r="B29" s="24" t="s">
        <v>374</v>
      </c>
      <c r="C29" s="258"/>
      <c r="D29" s="258"/>
      <c r="I29" s="37"/>
      <c r="J29" s="261"/>
      <c r="M29" s="37"/>
      <c r="N29" s="261"/>
      <c r="Q29" s="37"/>
      <c r="R29" s="261"/>
      <c r="U29" s="37"/>
      <c r="V29" s="261"/>
      <c r="Y29" s="37"/>
      <c r="Z29" s="261"/>
      <c r="AC29" s="37"/>
      <c r="AD29" s="261"/>
      <c r="AG29" s="37"/>
      <c r="AH29" s="261"/>
    </row>
    <row r="30" spans="1:34" s="24" customFormat="1" ht="15" customHeight="1">
      <c r="A30" s="37"/>
      <c r="C30" s="258"/>
      <c r="D30" s="258"/>
      <c r="I30" s="37"/>
      <c r="J30" s="261"/>
      <c r="M30" s="37"/>
      <c r="N30" s="261"/>
      <c r="Q30" s="37"/>
      <c r="R30" s="261"/>
      <c r="U30" s="37"/>
      <c r="V30" s="261"/>
      <c r="Y30" s="37"/>
      <c r="Z30" s="261"/>
      <c r="AC30" s="37"/>
      <c r="AD30" s="261"/>
      <c r="AG30" s="37"/>
      <c r="AH30" s="261"/>
    </row>
    <row r="31" spans="1:35" s="24" customFormat="1" ht="15" customHeight="1" thickBot="1">
      <c r="A31" s="37"/>
      <c r="C31" s="258"/>
      <c r="D31" s="258"/>
      <c r="F31" s="258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</row>
    <row r="32" spans="1:35" s="24" customFormat="1" ht="15" customHeight="1">
      <c r="A32" s="399"/>
      <c r="B32" s="401" t="s">
        <v>18</v>
      </c>
      <c r="C32" s="403" t="s">
        <v>1</v>
      </c>
      <c r="D32" s="404"/>
      <c r="E32" s="234" t="s">
        <v>324</v>
      </c>
      <c r="F32" s="407" t="s">
        <v>21</v>
      </c>
      <c r="G32" s="377" t="s">
        <v>0</v>
      </c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9"/>
      <c r="AF32" s="379"/>
      <c r="AG32" s="379"/>
      <c r="AH32" s="379"/>
      <c r="AI32" s="387" t="s">
        <v>62</v>
      </c>
    </row>
    <row r="33" spans="1:35" s="24" customFormat="1" ht="15" customHeight="1" thickBot="1">
      <c r="A33" s="400"/>
      <c r="B33" s="402"/>
      <c r="C33" s="405"/>
      <c r="D33" s="406"/>
      <c r="E33" s="235" t="s">
        <v>2</v>
      </c>
      <c r="F33" s="408"/>
      <c r="G33" s="384" t="s">
        <v>3</v>
      </c>
      <c r="H33" s="385"/>
      <c r="I33" s="385"/>
      <c r="J33" s="386"/>
      <c r="K33" s="384" t="s">
        <v>4</v>
      </c>
      <c r="L33" s="385"/>
      <c r="M33" s="385"/>
      <c r="N33" s="386"/>
      <c r="O33" s="384" t="s">
        <v>5</v>
      </c>
      <c r="P33" s="385"/>
      <c r="Q33" s="385"/>
      <c r="R33" s="386"/>
      <c r="S33" s="384" t="s">
        <v>6</v>
      </c>
      <c r="T33" s="385"/>
      <c r="U33" s="385"/>
      <c r="V33" s="386"/>
      <c r="W33" s="384" t="s">
        <v>7</v>
      </c>
      <c r="X33" s="385"/>
      <c r="Y33" s="385"/>
      <c r="Z33" s="386"/>
      <c r="AA33" s="384" t="s">
        <v>8</v>
      </c>
      <c r="AB33" s="385"/>
      <c r="AC33" s="385"/>
      <c r="AD33" s="386"/>
      <c r="AE33" s="384" t="s">
        <v>15</v>
      </c>
      <c r="AF33" s="385"/>
      <c r="AG33" s="385"/>
      <c r="AH33" s="385"/>
      <c r="AI33" s="388"/>
    </row>
    <row r="34" spans="1:35" s="24" customFormat="1" ht="15" customHeight="1">
      <c r="A34" s="409" t="s">
        <v>327</v>
      </c>
      <c r="B34" s="410"/>
      <c r="C34" s="410"/>
      <c r="D34" s="410"/>
      <c r="E34" s="410"/>
      <c r="F34" s="411"/>
      <c r="G34" s="21" t="s">
        <v>19</v>
      </c>
      <c r="H34" s="26" t="s">
        <v>9</v>
      </c>
      <c r="I34" s="26" t="s">
        <v>10</v>
      </c>
      <c r="J34" s="27" t="s">
        <v>11</v>
      </c>
      <c r="K34" s="21" t="s">
        <v>19</v>
      </c>
      <c r="L34" s="26" t="s">
        <v>9</v>
      </c>
      <c r="M34" s="26" t="s">
        <v>10</v>
      </c>
      <c r="N34" s="27" t="s">
        <v>11</v>
      </c>
      <c r="O34" s="21" t="s">
        <v>19</v>
      </c>
      <c r="P34" s="26" t="s">
        <v>9</v>
      </c>
      <c r="Q34" s="26" t="s">
        <v>10</v>
      </c>
      <c r="R34" s="27" t="s">
        <v>11</v>
      </c>
      <c r="S34" s="21" t="s">
        <v>19</v>
      </c>
      <c r="T34" s="26" t="s">
        <v>9</v>
      </c>
      <c r="U34" s="26" t="s">
        <v>10</v>
      </c>
      <c r="V34" s="27" t="s">
        <v>11</v>
      </c>
      <c r="W34" s="21" t="s">
        <v>19</v>
      </c>
      <c r="X34" s="26" t="s">
        <v>9</v>
      </c>
      <c r="Y34" s="26" t="s">
        <v>10</v>
      </c>
      <c r="Z34" s="27" t="s">
        <v>11</v>
      </c>
      <c r="AA34" s="21" t="s">
        <v>19</v>
      </c>
      <c r="AB34" s="26" t="s">
        <v>9</v>
      </c>
      <c r="AC34" s="26" t="s">
        <v>10</v>
      </c>
      <c r="AD34" s="27" t="s">
        <v>11</v>
      </c>
      <c r="AE34" s="21" t="s">
        <v>19</v>
      </c>
      <c r="AF34" s="26" t="s">
        <v>9</v>
      </c>
      <c r="AG34" s="26" t="s">
        <v>10</v>
      </c>
      <c r="AH34" s="27" t="s">
        <v>11</v>
      </c>
      <c r="AI34" s="147" t="s">
        <v>18</v>
      </c>
    </row>
    <row r="35" spans="1:35" ht="15" customHeight="1">
      <c r="A35" s="125"/>
      <c r="B35" s="370" t="s">
        <v>349</v>
      </c>
      <c r="C35" s="370"/>
      <c r="D35" s="412"/>
      <c r="E35" s="283">
        <f>SUM(E36:E43)</f>
        <v>84</v>
      </c>
      <c r="F35" s="284">
        <f>SUM(F36:F43)</f>
        <v>20</v>
      </c>
      <c r="G35" s="283">
        <f>SUM(G36:G43)</f>
        <v>0</v>
      </c>
      <c r="H35" s="285">
        <f>SUM(H36:H43)</f>
        <v>0</v>
      </c>
      <c r="I35" s="285"/>
      <c r="J35" s="286">
        <f>SUM(J36:J43)</f>
        <v>0</v>
      </c>
      <c r="K35" s="283">
        <f>SUM(K36:K43)</f>
        <v>0</v>
      </c>
      <c r="L35" s="285">
        <f>SUM(L36:L43)</f>
        <v>0</v>
      </c>
      <c r="M35" s="285"/>
      <c r="N35" s="286">
        <f>SUM(N36:N43)</f>
        <v>0</v>
      </c>
      <c r="O35" s="283">
        <f>SUM(O36:O43)</f>
        <v>0</v>
      </c>
      <c r="P35" s="285">
        <f>SUM(P36:P43)</f>
        <v>0</v>
      </c>
      <c r="Q35" s="285"/>
      <c r="R35" s="286">
        <f>SUM(R36:R43)</f>
        <v>0</v>
      </c>
      <c r="S35" s="283">
        <f>SUM(S36:S43)</f>
        <v>0</v>
      </c>
      <c r="T35" s="285">
        <f>SUM(T36:T43)</f>
        <v>0</v>
      </c>
      <c r="U35" s="285"/>
      <c r="V35" s="286">
        <f>SUM(V36:V43)</f>
        <v>0</v>
      </c>
      <c r="W35" s="283">
        <f>SUM(W36:W43)</f>
        <v>0</v>
      </c>
      <c r="X35" s="285">
        <f>SUM(X36:X43)</f>
        <v>0</v>
      </c>
      <c r="Y35" s="285"/>
      <c r="Z35" s="286">
        <f>SUM(Z36:Z43)</f>
        <v>0</v>
      </c>
      <c r="AA35" s="283">
        <f>SUM(AA36:AA43)</f>
        <v>24</v>
      </c>
      <c r="AB35" s="285">
        <f>SUM(AB36:AB43)</f>
        <v>16</v>
      </c>
      <c r="AC35" s="285"/>
      <c r="AD35" s="286">
        <f>SUM(AD36:AD43)</f>
        <v>9</v>
      </c>
      <c r="AE35" s="283">
        <f>SUM(AE36:AE43)</f>
        <v>8</v>
      </c>
      <c r="AF35" s="285">
        <f>SUM(AF36:AF43)</f>
        <v>36</v>
      </c>
      <c r="AG35" s="285"/>
      <c r="AH35" s="286">
        <f>SUM(AH36:AH43)</f>
        <v>11</v>
      </c>
      <c r="AI35" s="239"/>
    </row>
    <row r="36" spans="1:35" ht="15" customHeight="1">
      <c r="A36" s="361" t="s">
        <v>65</v>
      </c>
      <c r="B36" s="122" t="s">
        <v>401</v>
      </c>
      <c r="C36" s="413" t="s">
        <v>139</v>
      </c>
      <c r="D36" s="414"/>
      <c r="E36" s="287">
        <f>SUM(G36,H36,K36,L36,O36,P36,S36,T36,W36,X36,AA36,AB36,AE36,AF36)</f>
        <v>16</v>
      </c>
      <c r="F36" s="288">
        <f aca="true" t="shared" si="2" ref="F36:F43">SUM(J36,N36,R36,V36,Z36,AD36,AH36)</f>
        <v>3</v>
      </c>
      <c r="G36" s="289"/>
      <c r="H36" s="290"/>
      <c r="I36" s="291"/>
      <c r="J36" s="292"/>
      <c r="K36" s="293"/>
      <c r="L36" s="294"/>
      <c r="M36" s="295"/>
      <c r="N36" s="296"/>
      <c r="O36" s="293"/>
      <c r="P36" s="295"/>
      <c r="Q36" s="295"/>
      <c r="R36" s="296"/>
      <c r="S36" s="293"/>
      <c r="T36" s="294"/>
      <c r="U36" s="295"/>
      <c r="V36" s="296"/>
      <c r="W36" s="297"/>
      <c r="X36" s="298"/>
      <c r="Y36" s="298"/>
      <c r="Z36" s="299"/>
      <c r="AA36" s="300">
        <v>12</v>
      </c>
      <c r="AB36" s="301">
        <v>4</v>
      </c>
      <c r="AC36" s="301" t="s">
        <v>68</v>
      </c>
      <c r="AD36" s="302">
        <v>3</v>
      </c>
      <c r="AE36" s="300"/>
      <c r="AF36" s="301"/>
      <c r="AG36" s="301"/>
      <c r="AH36" s="302"/>
      <c r="AI36" s="303"/>
    </row>
    <row r="37" spans="1:35" ht="15" customHeight="1">
      <c r="A37" s="362" t="s">
        <v>131</v>
      </c>
      <c r="B37" s="121" t="s">
        <v>402</v>
      </c>
      <c r="C37" s="415" t="s">
        <v>140</v>
      </c>
      <c r="D37" s="416"/>
      <c r="E37" s="304">
        <f aca="true" t="shared" si="3" ref="E37:E43">SUM(G37,H37,K37,L37,O37,P37,S37,T37,W37,X37,AA37,AB37,AE37,AF37)</f>
        <v>8</v>
      </c>
      <c r="F37" s="305">
        <f t="shared" si="2"/>
        <v>2</v>
      </c>
      <c r="G37" s="306"/>
      <c r="H37" s="307"/>
      <c r="I37" s="308"/>
      <c r="J37" s="309"/>
      <c r="K37" s="293"/>
      <c r="L37" s="294"/>
      <c r="M37" s="295"/>
      <c r="N37" s="296"/>
      <c r="O37" s="293"/>
      <c r="P37" s="295"/>
      <c r="Q37" s="295"/>
      <c r="R37" s="296"/>
      <c r="S37" s="293"/>
      <c r="T37" s="294"/>
      <c r="U37" s="295"/>
      <c r="V37" s="296"/>
      <c r="W37" s="310"/>
      <c r="X37" s="311"/>
      <c r="Y37" s="311"/>
      <c r="Z37" s="312"/>
      <c r="AA37" s="300"/>
      <c r="AB37" s="301"/>
      <c r="AC37" s="301"/>
      <c r="AD37" s="302"/>
      <c r="AE37" s="300">
        <v>0</v>
      </c>
      <c r="AF37" s="301">
        <v>8</v>
      </c>
      <c r="AG37" s="301" t="s">
        <v>211</v>
      </c>
      <c r="AH37" s="302">
        <v>2</v>
      </c>
      <c r="AI37" s="313" t="s">
        <v>401</v>
      </c>
    </row>
    <row r="38" spans="1:35" ht="15" customHeight="1">
      <c r="A38" s="362" t="s">
        <v>132</v>
      </c>
      <c r="B38" s="121" t="s">
        <v>403</v>
      </c>
      <c r="C38" s="415" t="s">
        <v>141</v>
      </c>
      <c r="D38" s="416"/>
      <c r="E38" s="304">
        <f t="shared" si="3"/>
        <v>8</v>
      </c>
      <c r="F38" s="305">
        <f t="shared" si="2"/>
        <v>2</v>
      </c>
      <c r="G38" s="306"/>
      <c r="H38" s="307"/>
      <c r="I38" s="308"/>
      <c r="J38" s="309"/>
      <c r="K38" s="293"/>
      <c r="L38" s="294"/>
      <c r="M38" s="295"/>
      <c r="N38" s="296"/>
      <c r="O38" s="293"/>
      <c r="P38" s="295"/>
      <c r="Q38" s="295"/>
      <c r="R38" s="296"/>
      <c r="S38" s="293"/>
      <c r="T38" s="294"/>
      <c r="U38" s="295"/>
      <c r="V38" s="296"/>
      <c r="W38" s="310"/>
      <c r="X38" s="311"/>
      <c r="Y38" s="311"/>
      <c r="Z38" s="312"/>
      <c r="AA38" s="314">
        <v>4</v>
      </c>
      <c r="AB38" s="315">
        <v>4</v>
      </c>
      <c r="AC38" s="315" t="s">
        <v>211</v>
      </c>
      <c r="AD38" s="316">
        <v>2</v>
      </c>
      <c r="AE38" s="300"/>
      <c r="AF38" s="301"/>
      <c r="AG38" s="317"/>
      <c r="AH38" s="302"/>
      <c r="AI38" s="318"/>
    </row>
    <row r="39" spans="1:35" ht="15" customHeight="1">
      <c r="A39" s="362" t="s">
        <v>133</v>
      </c>
      <c r="B39" s="121" t="s">
        <v>404</v>
      </c>
      <c r="C39" s="415" t="s">
        <v>142</v>
      </c>
      <c r="D39" s="416"/>
      <c r="E39" s="304">
        <f t="shared" si="3"/>
        <v>12</v>
      </c>
      <c r="F39" s="305">
        <f t="shared" si="2"/>
        <v>3</v>
      </c>
      <c r="G39" s="306"/>
      <c r="H39" s="307"/>
      <c r="I39" s="308"/>
      <c r="J39" s="309"/>
      <c r="K39" s="293"/>
      <c r="L39" s="294"/>
      <c r="M39" s="295"/>
      <c r="N39" s="296"/>
      <c r="O39" s="293"/>
      <c r="P39" s="295"/>
      <c r="Q39" s="295"/>
      <c r="R39" s="296"/>
      <c r="S39" s="293"/>
      <c r="T39" s="294"/>
      <c r="U39" s="295"/>
      <c r="V39" s="296"/>
      <c r="W39" s="310"/>
      <c r="X39" s="311"/>
      <c r="Y39" s="311"/>
      <c r="Z39" s="312"/>
      <c r="AA39" s="314"/>
      <c r="AB39" s="315"/>
      <c r="AC39" s="315"/>
      <c r="AD39" s="316"/>
      <c r="AE39" s="300">
        <v>0</v>
      </c>
      <c r="AF39" s="301">
        <v>12</v>
      </c>
      <c r="AG39" s="319" t="s">
        <v>68</v>
      </c>
      <c r="AH39" s="302">
        <v>3</v>
      </c>
      <c r="AI39" s="320" t="s">
        <v>403</v>
      </c>
    </row>
    <row r="40" spans="1:35" ht="15" customHeight="1">
      <c r="A40" s="362" t="s">
        <v>134</v>
      </c>
      <c r="B40" s="121" t="s">
        <v>405</v>
      </c>
      <c r="C40" s="415" t="s">
        <v>328</v>
      </c>
      <c r="D40" s="416"/>
      <c r="E40" s="304">
        <f t="shared" si="3"/>
        <v>8</v>
      </c>
      <c r="F40" s="305">
        <f t="shared" si="2"/>
        <v>2</v>
      </c>
      <c r="G40" s="306"/>
      <c r="H40" s="307"/>
      <c r="I40" s="308"/>
      <c r="J40" s="309"/>
      <c r="K40" s="293"/>
      <c r="L40" s="294"/>
      <c r="M40" s="295"/>
      <c r="N40" s="296"/>
      <c r="O40" s="293"/>
      <c r="P40" s="295"/>
      <c r="Q40" s="295"/>
      <c r="R40" s="296"/>
      <c r="S40" s="293"/>
      <c r="T40" s="294"/>
      <c r="U40" s="295"/>
      <c r="V40" s="296"/>
      <c r="W40" s="310"/>
      <c r="X40" s="311"/>
      <c r="Y40" s="311"/>
      <c r="Z40" s="312"/>
      <c r="AA40" s="314">
        <v>4</v>
      </c>
      <c r="AB40" s="315">
        <v>4</v>
      </c>
      <c r="AC40" s="315" t="s">
        <v>211</v>
      </c>
      <c r="AD40" s="316">
        <v>2</v>
      </c>
      <c r="AE40" s="300"/>
      <c r="AF40" s="301"/>
      <c r="AG40" s="321"/>
      <c r="AH40" s="302"/>
      <c r="AI40" s="318"/>
    </row>
    <row r="41" spans="1:35" ht="15" customHeight="1">
      <c r="A41" s="362" t="s">
        <v>135</v>
      </c>
      <c r="B41" s="121" t="s">
        <v>406</v>
      </c>
      <c r="C41" s="415" t="s">
        <v>143</v>
      </c>
      <c r="D41" s="416"/>
      <c r="E41" s="304">
        <f t="shared" si="3"/>
        <v>8</v>
      </c>
      <c r="F41" s="305">
        <f t="shared" si="2"/>
        <v>3</v>
      </c>
      <c r="G41" s="306"/>
      <c r="H41" s="307"/>
      <c r="I41" s="308"/>
      <c r="J41" s="309"/>
      <c r="K41" s="293"/>
      <c r="L41" s="294"/>
      <c r="M41" s="295"/>
      <c r="N41" s="296"/>
      <c r="O41" s="293"/>
      <c r="P41" s="295"/>
      <c r="Q41" s="295"/>
      <c r="R41" s="296"/>
      <c r="S41" s="293"/>
      <c r="T41" s="294"/>
      <c r="U41" s="295"/>
      <c r="V41" s="296"/>
      <c r="W41" s="310"/>
      <c r="X41" s="311"/>
      <c r="Y41" s="311"/>
      <c r="Z41" s="312"/>
      <c r="AA41" s="314"/>
      <c r="AB41" s="315"/>
      <c r="AC41" s="315"/>
      <c r="AD41" s="316"/>
      <c r="AE41" s="300">
        <v>4</v>
      </c>
      <c r="AF41" s="301">
        <v>4</v>
      </c>
      <c r="AG41" s="321" t="s">
        <v>68</v>
      </c>
      <c r="AH41" s="302">
        <v>3</v>
      </c>
      <c r="AI41" s="320" t="s">
        <v>405</v>
      </c>
    </row>
    <row r="42" spans="1:35" ht="15.75">
      <c r="A42" s="362" t="s">
        <v>136</v>
      </c>
      <c r="B42" s="121" t="s">
        <v>407</v>
      </c>
      <c r="C42" s="415" t="s">
        <v>144</v>
      </c>
      <c r="D42" s="416"/>
      <c r="E42" s="304">
        <f t="shared" si="3"/>
        <v>8</v>
      </c>
      <c r="F42" s="305">
        <f t="shared" si="2"/>
        <v>2</v>
      </c>
      <c r="G42" s="306"/>
      <c r="H42" s="307"/>
      <c r="I42" s="308"/>
      <c r="J42" s="309"/>
      <c r="K42" s="293"/>
      <c r="L42" s="294"/>
      <c r="M42" s="295"/>
      <c r="N42" s="296"/>
      <c r="O42" s="293"/>
      <c r="P42" s="295"/>
      <c r="Q42" s="295"/>
      <c r="R42" s="296"/>
      <c r="S42" s="293"/>
      <c r="T42" s="294"/>
      <c r="U42" s="295"/>
      <c r="V42" s="296"/>
      <c r="W42" s="310"/>
      <c r="X42" s="311"/>
      <c r="Y42" s="311"/>
      <c r="Z42" s="312"/>
      <c r="AA42" s="314">
        <v>4</v>
      </c>
      <c r="AB42" s="315">
        <v>4</v>
      </c>
      <c r="AC42" s="315" t="s">
        <v>211</v>
      </c>
      <c r="AD42" s="316">
        <v>2</v>
      </c>
      <c r="AE42" s="300"/>
      <c r="AF42" s="301"/>
      <c r="AG42" s="321"/>
      <c r="AH42" s="302"/>
      <c r="AI42" s="318"/>
    </row>
    <row r="43" spans="1:35" ht="15" customHeight="1">
      <c r="A43" s="363" t="s">
        <v>137</v>
      </c>
      <c r="B43" s="123" t="s">
        <v>408</v>
      </c>
      <c r="C43" s="417" t="s">
        <v>145</v>
      </c>
      <c r="D43" s="418"/>
      <c r="E43" s="322">
        <f t="shared" si="3"/>
        <v>16</v>
      </c>
      <c r="F43" s="323">
        <f t="shared" si="2"/>
        <v>3</v>
      </c>
      <c r="G43" s="306"/>
      <c r="H43" s="307"/>
      <c r="I43" s="308"/>
      <c r="J43" s="309"/>
      <c r="K43" s="293"/>
      <c r="L43" s="294"/>
      <c r="M43" s="295"/>
      <c r="N43" s="296"/>
      <c r="O43" s="293"/>
      <c r="P43" s="295"/>
      <c r="Q43" s="295"/>
      <c r="R43" s="296"/>
      <c r="S43" s="293"/>
      <c r="T43" s="294"/>
      <c r="U43" s="295"/>
      <c r="V43" s="296"/>
      <c r="W43" s="324"/>
      <c r="X43" s="325"/>
      <c r="Y43" s="325"/>
      <c r="Z43" s="326"/>
      <c r="AA43" s="314"/>
      <c r="AB43" s="315"/>
      <c r="AC43" s="315"/>
      <c r="AD43" s="316"/>
      <c r="AE43" s="300">
        <v>4</v>
      </c>
      <c r="AF43" s="301">
        <v>12</v>
      </c>
      <c r="AG43" s="321" t="s">
        <v>68</v>
      </c>
      <c r="AH43" s="302">
        <v>3</v>
      </c>
      <c r="AI43" s="320" t="s">
        <v>407</v>
      </c>
    </row>
    <row r="44" spans="1:35" ht="15" customHeight="1">
      <c r="A44" s="364"/>
      <c r="B44" s="370" t="s">
        <v>348</v>
      </c>
      <c r="C44" s="370"/>
      <c r="D44" s="412"/>
      <c r="E44" s="283">
        <f>SUM(E45:E52)</f>
        <v>84</v>
      </c>
      <c r="F44" s="284">
        <f>SUM(F45:F52)</f>
        <v>20</v>
      </c>
      <c r="G44" s="283">
        <f>SUM(G45:G52)</f>
        <v>0</v>
      </c>
      <c r="H44" s="285">
        <f>SUM(H45:H52)</f>
        <v>0</v>
      </c>
      <c r="I44" s="285"/>
      <c r="J44" s="286">
        <f>SUM(J45:J52)</f>
        <v>0</v>
      </c>
      <c r="K44" s="283">
        <f>SUM(K45:K52)</f>
        <v>0</v>
      </c>
      <c r="L44" s="285">
        <f>SUM(L45:L52)</f>
        <v>0</v>
      </c>
      <c r="M44" s="285"/>
      <c r="N44" s="286">
        <f>SUM(N45:N52)</f>
        <v>0</v>
      </c>
      <c r="O44" s="283">
        <f>SUM(O45:O52)</f>
        <v>0</v>
      </c>
      <c r="P44" s="285">
        <f>SUM(P45:P52)</f>
        <v>0</v>
      </c>
      <c r="Q44" s="285"/>
      <c r="R44" s="286">
        <f>SUM(R45:R52)</f>
        <v>0</v>
      </c>
      <c r="S44" s="283">
        <f>SUM(S45:S52)</f>
        <v>0</v>
      </c>
      <c r="T44" s="285">
        <f>SUM(T45:T52)</f>
        <v>0</v>
      </c>
      <c r="U44" s="285"/>
      <c r="V44" s="286">
        <f>SUM(V45:V52)</f>
        <v>0</v>
      </c>
      <c r="W44" s="283">
        <f>SUM(W45:W52)</f>
        <v>0</v>
      </c>
      <c r="X44" s="285">
        <f>SUM(X45:X52)</f>
        <v>0</v>
      </c>
      <c r="Y44" s="285"/>
      <c r="Z44" s="286">
        <f>SUM(Z45:Z52)</f>
        <v>0</v>
      </c>
      <c r="AA44" s="283">
        <f>SUM(AA45:AA52)</f>
        <v>16</v>
      </c>
      <c r="AB44" s="285">
        <f>SUM(AB45:AB52)</f>
        <v>16</v>
      </c>
      <c r="AC44" s="285"/>
      <c r="AD44" s="286">
        <f>SUM(AD45:AD52)</f>
        <v>9</v>
      </c>
      <c r="AE44" s="283">
        <f>SUM(AE45:AE52)</f>
        <v>20</v>
      </c>
      <c r="AF44" s="285">
        <f>SUM(AF45:AF52)</f>
        <v>32</v>
      </c>
      <c r="AG44" s="285"/>
      <c r="AH44" s="286">
        <f>SUM(AH45:AH52)</f>
        <v>11</v>
      </c>
      <c r="AI44" s="327"/>
    </row>
    <row r="45" spans="1:35" ht="15" customHeight="1">
      <c r="A45" s="361" t="s">
        <v>138</v>
      </c>
      <c r="B45" s="122" t="s">
        <v>409</v>
      </c>
      <c r="C45" s="413" t="s">
        <v>329</v>
      </c>
      <c r="D45" s="414"/>
      <c r="E45" s="287">
        <f>SUM(G45,H45,K45,L45,O45,P45,S45,T45,W45,X45,AA45,AB45,AE45,AF45)</f>
        <v>8</v>
      </c>
      <c r="F45" s="288">
        <f>SUM(J45,N45,R45,V45,Z45,AD45,AH45)</f>
        <v>3</v>
      </c>
      <c r="G45" s="328"/>
      <c r="H45" s="329"/>
      <c r="I45" s="329"/>
      <c r="J45" s="296"/>
      <c r="K45" s="293"/>
      <c r="L45" s="294"/>
      <c r="M45" s="295"/>
      <c r="N45" s="296"/>
      <c r="O45" s="293"/>
      <c r="P45" s="295"/>
      <c r="Q45" s="295"/>
      <c r="R45" s="296"/>
      <c r="S45" s="293"/>
      <c r="T45" s="294"/>
      <c r="U45" s="295"/>
      <c r="V45" s="296"/>
      <c r="W45" s="297"/>
      <c r="X45" s="298"/>
      <c r="Y45" s="298"/>
      <c r="Z45" s="299"/>
      <c r="AA45" s="300">
        <v>4</v>
      </c>
      <c r="AB45" s="301">
        <v>4</v>
      </c>
      <c r="AC45" s="301" t="s">
        <v>68</v>
      </c>
      <c r="AD45" s="302">
        <v>3</v>
      </c>
      <c r="AE45" s="300"/>
      <c r="AF45" s="301"/>
      <c r="AG45" s="301"/>
      <c r="AH45" s="302"/>
      <c r="AI45" s="330"/>
    </row>
    <row r="46" spans="1:35" ht="15" customHeight="1">
      <c r="A46" s="362" t="s">
        <v>146</v>
      </c>
      <c r="B46" s="121" t="s">
        <v>410</v>
      </c>
      <c r="C46" s="415" t="s">
        <v>330</v>
      </c>
      <c r="D46" s="416"/>
      <c r="E46" s="304">
        <f aca="true" t="shared" si="4" ref="E46:E52">SUM(G46,H46,K46,L46,O46,P46,S46,T46,W46,X46,AA46,AB46,AE46,AF46)</f>
        <v>16</v>
      </c>
      <c r="F46" s="305">
        <f aca="true" t="shared" si="5" ref="F46:F52">SUM(J46,N46,R46,V46,Z46,AD46,AH46)</f>
        <v>2</v>
      </c>
      <c r="G46" s="328"/>
      <c r="H46" s="329"/>
      <c r="I46" s="329"/>
      <c r="J46" s="296"/>
      <c r="K46" s="293"/>
      <c r="L46" s="294"/>
      <c r="M46" s="295"/>
      <c r="N46" s="296"/>
      <c r="O46" s="293"/>
      <c r="P46" s="295"/>
      <c r="Q46" s="295"/>
      <c r="R46" s="296"/>
      <c r="S46" s="293"/>
      <c r="T46" s="294"/>
      <c r="U46" s="295"/>
      <c r="V46" s="296"/>
      <c r="W46" s="310"/>
      <c r="X46" s="311"/>
      <c r="Y46" s="311"/>
      <c r="Z46" s="312"/>
      <c r="AA46" s="300"/>
      <c r="AB46" s="301"/>
      <c r="AC46" s="301"/>
      <c r="AD46" s="302"/>
      <c r="AE46" s="300">
        <v>4</v>
      </c>
      <c r="AF46" s="301">
        <v>12</v>
      </c>
      <c r="AG46" s="301" t="s">
        <v>211</v>
      </c>
      <c r="AH46" s="302">
        <v>2</v>
      </c>
      <c r="AI46" s="320" t="s">
        <v>409</v>
      </c>
    </row>
    <row r="47" spans="1:35" ht="15" customHeight="1">
      <c r="A47" s="362" t="s">
        <v>147</v>
      </c>
      <c r="B47" s="121" t="s">
        <v>411</v>
      </c>
      <c r="C47" s="415" t="s">
        <v>331</v>
      </c>
      <c r="D47" s="416"/>
      <c r="E47" s="304">
        <f t="shared" si="4"/>
        <v>8</v>
      </c>
      <c r="F47" s="305">
        <f t="shared" si="5"/>
        <v>2</v>
      </c>
      <c r="G47" s="328"/>
      <c r="H47" s="329"/>
      <c r="I47" s="329"/>
      <c r="J47" s="296"/>
      <c r="K47" s="293"/>
      <c r="L47" s="294"/>
      <c r="M47" s="295"/>
      <c r="N47" s="296"/>
      <c r="O47" s="293"/>
      <c r="P47" s="295"/>
      <c r="Q47" s="295"/>
      <c r="R47" s="296"/>
      <c r="S47" s="293"/>
      <c r="T47" s="294"/>
      <c r="U47" s="295"/>
      <c r="V47" s="296"/>
      <c r="W47" s="310"/>
      <c r="X47" s="311"/>
      <c r="Y47" s="311"/>
      <c r="Z47" s="312"/>
      <c r="AA47" s="314">
        <v>4</v>
      </c>
      <c r="AB47" s="315">
        <v>4</v>
      </c>
      <c r="AC47" s="315" t="s">
        <v>211</v>
      </c>
      <c r="AD47" s="316">
        <v>2</v>
      </c>
      <c r="AE47" s="300"/>
      <c r="AF47" s="301"/>
      <c r="AG47" s="317"/>
      <c r="AH47" s="302"/>
      <c r="AI47" s="331"/>
    </row>
    <row r="48" spans="1:35" ht="15" customHeight="1">
      <c r="A48" s="362" t="s">
        <v>148</v>
      </c>
      <c r="B48" s="121" t="s">
        <v>412</v>
      </c>
      <c r="C48" s="415" t="s">
        <v>332</v>
      </c>
      <c r="D48" s="416"/>
      <c r="E48" s="304">
        <f t="shared" si="4"/>
        <v>16</v>
      </c>
      <c r="F48" s="305">
        <f t="shared" si="5"/>
        <v>3</v>
      </c>
      <c r="G48" s="328"/>
      <c r="H48" s="329"/>
      <c r="I48" s="329"/>
      <c r="J48" s="296"/>
      <c r="K48" s="293"/>
      <c r="L48" s="294"/>
      <c r="M48" s="295"/>
      <c r="N48" s="296"/>
      <c r="O48" s="293"/>
      <c r="P48" s="295"/>
      <c r="Q48" s="295"/>
      <c r="R48" s="296"/>
      <c r="S48" s="293"/>
      <c r="T48" s="294"/>
      <c r="U48" s="295"/>
      <c r="V48" s="296"/>
      <c r="W48" s="310"/>
      <c r="X48" s="311"/>
      <c r="Y48" s="311"/>
      <c r="Z48" s="312"/>
      <c r="AA48" s="314"/>
      <c r="AB48" s="315"/>
      <c r="AC48" s="315"/>
      <c r="AD48" s="316"/>
      <c r="AE48" s="300">
        <v>4</v>
      </c>
      <c r="AF48" s="301">
        <v>12</v>
      </c>
      <c r="AG48" s="319" t="s">
        <v>68</v>
      </c>
      <c r="AH48" s="302">
        <v>3</v>
      </c>
      <c r="AI48" s="320" t="s">
        <v>411</v>
      </c>
    </row>
    <row r="49" spans="1:35" ht="15" customHeight="1">
      <c r="A49" s="362" t="s">
        <v>149</v>
      </c>
      <c r="B49" s="121" t="s">
        <v>413</v>
      </c>
      <c r="C49" s="415" t="s">
        <v>333</v>
      </c>
      <c r="D49" s="416"/>
      <c r="E49" s="304">
        <f t="shared" si="4"/>
        <v>8</v>
      </c>
      <c r="F49" s="305">
        <f t="shared" si="5"/>
        <v>2</v>
      </c>
      <c r="G49" s="328"/>
      <c r="H49" s="329"/>
      <c r="I49" s="329"/>
      <c r="J49" s="296"/>
      <c r="K49" s="293"/>
      <c r="L49" s="294"/>
      <c r="M49" s="295"/>
      <c r="N49" s="296"/>
      <c r="O49" s="293"/>
      <c r="P49" s="295"/>
      <c r="Q49" s="295"/>
      <c r="R49" s="296"/>
      <c r="S49" s="293"/>
      <c r="T49" s="294"/>
      <c r="U49" s="295"/>
      <c r="V49" s="296"/>
      <c r="W49" s="310"/>
      <c r="X49" s="311"/>
      <c r="Y49" s="311"/>
      <c r="Z49" s="312"/>
      <c r="AA49" s="314">
        <v>4</v>
      </c>
      <c r="AB49" s="315">
        <v>4</v>
      </c>
      <c r="AC49" s="315" t="s">
        <v>211</v>
      </c>
      <c r="AD49" s="316">
        <v>2</v>
      </c>
      <c r="AE49" s="300"/>
      <c r="AF49" s="301"/>
      <c r="AG49" s="321"/>
      <c r="AH49" s="302"/>
      <c r="AI49" s="331"/>
    </row>
    <row r="50" spans="1:35" ht="15" customHeight="1">
      <c r="A50" s="362" t="s">
        <v>150</v>
      </c>
      <c r="B50" s="121" t="s">
        <v>414</v>
      </c>
      <c r="C50" s="415" t="s">
        <v>334</v>
      </c>
      <c r="D50" s="416"/>
      <c r="E50" s="304">
        <f t="shared" si="4"/>
        <v>8</v>
      </c>
      <c r="F50" s="305">
        <f t="shared" si="5"/>
        <v>3</v>
      </c>
      <c r="G50" s="332"/>
      <c r="H50" s="307"/>
      <c r="I50" s="307"/>
      <c r="J50" s="333"/>
      <c r="K50" s="293"/>
      <c r="L50" s="294"/>
      <c r="M50" s="295"/>
      <c r="N50" s="296"/>
      <c r="O50" s="293"/>
      <c r="P50" s="295"/>
      <c r="Q50" s="295"/>
      <c r="R50" s="296"/>
      <c r="S50" s="293"/>
      <c r="T50" s="294"/>
      <c r="U50" s="295"/>
      <c r="V50" s="296"/>
      <c r="W50" s="310"/>
      <c r="X50" s="311"/>
      <c r="Y50" s="311"/>
      <c r="Z50" s="312"/>
      <c r="AA50" s="314"/>
      <c r="AB50" s="315"/>
      <c r="AC50" s="315"/>
      <c r="AD50" s="316"/>
      <c r="AE50" s="300">
        <v>4</v>
      </c>
      <c r="AF50" s="301">
        <v>4</v>
      </c>
      <c r="AG50" s="321" t="s">
        <v>68</v>
      </c>
      <c r="AH50" s="302">
        <v>3</v>
      </c>
      <c r="AI50" s="320" t="s">
        <v>413</v>
      </c>
    </row>
    <row r="51" spans="1:35" ht="15" customHeight="1">
      <c r="A51" s="362" t="s">
        <v>151</v>
      </c>
      <c r="B51" s="121" t="s">
        <v>415</v>
      </c>
      <c r="C51" s="415" t="s">
        <v>335</v>
      </c>
      <c r="D51" s="416"/>
      <c r="E51" s="304">
        <f t="shared" si="4"/>
        <v>8</v>
      </c>
      <c r="F51" s="305">
        <f t="shared" si="5"/>
        <v>2</v>
      </c>
      <c r="G51" s="332"/>
      <c r="H51" s="307"/>
      <c r="I51" s="307"/>
      <c r="J51" s="333"/>
      <c r="K51" s="293"/>
      <c r="L51" s="294"/>
      <c r="M51" s="295"/>
      <c r="N51" s="296"/>
      <c r="O51" s="293"/>
      <c r="P51" s="295"/>
      <c r="Q51" s="295"/>
      <c r="R51" s="296"/>
      <c r="S51" s="293"/>
      <c r="T51" s="294"/>
      <c r="U51" s="295"/>
      <c r="V51" s="296"/>
      <c r="W51" s="310"/>
      <c r="X51" s="311"/>
      <c r="Y51" s="311"/>
      <c r="Z51" s="312"/>
      <c r="AA51" s="314">
        <v>4</v>
      </c>
      <c r="AB51" s="315">
        <v>4</v>
      </c>
      <c r="AC51" s="315" t="s">
        <v>211</v>
      </c>
      <c r="AD51" s="316">
        <v>2</v>
      </c>
      <c r="AE51" s="300"/>
      <c r="AF51" s="301"/>
      <c r="AG51" s="321"/>
      <c r="AH51" s="302"/>
      <c r="AI51" s="331"/>
    </row>
    <row r="52" spans="1:35" ht="15" customHeight="1">
      <c r="A52" s="363" t="s">
        <v>152</v>
      </c>
      <c r="B52" s="123" t="s">
        <v>416</v>
      </c>
      <c r="C52" s="417" t="s">
        <v>336</v>
      </c>
      <c r="D52" s="418"/>
      <c r="E52" s="304">
        <f t="shared" si="4"/>
        <v>12</v>
      </c>
      <c r="F52" s="305">
        <f t="shared" si="5"/>
        <v>3</v>
      </c>
      <c r="G52" s="332"/>
      <c r="H52" s="307"/>
      <c r="I52" s="307"/>
      <c r="J52" s="333"/>
      <c r="K52" s="293"/>
      <c r="L52" s="294"/>
      <c r="M52" s="295"/>
      <c r="N52" s="296"/>
      <c r="O52" s="293"/>
      <c r="P52" s="295"/>
      <c r="Q52" s="295"/>
      <c r="R52" s="296"/>
      <c r="S52" s="293"/>
      <c r="T52" s="294"/>
      <c r="U52" s="295"/>
      <c r="V52" s="296"/>
      <c r="W52" s="324"/>
      <c r="X52" s="325"/>
      <c r="Y52" s="325"/>
      <c r="Z52" s="326"/>
      <c r="AA52" s="314"/>
      <c r="AB52" s="315"/>
      <c r="AC52" s="315"/>
      <c r="AD52" s="316"/>
      <c r="AE52" s="300">
        <v>8</v>
      </c>
      <c r="AF52" s="301">
        <v>4</v>
      </c>
      <c r="AG52" s="321" t="s">
        <v>68</v>
      </c>
      <c r="AH52" s="302">
        <v>3</v>
      </c>
      <c r="AI52" s="320" t="s">
        <v>415</v>
      </c>
    </row>
    <row r="53" spans="1:35" ht="15" customHeight="1">
      <c r="A53" s="364"/>
      <c r="B53" s="370" t="s">
        <v>337</v>
      </c>
      <c r="C53" s="370"/>
      <c r="D53" s="412"/>
      <c r="E53" s="283">
        <f>SUM(E54:E61)</f>
        <v>84</v>
      </c>
      <c r="F53" s="284">
        <f>SUM(F54:F61)</f>
        <v>20</v>
      </c>
      <c r="G53" s="283">
        <f>SUM(G54:G61)</f>
        <v>0</v>
      </c>
      <c r="H53" s="285">
        <f>SUM(H54:H61)</f>
        <v>0</v>
      </c>
      <c r="I53" s="285"/>
      <c r="J53" s="286">
        <f>SUM(J54:J61)</f>
        <v>0</v>
      </c>
      <c r="K53" s="283">
        <f>SUM(K54:K61)</f>
        <v>0</v>
      </c>
      <c r="L53" s="285">
        <f>SUM(L54:L61)</f>
        <v>0</v>
      </c>
      <c r="M53" s="285"/>
      <c r="N53" s="286">
        <f>SUM(N54:N61)</f>
        <v>0</v>
      </c>
      <c r="O53" s="283">
        <f>SUM(O54:O61)</f>
        <v>0</v>
      </c>
      <c r="P53" s="285">
        <f>SUM(P54:P61)</f>
        <v>0</v>
      </c>
      <c r="Q53" s="285"/>
      <c r="R53" s="286">
        <f>SUM(R54:R61)</f>
        <v>0</v>
      </c>
      <c r="S53" s="283">
        <f>SUM(S54:S61)</f>
        <v>0</v>
      </c>
      <c r="T53" s="285">
        <f>SUM(T54:T61)</f>
        <v>0</v>
      </c>
      <c r="U53" s="285"/>
      <c r="V53" s="286">
        <f>SUM(V54:V61)</f>
        <v>0</v>
      </c>
      <c r="W53" s="283">
        <f>SUM(W54:W61)</f>
        <v>0</v>
      </c>
      <c r="X53" s="285">
        <f>SUM(X54:X61)</f>
        <v>0</v>
      </c>
      <c r="Y53" s="285"/>
      <c r="Z53" s="286">
        <f>SUM(Z54:Z61)</f>
        <v>0</v>
      </c>
      <c r="AA53" s="283">
        <f>SUM(AA54:AA61)</f>
        <v>16</v>
      </c>
      <c r="AB53" s="285">
        <f>SUM(AB54:AB61)</f>
        <v>16</v>
      </c>
      <c r="AC53" s="285"/>
      <c r="AD53" s="286">
        <f>SUM(AD54:AD61)</f>
        <v>9</v>
      </c>
      <c r="AE53" s="283">
        <f>SUM(AE54:AE61)</f>
        <v>20</v>
      </c>
      <c r="AF53" s="285">
        <f>SUM(AF54:AF61)</f>
        <v>32</v>
      </c>
      <c r="AG53" s="285"/>
      <c r="AH53" s="286">
        <f>SUM(AH54:AH61)</f>
        <v>11</v>
      </c>
      <c r="AI53" s="327"/>
    </row>
    <row r="54" spans="1:35" ht="15" customHeight="1">
      <c r="A54" s="361" t="s">
        <v>153</v>
      </c>
      <c r="B54" s="122" t="s">
        <v>434</v>
      </c>
      <c r="C54" s="413" t="s">
        <v>338</v>
      </c>
      <c r="D54" s="414"/>
      <c r="E54" s="287">
        <f>SUM(G54,H54,K54,L54,O54,P54,S54,T54,W54,X54,AA54,AB54,AE54,AF54)</f>
        <v>8</v>
      </c>
      <c r="F54" s="288">
        <f>SUM(J54,N54,R54,V54,Z54,AD54,AH54)</f>
        <v>2</v>
      </c>
      <c r="G54" s="328"/>
      <c r="H54" s="329"/>
      <c r="I54" s="329"/>
      <c r="J54" s="296"/>
      <c r="K54" s="293"/>
      <c r="L54" s="294"/>
      <c r="M54" s="295"/>
      <c r="N54" s="296"/>
      <c r="O54" s="293"/>
      <c r="P54" s="295"/>
      <c r="Q54" s="295"/>
      <c r="R54" s="296"/>
      <c r="S54" s="293"/>
      <c r="T54" s="294"/>
      <c r="U54" s="295"/>
      <c r="V54" s="296"/>
      <c r="W54" s="297"/>
      <c r="X54" s="298"/>
      <c r="Y54" s="298"/>
      <c r="Z54" s="299"/>
      <c r="AA54" s="300">
        <v>4</v>
      </c>
      <c r="AB54" s="301">
        <v>4</v>
      </c>
      <c r="AC54" s="301" t="s">
        <v>211</v>
      </c>
      <c r="AD54" s="302">
        <v>2</v>
      </c>
      <c r="AE54" s="300"/>
      <c r="AF54" s="301"/>
      <c r="AG54" s="301"/>
      <c r="AH54" s="302"/>
      <c r="AI54" s="330"/>
    </row>
    <row r="55" spans="1:35" ht="15.75">
      <c r="A55" s="362" t="s">
        <v>154</v>
      </c>
      <c r="B55" s="334" t="s">
        <v>435</v>
      </c>
      <c r="C55" s="415" t="s">
        <v>339</v>
      </c>
      <c r="D55" s="416"/>
      <c r="E55" s="304">
        <f aca="true" t="shared" si="6" ref="E55:E61">SUM(G55,H55,K55,L55,O55,P55,S55,T55,W55,X55,AA55,AB55,AE55,AF55)</f>
        <v>16</v>
      </c>
      <c r="F55" s="305">
        <f aca="true" t="shared" si="7" ref="F55:F61">SUM(J55,N55,R55,V55,Z55,AD55,AH55)</f>
        <v>3</v>
      </c>
      <c r="G55" s="328"/>
      <c r="H55" s="329"/>
      <c r="I55" s="329"/>
      <c r="J55" s="296"/>
      <c r="K55" s="293"/>
      <c r="L55" s="294"/>
      <c r="M55" s="295"/>
      <c r="N55" s="296"/>
      <c r="O55" s="293"/>
      <c r="P55" s="295"/>
      <c r="Q55" s="295"/>
      <c r="R55" s="296"/>
      <c r="S55" s="293"/>
      <c r="T55" s="294"/>
      <c r="U55" s="295"/>
      <c r="V55" s="296"/>
      <c r="W55" s="310"/>
      <c r="X55" s="311"/>
      <c r="Y55" s="311"/>
      <c r="Z55" s="312"/>
      <c r="AA55" s="300"/>
      <c r="AB55" s="301"/>
      <c r="AC55" s="301"/>
      <c r="AD55" s="302"/>
      <c r="AE55" s="300">
        <v>4</v>
      </c>
      <c r="AF55" s="301">
        <v>12</v>
      </c>
      <c r="AG55" s="301" t="s">
        <v>68</v>
      </c>
      <c r="AH55" s="302">
        <v>3</v>
      </c>
      <c r="AI55" s="320" t="s">
        <v>434</v>
      </c>
    </row>
    <row r="56" spans="1:35" ht="15" customHeight="1">
      <c r="A56" s="362" t="s">
        <v>155</v>
      </c>
      <c r="B56" s="121" t="s">
        <v>436</v>
      </c>
      <c r="C56" s="415" t="s">
        <v>340</v>
      </c>
      <c r="D56" s="416"/>
      <c r="E56" s="304">
        <f t="shared" si="6"/>
        <v>8</v>
      </c>
      <c r="F56" s="305">
        <f t="shared" si="7"/>
        <v>2</v>
      </c>
      <c r="G56" s="328"/>
      <c r="H56" s="329"/>
      <c r="I56" s="329"/>
      <c r="J56" s="296"/>
      <c r="K56" s="293"/>
      <c r="L56" s="294"/>
      <c r="M56" s="295"/>
      <c r="N56" s="296"/>
      <c r="O56" s="293"/>
      <c r="P56" s="295"/>
      <c r="Q56" s="295"/>
      <c r="R56" s="296"/>
      <c r="S56" s="293"/>
      <c r="T56" s="294"/>
      <c r="U56" s="295"/>
      <c r="V56" s="296"/>
      <c r="W56" s="310"/>
      <c r="X56" s="311"/>
      <c r="Y56" s="311"/>
      <c r="Z56" s="312"/>
      <c r="AA56" s="314">
        <v>4</v>
      </c>
      <c r="AB56" s="315">
        <v>4</v>
      </c>
      <c r="AC56" s="315" t="s">
        <v>211</v>
      </c>
      <c r="AD56" s="316">
        <v>2</v>
      </c>
      <c r="AE56" s="300"/>
      <c r="AF56" s="301"/>
      <c r="AG56" s="317"/>
      <c r="AH56" s="302"/>
      <c r="AI56" s="331"/>
    </row>
    <row r="57" spans="1:35" ht="15" customHeight="1">
      <c r="A57" s="362" t="s">
        <v>156</v>
      </c>
      <c r="B57" s="121" t="s">
        <v>437</v>
      </c>
      <c r="C57" s="415" t="s">
        <v>341</v>
      </c>
      <c r="D57" s="416"/>
      <c r="E57" s="304">
        <f t="shared" si="6"/>
        <v>16</v>
      </c>
      <c r="F57" s="305">
        <f t="shared" si="7"/>
        <v>3</v>
      </c>
      <c r="G57" s="328"/>
      <c r="H57" s="329"/>
      <c r="I57" s="329"/>
      <c r="J57" s="296"/>
      <c r="K57" s="293"/>
      <c r="L57" s="294"/>
      <c r="M57" s="295"/>
      <c r="N57" s="296"/>
      <c r="O57" s="293"/>
      <c r="P57" s="295"/>
      <c r="Q57" s="295"/>
      <c r="R57" s="296"/>
      <c r="S57" s="293"/>
      <c r="T57" s="294"/>
      <c r="U57" s="295"/>
      <c r="V57" s="296"/>
      <c r="W57" s="310"/>
      <c r="X57" s="311"/>
      <c r="Y57" s="311"/>
      <c r="Z57" s="312"/>
      <c r="AA57" s="314"/>
      <c r="AB57" s="315"/>
      <c r="AC57" s="315"/>
      <c r="AD57" s="316"/>
      <c r="AE57" s="300">
        <v>4</v>
      </c>
      <c r="AF57" s="301">
        <v>12</v>
      </c>
      <c r="AG57" s="319" t="s">
        <v>68</v>
      </c>
      <c r="AH57" s="302">
        <v>3</v>
      </c>
      <c r="AI57" s="320" t="s">
        <v>436</v>
      </c>
    </row>
    <row r="58" spans="1:35" ht="15" customHeight="1">
      <c r="A58" s="362" t="s">
        <v>157</v>
      </c>
      <c r="B58" s="121" t="s">
        <v>438</v>
      </c>
      <c r="C58" s="415" t="s">
        <v>342</v>
      </c>
      <c r="D58" s="416"/>
      <c r="E58" s="304">
        <f t="shared" si="6"/>
        <v>8</v>
      </c>
      <c r="F58" s="305">
        <f t="shared" si="7"/>
        <v>2</v>
      </c>
      <c r="G58" s="328"/>
      <c r="H58" s="329"/>
      <c r="I58" s="329"/>
      <c r="J58" s="296"/>
      <c r="K58" s="293"/>
      <c r="L58" s="294"/>
      <c r="M58" s="295"/>
      <c r="N58" s="296"/>
      <c r="O58" s="293"/>
      <c r="P58" s="295"/>
      <c r="Q58" s="295"/>
      <c r="R58" s="296"/>
      <c r="S58" s="293"/>
      <c r="T58" s="294"/>
      <c r="U58" s="295"/>
      <c r="V58" s="296"/>
      <c r="W58" s="310"/>
      <c r="X58" s="311"/>
      <c r="Y58" s="311"/>
      <c r="Z58" s="312"/>
      <c r="AA58" s="314">
        <v>4</v>
      </c>
      <c r="AB58" s="315">
        <v>4</v>
      </c>
      <c r="AC58" s="315" t="s">
        <v>211</v>
      </c>
      <c r="AD58" s="316">
        <v>2</v>
      </c>
      <c r="AE58" s="300"/>
      <c r="AF58" s="301"/>
      <c r="AG58" s="321"/>
      <c r="AH58" s="302"/>
      <c r="AI58" s="331"/>
    </row>
    <row r="59" spans="1:35" ht="15" customHeight="1">
      <c r="A59" s="362" t="s">
        <v>158</v>
      </c>
      <c r="B59" s="121" t="s">
        <v>439</v>
      </c>
      <c r="C59" s="415" t="s">
        <v>343</v>
      </c>
      <c r="D59" s="416"/>
      <c r="E59" s="304">
        <f t="shared" si="6"/>
        <v>8</v>
      </c>
      <c r="F59" s="305">
        <f t="shared" si="7"/>
        <v>3</v>
      </c>
      <c r="G59" s="332"/>
      <c r="H59" s="307"/>
      <c r="I59" s="307"/>
      <c r="J59" s="333"/>
      <c r="K59" s="293"/>
      <c r="L59" s="294"/>
      <c r="M59" s="295"/>
      <c r="N59" s="296"/>
      <c r="O59" s="293"/>
      <c r="P59" s="295"/>
      <c r="Q59" s="295"/>
      <c r="R59" s="296"/>
      <c r="S59" s="293"/>
      <c r="T59" s="294"/>
      <c r="U59" s="295"/>
      <c r="V59" s="296"/>
      <c r="W59" s="310"/>
      <c r="X59" s="311"/>
      <c r="Y59" s="311"/>
      <c r="Z59" s="312"/>
      <c r="AA59" s="314"/>
      <c r="AB59" s="315"/>
      <c r="AC59" s="315"/>
      <c r="AD59" s="316"/>
      <c r="AE59" s="300">
        <v>4</v>
      </c>
      <c r="AF59" s="301">
        <v>4</v>
      </c>
      <c r="AG59" s="321" t="s">
        <v>68</v>
      </c>
      <c r="AH59" s="302">
        <v>3</v>
      </c>
      <c r="AI59" s="320" t="s">
        <v>438</v>
      </c>
    </row>
    <row r="60" spans="1:35" ht="15" customHeight="1">
      <c r="A60" s="362" t="s">
        <v>159</v>
      </c>
      <c r="B60" s="121" t="s">
        <v>440</v>
      </c>
      <c r="C60" s="415" t="s">
        <v>344</v>
      </c>
      <c r="D60" s="416"/>
      <c r="E60" s="304">
        <f t="shared" si="6"/>
        <v>8</v>
      </c>
      <c r="F60" s="305">
        <f t="shared" si="7"/>
        <v>3</v>
      </c>
      <c r="G60" s="332"/>
      <c r="H60" s="307"/>
      <c r="I60" s="307"/>
      <c r="J60" s="333"/>
      <c r="K60" s="293"/>
      <c r="L60" s="294"/>
      <c r="M60" s="295"/>
      <c r="N60" s="296"/>
      <c r="O60" s="293"/>
      <c r="P60" s="295"/>
      <c r="Q60" s="295"/>
      <c r="R60" s="296"/>
      <c r="S60" s="293"/>
      <c r="T60" s="294"/>
      <c r="U60" s="295"/>
      <c r="V60" s="296"/>
      <c r="W60" s="310"/>
      <c r="X60" s="311"/>
      <c r="Y60" s="311"/>
      <c r="Z60" s="312"/>
      <c r="AA60" s="314">
        <v>4</v>
      </c>
      <c r="AB60" s="315">
        <v>4</v>
      </c>
      <c r="AC60" s="315" t="s">
        <v>68</v>
      </c>
      <c r="AD60" s="316">
        <v>3</v>
      </c>
      <c r="AE60" s="300"/>
      <c r="AF60" s="301"/>
      <c r="AG60" s="321"/>
      <c r="AH60" s="302"/>
      <c r="AI60" s="331"/>
    </row>
    <row r="61" spans="1:35" ht="15" customHeight="1">
      <c r="A61" s="363" t="s">
        <v>160</v>
      </c>
      <c r="B61" s="123" t="s">
        <v>441</v>
      </c>
      <c r="C61" s="415" t="s">
        <v>345</v>
      </c>
      <c r="D61" s="416"/>
      <c r="E61" s="304">
        <f t="shared" si="6"/>
        <v>12</v>
      </c>
      <c r="F61" s="305">
        <f t="shared" si="7"/>
        <v>2</v>
      </c>
      <c r="G61" s="332"/>
      <c r="H61" s="307"/>
      <c r="I61" s="307"/>
      <c r="J61" s="333"/>
      <c r="K61" s="293"/>
      <c r="L61" s="294"/>
      <c r="M61" s="295"/>
      <c r="N61" s="296"/>
      <c r="O61" s="293"/>
      <c r="P61" s="295"/>
      <c r="Q61" s="295"/>
      <c r="R61" s="296"/>
      <c r="S61" s="293"/>
      <c r="T61" s="294"/>
      <c r="U61" s="295"/>
      <c r="V61" s="296"/>
      <c r="W61" s="324"/>
      <c r="X61" s="325"/>
      <c r="Y61" s="325"/>
      <c r="Z61" s="326"/>
      <c r="AA61" s="314"/>
      <c r="AB61" s="315"/>
      <c r="AC61" s="315"/>
      <c r="AD61" s="316"/>
      <c r="AE61" s="300">
        <v>8</v>
      </c>
      <c r="AF61" s="301">
        <v>4</v>
      </c>
      <c r="AG61" s="321" t="s">
        <v>211</v>
      </c>
      <c r="AH61" s="302">
        <v>2</v>
      </c>
      <c r="AI61" s="320" t="s">
        <v>440</v>
      </c>
    </row>
    <row r="62" spans="1:35" ht="15" customHeight="1">
      <c r="A62" s="125"/>
      <c r="B62" s="370" t="s">
        <v>169</v>
      </c>
      <c r="C62" s="370"/>
      <c r="D62" s="412"/>
      <c r="E62" s="283">
        <f>SUM(E63:E70)</f>
        <v>84</v>
      </c>
      <c r="F62" s="284">
        <f>SUM(F63:F70)</f>
        <v>20</v>
      </c>
      <c r="G62" s="283">
        <f>SUM(G63:G70)</f>
        <v>0</v>
      </c>
      <c r="H62" s="285">
        <f>SUM(H63:H70)</f>
        <v>0</v>
      </c>
      <c r="I62" s="285"/>
      <c r="J62" s="286">
        <f>SUM(J63:J70)</f>
        <v>0</v>
      </c>
      <c r="K62" s="283">
        <f>SUM(K63:K70)</f>
        <v>0</v>
      </c>
      <c r="L62" s="285">
        <f>SUM(L63:L70)</f>
        <v>0</v>
      </c>
      <c r="M62" s="285"/>
      <c r="N62" s="286">
        <f>SUM(N63:N70)</f>
        <v>0</v>
      </c>
      <c r="O62" s="283">
        <f>SUM(O63:O70)</f>
        <v>0</v>
      </c>
      <c r="P62" s="285">
        <f>SUM(P63:P70)</f>
        <v>0</v>
      </c>
      <c r="Q62" s="285"/>
      <c r="R62" s="286">
        <f>SUM(R63:R70)</f>
        <v>0</v>
      </c>
      <c r="S62" s="283">
        <f>SUM(S63:S70)</f>
        <v>0</v>
      </c>
      <c r="T62" s="285">
        <f>SUM(T63:T70)</f>
        <v>0</v>
      </c>
      <c r="U62" s="285"/>
      <c r="V62" s="286">
        <f>SUM(V63:V70)</f>
        <v>0</v>
      </c>
      <c r="W62" s="283">
        <f>SUM(W63:W70)</f>
        <v>0</v>
      </c>
      <c r="X62" s="285">
        <f>SUM(X63:X70)</f>
        <v>0</v>
      </c>
      <c r="Y62" s="285"/>
      <c r="Z62" s="286">
        <f>SUM(Z63:Z70)</f>
        <v>0</v>
      </c>
      <c r="AA62" s="283">
        <f>SUM(AA63:AA70)</f>
        <v>16</v>
      </c>
      <c r="AB62" s="285">
        <f>SUM(AB63:AB70)</f>
        <v>16</v>
      </c>
      <c r="AC62" s="285"/>
      <c r="AD62" s="286">
        <f>SUM(AD63:AD70)</f>
        <v>8</v>
      </c>
      <c r="AE62" s="283">
        <f>SUM(AE63:AE70)</f>
        <v>20</v>
      </c>
      <c r="AF62" s="285">
        <f>SUM(AF63:AF70)</f>
        <v>32</v>
      </c>
      <c r="AG62" s="285"/>
      <c r="AH62" s="286">
        <f>SUM(AH63:AH70)</f>
        <v>12</v>
      </c>
      <c r="AI62" s="239"/>
    </row>
    <row r="63" spans="1:35" ht="15" customHeight="1">
      <c r="A63" s="361" t="s">
        <v>161</v>
      </c>
      <c r="B63" s="122" t="s">
        <v>417</v>
      </c>
      <c r="C63" s="413" t="s">
        <v>170</v>
      </c>
      <c r="D63" s="414"/>
      <c r="E63" s="287">
        <f aca="true" t="shared" si="8" ref="E63:E70">SUM(G63,H63,K63,L63,O63,P63,S63,T63,W63,X63,AA63,AB63,AE63,AF63)</f>
        <v>8</v>
      </c>
      <c r="F63" s="288">
        <f aca="true" t="shared" si="9" ref="F63:F70">SUM(J63,N63,R63,V63,Z63,AD63,AH63)</f>
        <v>2</v>
      </c>
      <c r="G63" s="328"/>
      <c r="H63" s="329"/>
      <c r="I63" s="329"/>
      <c r="J63" s="296"/>
      <c r="K63" s="293"/>
      <c r="L63" s="294"/>
      <c r="M63" s="295"/>
      <c r="N63" s="296"/>
      <c r="O63" s="293"/>
      <c r="P63" s="295"/>
      <c r="Q63" s="295"/>
      <c r="R63" s="296"/>
      <c r="S63" s="293"/>
      <c r="T63" s="294"/>
      <c r="U63" s="295"/>
      <c r="V63" s="296"/>
      <c r="W63" s="297"/>
      <c r="X63" s="298"/>
      <c r="Y63" s="298"/>
      <c r="Z63" s="299"/>
      <c r="AA63" s="300">
        <v>4</v>
      </c>
      <c r="AB63" s="301">
        <v>4</v>
      </c>
      <c r="AC63" s="301" t="s">
        <v>211</v>
      </c>
      <c r="AD63" s="302">
        <v>2</v>
      </c>
      <c r="AE63" s="300"/>
      <c r="AF63" s="301"/>
      <c r="AG63" s="301"/>
      <c r="AH63" s="302"/>
      <c r="AI63" s="335"/>
    </row>
    <row r="64" spans="1:35" ht="15" customHeight="1">
      <c r="A64" s="362" t="s">
        <v>162</v>
      </c>
      <c r="B64" s="121" t="s">
        <v>418</v>
      </c>
      <c r="C64" s="415" t="s">
        <v>171</v>
      </c>
      <c r="D64" s="416"/>
      <c r="E64" s="304">
        <f t="shared" si="8"/>
        <v>16</v>
      </c>
      <c r="F64" s="305">
        <f t="shared" si="9"/>
        <v>3</v>
      </c>
      <c r="G64" s="328"/>
      <c r="H64" s="329"/>
      <c r="I64" s="329"/>
      <c r="J64" s="296"/>
      <c r="K64" s="293"/>
      <c r="L64" s="294"/>
      <c r="M64" s="295"/>
      <c r="N64" s="296"/>
      <c r="O64" s="293"/>
      <c r="P64" s="295"/>
      <c r="Q64" s="295"/>
      <c r="R64" s="296"/>
      <c r="S64" s="293"/>
      <c r="T64" s="294"/>
      <c r="U64" s="295"/>
      <c r="V64" s="296"/>
      <c r="W64" s="310"/>
      <c r="X64" s="311"/>
      <c r="Y64" s="311"/>
      <c r="Z64" s="312"/>
      <c r="AA64" s="300"/>
      <c r="AB64" s="301"/>
      <c r="AC64" s="301"/>
      <c r="AD64" s="302"/>
      <c r="AE64" s="300">
        <v>4</v>
      </c>
      <c r="AF64" s="301">
        <v>12</v>
      </c>
      <c r="AG64" s="301" t="s">
        <v>68</v>
      </c>
      <c r="AH64" s="302">
        <v>3</v>
      </c>
      <c r="AI64" s="313" t="s">
        <v>417</v>
      </c>
    </row>
    <row r="65" spans="1:35" ht="15" customHeight="1">
      <c r="A65" s="362" t="s">
        <v>163</v>
      </c>
      <c r="B65" s="121" t="s">
        <v>419</v>
      </c>
      <c r="C65" s="415" t="s">
        <v>172</v>
      </c>
      <c r="D65" s="416"/>
      <c r="E65" s="304">
        <f t="shared" si="8"/>
        <v>8</v>
      </c>
      <c r="F65" s="305">
        <f t="shared" si="9"/>
        <v>2</v>
      </c>
      <c r="G65" s="328"/>
      <c r="H65" s="329"/>
      <c r="I65" s="329"/>
      <c r="J65" s="296"/>
      <c r="K65" s="293"/>
      <c r="L65" s="294"/>
      <c r="M65" s="295"/>
      <c r="N65" s="296"/>
      <c r="O65" s="293"/>
      <c r="P65" s="295"/>
      <c r="Q65" s="295"/>
      <c r="R65" s="296"/>
      <c r="S65" s="293"/>
      <c r="T65" s="294"/>
      <c r="U65" s="295"/>
      <c r="V65" s="296"/>
      <c r="W65" s="310"/>
      <c r="X65" s="311"/>
      <c r="Y65" s="311"/>
      <c r="Z65" s="312"/>
      <c r="AA65" s="314">
        <v>4</v>
      </c>
      <c r="AB65" s="315">
        <v>4</v>
      </c>
      <c r="AC65" s="426" t="s">
        <v>68</v>
      </c>
      <c r="AD65" s="316">
        <v>2</v>
      </c>
      <c r="AE65" s="300"/>
      <c r="AF65" s="301"/>
      <c r="AG65" s="317"/>
      <c r="AH65" s="302"/>
      <c r="AI65" s="331"/>
    </row>
    <row r="66" spans="1:35" ht="15" customHeight="1">
      <c r="A66" s="362" t="s">
        <v>164</v>
      </c>
      <c r="B66" s="121" t="s">
        <v>420</v>
      </c>
      <c r="C66" s="415" t="s">
        <v>173</v>
      </c>
      <c r="D66" s="416"/>
      <c r="E66" s="304">
        <f t="shared" si="8"/>
        <v>8</v>
      </c>
      <c r="F66" s="305">
        <f t="shared" si="9"/>
        <v>3</v>
      </c>
      <c r="G66" s="328"/>
      <c r="H66" s="329"/>
      <c r="I66" s="329"/>
      <c r="J66" s="296"/>
      <c r="K66" s="293"/>
      <c r="L66" s="294"/>
      <c r="M66" s="295"/>
      <c r="N66" s="296"/>
      <c r="O66" s="293"/>
      <c r="P66" s="295"/>
      <c r="Q66" s="295"/>
      <c r="R66" s="296"/>
      <c r="S66" s="293"/>
      <c r="T66" s="294"/>
      <c r="U66" s="295"/>
      <c r="V66" s="296"/>
      <c r="W66" s="310"/>
      <c r="X66" s="311"/>
      <c r="Y66" s="311"/>
      <c r="Z66" s="312"/>
      <c r="AA66" s="314"/>
      <c r="AB66" s="315"/>
      <c r="AC66" s="315"/>
      <c r="AD66" s="316"/>
      <c r="AE66" s="300">
        <v>4</v>
      </c>
      <c r="AF66" s="301">
        <v>4</v>
      </c>
      <c r="AG66" s="425" t="s">
        <v>211</v>
      </c>
      <c r="AH66" s="302">
        <v>3</v>
      </c>
      <c r="AI66" s="320" t="s">
        <v>419</v>
      </c>
    </row>
    <row r="67" spans="1:35" ht="15" customHeight="1">
      <c r="A67" s="362" t="s">
        <v>165</v>
      </c>
      <c r="B67" s="121" t="s">
        <v>421</v>
      </c>
      <c r="C67" s="415" t="s">
        <v>174</v>
      </c>
      <c r="D67" s="416"/>
      <c r="E67" s="304">
        <f t="shared" si="8"/>
        <v>8</v>
      </c>
      <c r="F67" s="305">
        <f t="shared" si="9"/>
        <v>2</v>
      </c>
      <c r="G67" s="328"/>
      <c r="H67" s="329"/>
      <c r="I67" s="329"/>
      <c r="J67" s="296"/>
      <c r="K67" s="293"/>
      <c r="L67" s="294"/>
      <c r="M67" s="295"/>
      <c r="N67" s="296"/>
      <c r="O67" s="293"/>
      <c r="P67" s="295"/>
      <c r="Q67" s="295"/>
      <c r="R67" s="296"/>
      <c r="S67" s="293"/>
      <c r="T67" s="294"/>
      <c r="U67" s="295"/>
      <c r="V67" s="296"/>
      <c r="W67" s="310"/>
      <c r="X67" s="311"/>
      <c r="Y67" s="311"/>
      <c r="Z67" s="312"/>
      <c r="AA67" s="300">
        <v>4</v>
      </c>
      <c r="AB67" s="301">
        <v>4</v>
      </c>
      <c r="AC67" s="301" t="s">
        <v>211</v>
      </c>
      <c r="AD67" s="302">
        <v>2</v>
      </c>
      <c r="AE67" s="300"/>
      <c r="AF67" s="301"/>
      <c r="AG67" s="301"/>
      <c r="AH67" s="302"/>
      <c r="AI67" s="331"/>
    </row>
    <row r="68" spans="1:35" ht="15" customHeight="1">
      <c r="A68" s="362" t="s">
        <v>166</v>
      </c>
      <c r="B68" s="121" t="s">
        <v>422</v>
      </c>
      <c r="C68" s="415" t="s">
        <v>175</v>
      </c>
      <c r="D68" s="416"/>
      <c r="E68" s="304">
        <f t="shared" si="8"/>
        <v>12</v>
      </c>
      <c r="F68" s="305">
        <f t="shared" si="9"/>
        <v>3</v>
      </c>
      <c r="G68" s="328"/>
      <c r="H68" s="329"/>
      <c r="I68" s="329"/>
      <c r="J68" s="296"/>
      <c r="K68" s="293"/>
      <c r="L68" s="294"/>
      <c r="M68" s="295"/>
      <c r="N68" s="296"/>
      <c r="O68" s="293"/>
      <c r="P68" s="295"/>
      <c r="Q68" s="295"/>
      <c r="R68" s="296"/>
      <c r="S68" s="293"/>
      <c r="T68" s="294"/>
      <c r="U68" s="295"/>
      <c r="V68" s="296"/>
      <c r="W68" s="310"/>
      <c r="X68" s="311"/>
      <c r="Y68" s="311"/>
      <c r="Z68" s="312"/>
      <c r="AA68" s="300"/>
      <c r="AB68" s="301"/>
      <c r="AC68" s="301"/>
      <c r="AD68" s="302"/>
      <c r="AE68" s="300">
        <v>8</v>
      </c>
      <c r="AF68" s="301">
        <v>4</v>
      </c>
      <c r="AG68" s="301" t="s">
        <v>68</v>
      </c>
      <c r="AH68" s="302">
        <v>3</v>
      </c>
      <c r="AI68" s="320" t="s">
        <v>421</v>
      </c>
    </row>
    <row r="69" spans="1:35" ht="15" customHeight="1">
      <c r="A69" s="365" t="s">
        <v>167</v>
      </c>
      <c r="B69" s="254" t="s">
        <v>423</v>
      </c>
      <c r="C69" s="421" t="s">
        <v>232</v>
      </c>
      <c r="D69" s="422"/>
      <c r="E69" s="304">
        <f t="shared" si="8"/>
        <v>8</v>
      </c>
      <c r="F69" s="305">
        <f t="shared" si="9"/>
        <v>2</v>
      </c>
      <c r="G69" s="332"/>
      <c r="H69" s="307"/>
      <c r="I69" s="307"/>
      <c r="J69" s="333"/>
      <c r="K69" s="336"/>
      <c r="L69" s="337"/>
      <c r="M69" s="338"/>
      <c r="N69" s="333"/>
      <c r="O69" s="336"/>
      <c r="P69" s="338"/>
      <c r="Q69" s="338"/>
      <c r="R69" s="333"/>
      <c r="S69" s="336"/>
      <c r="T69" s="337"/>
      <c r="U69" s="338"/>
      <c r="V69" s="333"/>
      <c r="W69" s="339"/>
      <c r="X69" s="340"/>
      <c r="Y69" s="340"/>
      <c r="Z69" s="341"/>
      <c r="AA69" s="342">
        <v>4</v>
      </c>
      <c r="AB69" s="317">
        <v>4</v>
      </c>
      <c r="AC69" s="317" t="s">
        <v>211</v>
      </c>
      <c r="AD69" s="343">
        <v>2</v>
      </c>
      <c r="AE69" s="342"/>
      <c r="AF69" s="317"/>
      <c r="AG69" s="317"/>
      <c r="AH69" s="343"/>
      <c r="AI69" s="344"/>
    </row>
    <row r="70" spans="1:35" ht="15" customHeight="1" thickBot="1">
      <c r="A70" s="366" t="s">
        <v>168</v>
      </c>
      <c r="B70" s="345" t="s">
        <v>424</v>
      </c>
      <c r="C70" s="419" t="s">
        <v>176</v>
      </c>
      <c r="D70" s="420"/>
      <c r="E70" s="346">
        <f t="shared" si="8"/>
        <v>16</v>
      </c>
      <c r="F70" s="347">
        <f t="shared" si="9"/>
        <v>3</v>
      </c>
      <c r="G70" s="348"/>
      <c r="H70" s="349"/>
      <c r="I70" s="349"/>
      <c r="J70" s="350"/>
      <c r="K70" s="351"/>
      <c r="L70" s="352"/>
      <c r="M70" s="353"/>
      <c r="N70" s="350"/>
      <c r="O70" s="351"/>
      <c r="P70" s="353"/>
      <c r="Q70" s="353"/>
      <c r="R70" s="350"/>
      <c r="S70" s="351"/>
      <c r="T70" s="352"/>
      <c r="U70" s="353"/>
      <c r="V70" s="350"/>
      <c r="W70" s="354"/>
      <c r="X70" s="355"/>
      <c r="Y70" s="355"/>
      <c r="Z70" s="356"/>
      <c r="AA70" s="357"/>
      <c r="AB70" s="358"/>
      <c r="AC70" s="358"/>
      <c r="AD70" s="359"/>
      <c r="AE70" s="357">
        <v>4</v>
      </c>
      <c r="AF70" s="358">
        <v>12</v>
      </c>
      <c r="AG70" s="358" t="s">
        <v>68</v>
      </c>
      <c r="AH70" s="359">
        <v>3</v>
      </c>
      <c r="AI70" s="360" t="s">
        <v>423</v>
      </c>
    </row>
    <row r="71" spans="1:35" ht="15" customHeight="1">
      <c r="A71" s="240"/>
      <c r="B71" s="241"/>
      <c r="C71" s="242"/>
      <c r="D71" s="242"/>
      <c r="E71" s="243"/>
      <c r="F71" s="244"/>
      <c r="G71" s="236"/>
      <c r="H71" s="236"/>
      <c r="I71" s="236"/>
      <c r="J71" s="245"/>
      <c r="K71" s="240"/>
      <c r="L71" s="240"/>
      <c r="M71" s="240"/>
      <c r="N71" s="245"/>
      <c r="O71" s="240"/>
      <c r="P71" s="240"/>
      <c r="Q71" s="240"/>
      <c r="R71" s="245"/>
      <c r="S71" s="240"/>
      <c r="T71" s="240"/>
      <c r="U71" s="240"/>
      <c r="V71" s="245"/>
      <c r="W71" s="240"/>
      <c r="X71" s="240"/>
      <c r="Y71" s="240"/>
      <c r="Z71" s="240"/>
      <c r="AA71" s="236"/>
      <c r="AB71" s="236"/>
      <c r="AC71" s="236"/>
      <c r="AD71" s="246"/>
      <c r="AE71" s="236"/>
      <c r="AF71" s="236"/>
      <c r="AG71" s="236"/>
      <c r="AH71" s="246"/>
      <c r="AI71" s="247"/>
    </row>
    <row r="72" spans="1:35" ht="15" customHeight="1">
      <c r="A72" s="240"/>
      <c r="B72" s="241"/>
      <c r="C72" s="242"/>
      <c r="D72" s="242"/>
      <c r="E72" s="243"/>
      <c r="F72" s="244"/>
      <c r="G72" s="236"/>
      <c r="H72" s="236"/>
      <c r="I72" s="236"/>
      <c r="J72" s="245"/>
      <c r="K72" s="240"/>
      <c r="L72" s="240"/>
      <c r="M72" s="240"/>
      <c r="N72" s="245"/>
      <c r="O72" s="240"/>
      <c r="P72" s="240"/>
      <c r="Q72" s="240"/>
      <c r="R72" s="245"/>
      <c r="S72" s="240"/>
      <c r="T72" s="240"/>
      <c r="U72" s="240"/>
      <c r="V72" s="245"/>
      <c r="W72" s="240"/>
      <c r="X72" s="240"/>
      <c r="Y72" s="240"/>
      <c r="Z72" s="240"/>
      <c r="AA72" s="236"/>
      <c r="AB72" s="236"/>
      <c r="AC72" s="236"/>
      <c r="AD72" s="246"/>
      <c r="AE72" s="236"/>
      <c r="AF72" s="236"/>
      <c r="AG72" s="236"/>
      <c r="AH72" s="246"/>
      <c r="AI72" s="247"/>
    </row>
    <row r="73" spans="1:35" ht="15" customHeight="1">
      <c r="A73" s="240"/>
      <c r="B73" s="241"/>
      <c r="C73" s="242"/>
      <c r="D73" s="242"/>
      <c r="E73" s="243"/>
      <c r="F73" s="244"/>
      <c r="G73" s="236"/>
      <c r="H73" s="236"/>
      <c r="I73" s="236"/>
      <c r="J73" s="245"/>
      <c r="K73" s="240"/>
      <c r="L73" s="240"/>
      <c r="M73" s="240"/>
      <c r="N73" s="245"/>
      <c r="O73" s="240"/>
      <c r="P73" s="240"/>
      <c r="Q73" s="240"/>
      <c r="R73" s="245"/>
      <c r="S73" s="240"/>
      <c r="T73" s="240"/>
      <c r="U73" s="240"/>
      <c r="V73" s="245"/>
      <c r="W73" s="240"/>
      <c r="X73" s="240"/>
      <c r="Y73" s="240"/>
      <c r="Z73" s="240"/>
      <c r="AA73" s="236"/>
      <c r="AB73" s="236"/>
      <c r="AC73" s="236"/>
      <c r="AD73" s="246"/>
      <c r="AE73" s="236"/>
      <c r="AF73" s="236"/>
      <c r="AG73" s="236"/>
      <c r="AH73" s="246"/>
      <c r="AI73" s="247"/>
    </row>
    <row r="74" spans="1:35" ht="15" customHeight="1">
      <c r="A74" s="240"/>
      <c r="B74" s="241"/>
      <c r="C74" s="242"/>
      <c r="D74" s="242"/>
      <c r="E74" s="243"/>
      <c r="F74" s="244"/>
      <c r="G74" s="236"/>
      <c r="H74" s="236"/>
      <c r="I74" s="236"/>
      <c r="J74" s="245"/>
      <c r="K74" s="240"/>
      <c r="L74" s="240"/>
      <c r="M74" s="240"/>
      <c r="N74" s="245"/>
      <c r="O74" s="240"/>
      <c r="P74" s="240"/>
      <c r="Q74" s="240"/>
      <c r="R74" s="245"/>
      <c r="S74" s="240"/>
      <c r="T74" s="240"/>
      <c r="U74" s="240"/>
      <c r="V74" s="245"/>
      <c r="W74" s="240"/>
      <c r="X74" s="240"/>
      <c r="Y74" s="240"/>
      <c r="Z74" s="240"/>
      <c r="AA74" s="236"/>
      <c r="AB74" s="236"/>
      <c r="AC74" s="236"/>
      <c r="AD74" s="246"/>
      <c r="AE74" s="236"/>
      <c r="AF74" s="236"/>
      <c r="AG74" s="236"/>
      <c r="AH74" s="246"/>
      <c r="AI74" s="247"/>
    </row>
    <row r="75" spans="1:35" ht="15" customHeight="1">
      <c r="A75" s="240"/>
      <c r="B75" s="241"/>
      <c r="C75" s="260" t="s">
        <v>316</v>
      </c>
      <c r="D75" s="242"/>
      <c r="E75" s="243"/>
      <c r="F75" s="244"/>
      <c r="G75" s="236"/>
      <c r="H75" s="236"/>
      <c r="I75" s="236"/>
      <c r="J75" s="245"/>
      <c r="K75" s="240"/>
      <c r="L75" s="240"/>
      <c r="M75" s="240"/>
      <c r="N75" s="245"/>
      <c r="O75" s="240"/>
      <c r="P75" s="240"/>
      <c r="Q75" s="240"/>
      <c r="R75" s="245"/>
      <c r="S75" s="240"/>
      <c r="T75" s="240"/>
      <c r="U75" s="240"/>
      <c r="V75" s="245"/>
      <c r="W75" s="240"/>
      <c r="X75" s="240"/>
      <c r="Y75" s="240"/>
      <c r="Z75" s="240"/>
      <c r="AA75" s="236"/>
      <c r="AB75" s="236"/>
      <c r="AC75" s="236"/>
      <c r="AD75" s="246"/>
      <c r="AE75" s="236"/>
      <c r="AF75" s="236"/>
      <c r="AG75" s="236"/>
      <c r="AH75" s="246"/>
      <c r="AI75" s="247"/>
    </row>
    <row r="76" spans="1:35" ht="15" customHeight="1">
      <c r="A76" s="240"/>
      <c r="B76" s="241"/>
      <c r="C76" s="260" t="s">
        <v>356</v>
      </c>
      <c r="D76" s="242"/>
      <c r="E76" s="243"/>
      <c r="F76" s="244"/>
      <c r="G76" s="236"/>
      <c r="H76" s="236"/>
      <c r="I76" s="236"/>
      <c r="J76" s="245"/>
      <c r="K76" s="240"/>
      <c r="L76" s="240"/>
      <c r="M76" s="240"/>
      <c r="N76" s="245"/>
      <c r="O76" s="240"/>
      <c r="P76" s="240"/>
      <c r="Q76" s="240"/>
      <c r="R76" s="245"/>
      <c r="S76" s="240"/>
      <c r="T76" s="240"/>
      <c r="U76" s="240"/>
      <c r="V76" s="245"/>
      <c r="W76" s="240"/>
      <c r="X76" s="240"/>
      <c r="Y76" s="240"/>
      <c r="Z76" s="240"/>
      <c r="AA76" s="236"/>
      <c r="AB76" s="236"/>
      <c r="AC76" s="236"/>
      <c r="AD76" s="246"/>
      <c r="AE76" s="236"/>
      <c r="AF76" s="236"/>
      <c r="AG76" s="236"/>
      <c r="AH76" s="246"/>
      <c r="AI76" s="247"/>
    </row>
  </sheetData>
  <sheetProtection/>
  <mergeCells count="77">
    <mergeCell ref="B62:D62"/>
    <mergeCell ref="C63:D63"/>
    <mergeCell ref="C64:D64"/>
    <mergeCell ref="C65:D65"/>
    <mergeCell ref="C70:D70"/>
    <mergeCell ref="C66:D66"/>
    <mergeCell ref="C67:D67"/>
    <mergeCell ref="C68:D68"/>
    <mergeCell ref="C69:D69"/>
    <mergeCell ref="C54:D54"/>
    <mergeCell ref="C55:D55"/>
    <mergeCell ref="C56:D56"/>
    <mergeCell ref="C57:D57"/>
    <mergeCell ref="C58:D58"/>
    <mergeCell ref="C59:D59"/>
    <mergeCell ref="C60:D60"/>
    <mergeCell ref="C61:D61"/>
    <mergeCell ref="C46:D46"/>
    <mergeCell ref="C47:D47"/>
    <mergeCell ref="C48:D48"/>
    <mergeCell ref="C49:D49"/>
    <mergeCell ref="C50:D50"/>
    <mergeCell ref="C51:D51"/>
    <mergeCell ref="C52:D52"/>
    <mergeCell ref="B53:D53"/>
    <mergeCell ref="C38:D38"/>
    <mergeCell ref="C39:D39"/>
    <mergeCell ref="C40:D40"/>
    <mergeCell ref="C41:D41"/>
    <mergeCell ref="C42:D42"/>
    <mergeCell ref="C43:D43"/>
    <mergeCell ref="B44:D44"/>
    <mergeCell ref="C45:D45"/>
    <mergeCell ref="AI32:AI33"/>
    <mergeCell ref="G33:J33"/>
    <mergeCell ref="K33:N33"/>
    <mergeCell ref="O33:R33"/>
    <mergeCell ref="S33:V33"/>
    <mergeCell ref="A34:F34"/>
    <mergeCell ref="B35:D35"/>
    <mergeCell ref="C36:D36"/>
    <mergeCell ref="C37:D37"/>
    <mergeCell ref="W33:Z33"/>
    <mergeCell ref="AA33:AD33"/>
    <mergeCell ref="AE33:AH33"/>
    <mergeCell ref="A32:A33"/>
    <mergeCell ref="B32:B33"/>
    <mergeCell ref="C32:D33"/>
    <mergeCell ref="F32:F33"/>
    <mergeCell ref="G32:AH32"/>
    <mergeCell ref="AB3:AI3"/>
    <mergeCell ref="AB4:AI4"/>
    <mergeCell ref="AA23:AB23"/>
    <mergeCell ref="AE23:AF23"/>
    <mergeCell ref="AI7:AI8"/>
    <mergeCell ref="G7:AH7"/>
    <mergeCell ref="G23:H23"/>
    <mergeCell ref="K23:L23"/>
    <mergeCell ref="O23:P23"/>
    <mergeCell ref="S23:T23"/>
    <mergeCell ref="B7:B8"/>
    <mergeCell ref="B5:C5"/>
    <mergeCell ref="A6:AH6"/>
    <mergeCell ref="F7:F8"/>
    <mergeCell ref="AA8:AD8"/>
    <mergeCell ref="AE8:AH8"/>
    <mergeCell ref="G8:J8"/>
    <mergeCell ref="C23:D23"/>
    <mergeCell ref="A20:C20"/>
    <mergeCell ref="A21:C21"/>
    <mergeCell ref="W8:Z8"/>
    <mergeCell ref="K8:N8"/>
    <mergeCell ref="O8:R8"/>
    <mergeCell ref="S8:V8"/>
    <mergeCell ref="A10:C10"/>
    <mergeCell ref="C7:C8"/>
    <mergeCell ref="W23:X23"/>
  </mergeCells>
  <printOptions horizontalCentered="1"/>
  <pageMargins left="0.15748031496062992" right="0.15748031496062992" top="0.9055118110236221" bottom="0.3937007874015748" header="0.5511811023622047" footer="0.31496062992125984"/>
  <pageSetup horizontalDpi="300" verticalDpi="300" orientation="landscape" paperSize="9" scale="50" r:id="rId1"/>
  <headerFooter alignWithMargins="0">
    <oddFooter>&amp;L&amp;14Nyomtatva:&amp;D&amp;C&amp;12Tanterv - Levelező
&amp;F&amp;R&amp;14 6/9</oddFooter>
  </headerFooter>
  <rowBreaks count="1" manualBreakCount="1">
    <brk id="31" max="34" man="1"/>
  </rowBreaks>
  <ignoredErrors>
    <ignoredError sqref="E44:F44 E53:F53 E62:F6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Bilicska Csaba</cp:lastModifiedBy>
  <cp:lastPrinted>2010-09-13T17:17:12Z</cp:lastPrinted>
  <dcterms:created xsi:type="dcterms:W3CDTF">2001-09-27T10:36:13Z</dcterms:created>
  <dcterms:modified xsi:type="dcterms:W3CDTF">2011-05-17T14:25:31Z</dcterms:modified>
  <cp:category/>
  <cp:version/>
  <cp:contentType/>
  <cp:contentStatus/>
</cp:coreProperties>
</file>