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9750" tabRatio="815" firstSheet="2" activeTab="5"/>
  </bookViews>
  <sheets>
    <sheet name="BSC L KIP Alap" sheetId="14" r:id="rId1"/>
    <sheet name="BSc L Nyomda-Csomagolás-Papír" sheetId="23" r:id="rId2"/>
    <sheet name="Bsc L Divatter. fejl. és techn." sheetId="34" r:id="rId3"/>
    <sheet name="BSc L Min.ir.-rendsz.fejl. " sheetId="33" r:id="rId4"/>
    <sheet name="Szabadon választható tárgyak" sheetId="35" r:id="rId5"/>
    <sheet name="Kooperatív képzés választható t" sheetId="36" r:id="rId6"/>
  </sheets>
  <definedNames>
    <definedName name="_xlnm.Print_Area" localSheetId="2">'Bsc L Divatter. fejl. és techn.'!$A$1:$AI$45</definedName>
    <definedName name="_xlnm.Print_Area" localSheetId="0">'BSC L KIP Alap'!$A$1:$AI$58</definedName>
    <definedName name="_xlnm.Print_Area" localSheetId="3">'BSc L Min.ir.-rendsz.fejl. '!$A$1:$AI$45</definedName>
    <definedName name="_xlnm.Print_Area" localSheetId="1">'BSc L Nyomda-Csomagolás-Papír'!$A$1:$AI$46</definedName>
  </definedNames>
  <calcPr calcId="145621"/>
</workbook>
</file>

<file path=xl/calcChain.xml><?xml version="1.0" encoding="utf-8"?>
<calcChain xmlns="http://schemas.openxmlformats.org/spreadsheetml/2006/main">
  <c r="AI28" i="33" l="1"/>
  <c r="AG34" i="34" l="1"/>
  <c r="AG33" i="34"/>
  <c r="AC34" i="34"/>
  <c r="AC33" i="34"/>
  <c r="Y34" i="34"/>
  <c r="Y33" i="34"/>
  <c r="U34" i="34"/>
  <c r="U33" i="34"/>
  <c r="Q34" i="34"/>
  <c r="Q33" i="34"/>
  <c r="I34" i="34"/>
  <c r="I33" i="34"/>
  <c r="V32" i="34"/>
  <c r="R32" i="34"/>
  <c r="N32" i="34"/>
  <c r="J32" i="34"/>
  <c r="S32" i="34"/>
  <c r="O32" i="34"/>
  <c r="K32" i="34"/>
  <c r="G32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11" i="34"/>
  <c r="F29" i="34"/>
  <c r="F28" i="34"/>
  <c r="F27" i="34"/>
  <c r="F26" i="34"/>
  <c r="F25" i="34"/>
  <c r="F24" i="34"/>
  <c r="F23" i="34"/>
  <c r="F22" i="34"/>
  <c r="F21" i="34"/>
  <c r="F20" i="34"/>
  <c r="F18" i="34"/>
  <c r="F17" i="34"/>
  <c r="F16" i="34"/>
  <c r="F15" i="34"/>
  <c r="F14" i="34"/>
  <c r="F13" i="34"/>
  <c r="F12" i="34"/>
  <c r="F11" i="34"/>
  <c r="F28" i="33"/>
  <c r="F26" i="33"/>
  <c r="F25" i="33"/>
  <c r="F24" i="33"/>
  <c r="F23" i="33"/>
  <c r="F22" i="33"/>
  <c r="F21" i="33"/>
  <c r="F20" i="33"/>
  <c r="F19" i="33"/>
  <c r="F18" i="33"/>
  <c r="F17" i="33"/>
  <c r="F16" i="33"/>
  <c r="F15" i="33"/>
  <c r="F14" i="33"/>
  <c r="F13" i="33"/>
  <c r="E11" i="33"/>
  <c r="F11" i="33"/>
  <c r="AI27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AG32" i="23" l="1"/>
  <c r="AG31" i="23"/>
  <c r="AC32" i="23"/>
  <c r="AC3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11" i="23"/>
  <c r="F27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11" i="23"/>
  <c r="G10" i="34"/>
  <c r="H10" i="34"/>
  <c r="J10" i="34"/>
  <c r="K10" i="34"/>
  <c r="L10" i="34"/>
  <c r="N10" i="34"/>
  <c r="O10" i="34"/>
  <c r="P10" i="34"/>
  <c r="R10" i="34"/>
  <c r="S10" i="34"/>
  <c r="T10" i="34"/>
  <c r="V10" i="34"/>
  <c r="W10" i="34"/>
  <c r="X10" i="34"/>
  <c r="Z10" i="34"/>
  <c r="Z32" i="34" s="1"/>
  <c r="AA10" i="34"/>
  <c r="AB10" i="34"/>
  <c r="AD10" i="34"/>
  <c r="AD32" i="34" s="1"/>
  <c r="AE10" i="34"/>
  <c r="AF10" i="34"/>
  <c r="AH10" i="34"/>
  <c r="AH32" i="34" s="1"/>
  <c r="E30" i="34"/>
  <c r="F30" i="34"/>
  <c r="F31" i="34"/>
  <c r="G10" i="33"/>
  <c r="H10" i="33"/>
  <c r="J10" i="33"/>
  <c r="K10" i="33"/>
  <c r="L10" i="33"/>
  <c r="N10" i="33"/>
  <c r="O10" i="33"/>
  <c r="P10" i="33"/>
  <c r="R10" i="33"/>
  <c r="S10" i="33"/>
  <c r="T10" i="33"/>
  <c r="V10" i="33"/>
  <c r="W10" i="33"/>
  <c r="X10" i="33"/>
  <c r="Z10" i="33"/>
  <c r="AA10" i="33"/>
  <c r="AB10" i="33"/>
  <c r="AD10" i="33"/>
  <c r="AE10" i="33"/>
  <c r="AF10" i="33"/>
  <c r="AH10" i="33"/>
  <c r="E29" i="33"/>
  <c r="F29" i="33"/>
  <c r="F30" i="33"/>
  <c r="Y32" i="23"/>
  <c r="F25" i="14"/>
  <c r="F18" i="14"/>
  <c r="E33" i="14"/>
  <c r="F38" i="14"/>
  <c r="F39" i="14"/>
  <c r="E38" i="14"/>
  <c r="E39" i="14"/>
  <c r="F26" i="14"/>
  <c r="E26" i="14"/>
  <c r="E24" i="14"/>
  <c r="E25" i="14"/>
  <c r="E23" i="14"/>
  <c r="E27" i="14"/>
  <c r="E28" i="14"/>
  <c r="E29" i="14"/>
  <c r="E30" i="14"/>
  <c r="E31" i="14"/>
  <c r="E34" i="14"/>
  <c r="E35" i="14"/>
  <c r="E36" i="14"/>
  <c r="E37" i="14"/>
  <c r="E40" i="14"/>
  <c r="E41" i="14"/>
  <c r="E43" i="14"/>
  <c r="E44" i="14"/>
  <c r="E45" i="14"/>
  <c r="E46" i="14"/>
  <c r="E47" i="14"/>
  <c r="E48" i="14"/>
  <c r="E49" i="14"/>
  <c r="E50" i="14"/>
  <c r="E52" i="14"/>
  <c r="AG55" i="14"/>
  <c r="AG54" i="14"/>
  <c r="AC54" i="14"/>
  <c r="AC55" i="14"/>
  <c r="Y55" i="14"/>
  <c r="Y54" i="14"/>
  <c r="U55" i="14"/>
  <c r="U54" i="14"/>
  <c r="Q55" i="14"/>
  <c r="I55" i="14"/>
  <c r="Q54" i="14"/>
  <c r="M55" i="14"/>
  <c r="M54" i="14"/>
  <c r="I54" i="14"/>
  <c r="F21" i="14"/>
  <c r="E21" i="14"/>
  <c r="AH32" i="14"/>
  <c r="AF32" i="14"/>
  <c r="AE32" i="14"/>
  <c r="AD32" i="14"/>
  <c r="AB32" i="14"/>
  <c r="AA32" i="14"/>
  <c r="Z32" i="14"/>
  <c r="X32" i="14"/>
  <c r="W32" i="14"/>
  <c r="V32" i="14"/>
  <c r="T32" i="14"/>
  <c r="S32" i="14"/>
  <c r="R32" i="14"/>
  <c r="P32" i="14"/>
  <c r="O32" i="14"/>
  <c r="N32" i="14"/>
  <c r="L32" i="14"/>
  <c r="K32" i="14"/>
  <c r="J32" i="14"/>
  <c r="H32" i="14"/>
  <c r="G32" i="14"/>
  <c r="F33" i="14"/>
  <c r="F34" i="14"/>
  <c r="F35" i="14"/>
  <c r="F37" i="14"/>
  <c r="F40" i="14"/>
  <c r="F41" i="14"/>
  <c r="F43" i="14"/>
  <c r="F44" i="14"/>
  <c r="F46" i="14"/>
  <c r="F47" i="14"/>
  <c r="F48" i="14"/>
  <c r="F52" i="14"/>
  <c r="F23" i="14"/>
  <c r="F24" i="14"/>
  <c r="F27" i="14"/>
  <c r="F28" i="14"/>
  <c r="F29" i="14"/>
  <c r="F30" i="14"/>
  <c r="F31" i="14"/>
  <c r="AH10" i="14"/>
  <c r="AF10" i="14"/>
  <c r="AE10" i="14"/>
  <c r="AD10" i="14"/>
  <c r="AB10" i="14"/>
  <c r="AA10" i="14"/>
  <c r="Z10" i="14"/>
  <c r="X10" i="14"/>
  <c r="W10" i="14"/>
  <c r="V10" i="14"/>
  <c r="T10" i="14"/>
  <c r="S10" i="14"/>
  <c r="R10" i="14"/>
  <c r="P10" i="14"/>
  <c r="O10" i="14"/>
  <c r="N10" i="14"/>
  <c r="L10" i="14"/>
  <c r="K10" i="14"/>
  <c r="J10" i="14"/>
  <c r="H10" i="14"/>
  <c r="G10" i="14"/>
  <c r="F11" i="14"/>
  <c r="F12" i="14"/>
  <c r="F13" i="14"/>
  <c r="F14" i="14"/>
  <c r="F15" i="14"/>
  <c r="F16" i="14"/>
  <c r="F17" i="14"/>
  <c r="F19" i="14"/>
  <c r="F20" i="14"/>
  <c r="E11" i="14"/>
  <c r="E12" i="14"/>
  <c r="E13" i="14"/>
  <c r="E14" i="14"/>
  <c r="E15" i="14"/>
  <c r="E16" i="14"/>
  <c r="E17" i="14"/>
  <c r="E18" i="14"/>
  <c r="E19" i="14"/>
  <c r="E20" i="14"/>
  <c r="G22" i="14"/>
  <c r="H22" i="14"/>
  <c r="H53" i="14" s="1"/>
  <c r="AA22" i="14"/>
  <c r="W22" i="14"/>
  <c r="S22" i="14"/>
  <c r="O22" i="14"/>
  <c r="K22" i="14"/>
  <c r="AH22" i="14"/>
  <c r="AD22" i="14"/>
  <c r="Z22" i="14"/>
  <c r="AF22" i="14"/>
  <c r="AB22" i="14"/>
  <c r="X22" i="14"/>
  <c r="AE22" i="14"/>
  <c r="J22" i="14"/>
  <c r="L22" i="14"/>
  <c r="L53" i="14" s="1"/>
  <c r="N22" i="14"/>
  <c r="N53" i="14" s="1"/>
  <c r="P22" i="14"/>
  <c r="R22" i="14"/>
  <c r="T22" i="14"/>
  <c r="V22" i="14"/>
  <c r="X53" i="14"/>
  <c r="AA53" i="14"/>
  <c r="Y31" i="23"/>
  <c r="U32" i="23"/>
  <c r="U31" i="23"/>
  <c r="Q32" i="23"/>
  <c r="Q31" i="23"/>
  <c r="I31" i="23"/>
  <c r="M32" i="23"/>
  <c r="M31" i="23"/>
  <c r="I32" i="23"/>
  <c r="G10" i="23"/>
  <c r="H10" i="23"/>
  <c r="F28" i="23"/>
  <c r="F29" i="23"/>
  <c r="E28" i="23"/>
  <c r="J10" i="23"/>
  <c r="J30" i="23" s="1"/>
  <c r="AE10" i="23"/>
  <c r="AF10" i="23"/>
  <c r="AA10" i="23"/>
  <c r="AB10" i="23"/>
  <c r="W10" i="23"/>
  <c r="X10" i="23"/>
  <c r="S10" i="23"/>
  <c r="T10" i="23"/>
  <c r="O10" i="23"/>
  <c r="P10" i="23"/>
  <c r="K10" i="23"/>
  <c r="L10" i="23"/>
  <c r="N10" i="23"/>
  <c r="N30" i="23" s="1"/>
  <c r="R10" i="23"/>
  <c r="V10" i="23"/>
  <c r="V30" i="23" s="1"/>
  <c r="Z10" i="23"/>
  <c r="Z30" i="23" s="1"/>
  <c r="AD10" i="23"/>
  <c r="AD30" i="23" s="1"/>
  <c r="AH10" i="23"/>
  <c r="AH30" i="23" s="1"/>
  <c r="AE53" i="14"/>
  <c r="V53" i="14"/>
  <c r="S53" i="14"/>
  <c r="W53" i="14"/>
  <c r="Z53" i="14"/>
  <c r="AB53" i="14"/>
  <c r="K53" i="14"/>
  <c r="O53" i="14"/>
  <c r="M34" i="34" l="1"/>
  <c r="M33" i="34"/>
  <c r="W32" i="34"/>
  <c r="AE32" i="34"/>
  <c r="AA32" i="34"/>
  <c r="F32" i="14"/>
  <c r="G31" i="33"/>
  <c r="J31" i="33"/>
  <c r="O31" i="33"/>
  <c r="R31" i="33"/>
  <c r="M33" i="33"/>
  <c r="M32" i="33"/>
  <c r="Q33" i="33"/>
  <c r="Q32" i="33"/>
  <c r="AC33" i="33"/>
  <c r="AC32" i="33"/>
  <c r="AD31" i="33"/>
  <c r="K31" i="33"/>
  <c r="N31" i="33"/>
  <c r="S31" i="33"/>
  <c r="V31" i="33"/>
  <c r="I33" i="33"/>
  <c r="I32" i="33"/>
  <c r="U33" i="33"/>
  <c r="U32" i="33"/>
  <c r="Y33" i="33"/>
  <c r="Y32" i="33"/>
  <c r="AG33" i="33"/>
  <c r="AG32" i="33"/>
  <c r="AH31" i="33"/>
  <c r="AE31" i="33"/>
  <c r="Z31" i="33"/>
  <c r="K30" i="23"/>
  <c r="O30" i="23"/>
  <c r="S30" i="23"/>
  <c r="G30" i="23"/>
  <c r="W30" i="23"/>
  <c r="AA30" i="23"/>
  <c r="R30" i="23"/>
  <c r="F10" i="34"/>
  <c r="F32" i="34" s="1"/>
  <c r="E10" i="34"/>
  <c r="E32" i="34" s="1"/>
  <c r="W31" i="33"/>
  <c r="AA31" i="33"/>
  <c r="E10" i="33"/>
  <c r="F10" i="33"/>
  <c r="F31" i="33" s="1"/>
  <c r="AE30" i="23"/>
  <c r="F10" i="23"/>
  <c r="E10" i="23"/>
  <c r="P53" i="14"/>
  <c r="R53" i="14"/>
  <c r="G53" i="14"/>
  <c r="E10" i="14"/>
  <c r="AD53" i="14"/>
  <c r="AF53" i="14"/>
  <c r="F10" i="14"/>
  <c r="T53" i="14"/>
  <c r="AH53" i="14"/>
  <c r="J53" i="14"/>
  <c r="F22" i="14"/>
  <c r="E32" i="14"/>
  <c r="E22" i="14"/>
  <c r="F30" i="23" l="1"/>
  <c r="E31" i="33"/>
  <c r="E30" i="23"/>
  <c r="E53" i="14"/>
  <c r="F53" i="14" l="1"/>
</calcChain>
</file>

<file path=xl/sharedStrings.xml><?xml version="1.0" encoding="utf-8"?>
<sst xmlns="http://schemas.openxmlformats.org/spreadsheetml/2006/main" count="932" uniqueCount="381">
  <si>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</si>
  <si>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</si>
  <si>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</si>
  <si>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</si>
  <si>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</si>
  <si>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</si>
  <si>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</si>
  <si>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</si>
  <si>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</si>
  <si>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l</t>
  </si>
  <si>
    <t>k</t>
  </si>
  <si>
    <t>kr</t>
  </si>
  <si>
    <t>Vizsga (v)</t>
  </si>
  <si>
    <t>Mindösszesen:</t>
  </si>
  <si>
    <t>Szakdolgozat</t>
  </si>
  <si>
    <t>7.</t>
  </si>
  <si>
    <t>8.</t>
  </si>
  <si>
    <t>félévi</t>
  </si>
  <si>
    <t>Kód</t>
  </si>
  <si>
    <t>kz</t>
  </si>
  <si>
    <t xml:space="preserve"> </t>
  </si>
  <si>
    <t>kredit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</si>
  <si>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</si>
  <si>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</si>
  <si>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</si>
  <si>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</si>
  <si>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</si>
  <si>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</si>
  <si>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</si>
  <si>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</si>
  <si>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</si>
  <si>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</si>
  <si>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</si>
  <si>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</si>
  <si>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</si>
  <si>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</si>
  <si>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</si>
  <si>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</si>
  <si>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</si>
  <si>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</si>
  <si>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</si>
  <si>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</si>
  <si>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</si>
  <si>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</si>
  <si>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</si>
  <si>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</si>
  <si>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</si>
  <si>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</si>
  <si>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</si>
  <si>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</si>
  <si>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</si>
  <si>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</si>
  <si>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</si>
  <si>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</si>
  <si>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</si>
  <si>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</si>
  <si>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</si>
  <si>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</si>
  <si>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</si>
  <si>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</si>
  <si>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</si>
  <si>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</si>
  <si>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Előtanulmány</t>
  </si>
  <si>
    <t>50.</t>
  </si>
  <si>
    <t>51.</t>
  </si>
  <si>
    <t>52.</t>
  </si>
  <si>
    <t>Matematika I.</t>
  </si>
  <si>
    <t>Matematika II.</t>
  </si>
  <si>
    <t>v</t>
  </si>
  <si>
    <t>Műszaki kémia I.</t>
  </si>
  <si>
    <t>Műszaki kémia II.</t>
  </si>
  <si>
    <t>Fizika I.</t>
  </si>
  <si>
    <t>Fizika II.</t>
  </si>
  <si>
    <t>Műszaki mechanika I.</t>
  </si>
  <si>
    <t>Műszaki mechanika II.</t>
  </si>
  <si>
    <t>Elektrotechnika</t>
  </si>
  <si>
    <t>Reológia</t>
  </si>
  <si>
    <t>EU ismeretek</t>
  </si>
  <si>
    <t>Mérnöki kommunikáció</t>
  </si>
  <si>
    <t>Menedzsment</t>
  </si>
  <si>
    <t>Projektmenedzsment</t>
  </si>
  <si>
    <t>Általános mérnöki ismeretek</t>
  </si>
  <si>
    <t>Műszaki rajz és dokumentáció</t>
  </si>
  <si>
    <t>Informatika I.</t>
  </si>
  <si>
    <t>Informatika II.</t>
  </si>
  <si>
    <t>Tervezéselmélet I.</t>
  </si>
  <si>
    <t>Folyamatszervezés I.</t>
  </si>
  <si>
    <t>Folyamatszervezés II.</t>
  </si>
  <si>
    <t>Szabályozás és vezérlés</t>
  </si>
  <si>
    <t>Logisztika</t>
  </si>
  <si>
    <t>Környezettan</t>
  </si>
  <si>
    <t>Biztonságtechnika</t>
  </si>
  <si>
    <t>Menedzsment rendszerek építése és fejlesztése I.</t>
  </si>
  <si>
    <t>Menedzsment rendszerek építése és fejlesztése II.</t>
  </si>
  <si>
    <t>Technológiai műveletek tervezése és megvalósítása I.</t>
  </si>
  <si>
    <t>Technológiai műveletek tervezése és megvalósítása II.</t>
  </si>
  <si>
    <t>Nyomdaipari technológiai ismeretek I.</t>
  </si>
  <si>
    <t>Levelező tagozat</t>
  </si>
  <si>
    <t xml:space="preserve">      heti óraszámokkal (kz. l). ; követelményekkel (k.); kreditekkel (kr.)</t>
  </si>
  <si>
    <t>Szabadon választható  tárgyak</t>
  </si>
  <si>
    <t>Nyomdaipari technológiai ismeretek III.</t>
  </si>
  <si>
    <t>Nyomdaipari technológiai ismeretek II.</t>
  </si>
  <si>
    <t>53.</t>
  </si>
  <si>
    <t>54.</t>
  </si>
  <si>
    <t>55.</t>
  </si>
  <si>
    <t>56.</t>
  </si>
  <si>
    <t>57.</t>
  </si>
  <si>
    <t>58.</t>
  </si>
  <si>
    <t>59.</t>
  </si>
  <si>
    <t xml:space="preserve">      félévi óraszámokkal (kz. l). ; követelményekkel (k.); kreditekkel (kr.)</t>
  </si>
  <si>
    <t>é</t>
  </si>
  <si>
    <t>Évközi jegy (é)</t>
  </si>
  <si>
    <t>összesen:</t>
  </si>
  <si>
    <t>Differenciált szakmai tananyag</t>
  </si>
  <si>
    <t>Természettudományos ismeretek</t>
  </si>
  <si>
    <t>Gazdasági és humán ismeretek</t>
  </si>
  <si>
    <t>Szakmai törzsanyag</t>
  </si>
  <si>
    <t>Vállalkozásgazdaságtan I.</t>
  </si>
  <si>
    <t>Vállalkozásgazdaságtan II.</t>
  </si>
  <si>
    <t>Integrált irányítási rendszerek I.</t>
  </si>
  <si>
    <t>Integrált irányítási rendszerek II.</t>
  </si>
  <si>
    <t>Mérnöki jogi ismeretek</t>
  </si>
  <si>
    <t>43.</t>
  </si>
  <si>
    <t>Dr. Patkó István</t>
  </si>
  <si>
    <t>Dékán</t>
  </si>
  <si>
    <t>Óbudai Egyetem</t>
  </si>
  <si>
    <t xml:space="preserve">Rejtő Sándor Könnyűipari és Környezetmérnöki Kar </t>
  </si>
  <si>
    <t xml:space="preserve">A záróvizsga tárgyai: </t>
  </si>
  <si>
    <t xml:space="preserve">Rejtő Sándor Könnyűipari és Környezetmérnöki Kar  </t>
  </si>
  <si>
    <t>Rejtő Sándor Könnyűipari és Környezetmérnöki Kar</t>
  </si>
  <si>
    <t xml:space="preserve">Kari Tanács elfogadta: </t>
  </si>
  <si>
    <t>dékán</t>
  </si>
  <si>
    <t xml:space="preserve"> Rejtő Sándor Könnyűipari és Környezetmérnöki Kar </t>
  </si>
  <si>
    <t>Könnyűipari mérnöki szak</t>
  </si>
  <si>
    <t>RMKMA1KTLD</t>
  </si>
  <si>
    <t>RMKMA2KTLD</t>
  </si>
  <si>
    <t>RMTMK1CTLD</t>
  </si>
  <si>
    <t>RMTMK2CTLD</t>
  </si>
  <si>
    <t>RMKFI1GTLD</t>
  </si>
  <si>
    <t>RMKFI2GTLD</t>
  </si>
  <si>
    <t>RMKME1GTLD</t>
  </si>
  <si>
    <t>RMKME2GTLD</t>
  </si>
  <si>
    <t>RMTRE1MTLD</t>
  </si>
  <si>
    <t>RMKEL1GTLD</t>
  </si>
  <si>
    <t>RMKKT1KTLD</t>
  </si>
  <si>
    <t>GSVEU1A5LD</t>
  </si>
  <si>
    <t>GGTKG1A5LD</t>
  </si>
  <si>
    <t>GGTKG2A5LD</t>
  </si>
  <si>
    <t>RMTKO1MTLD</t>
  </si>
  <si>
    <t>GSVVG1A5LD</t>
  </si>
  <si>
    <t>GSVVG2A5LD</t>
  </si>
  <si>
    <t>GVMME1A5LD</t>
  </si>
  <si>
    <t>RTTKJ1MTLD</t>
  </si>
  <si>
    <t>RMTPM1MTLD</t>
  </si>
  <si>
    <t>Anyagtudomány</t>
  </si>
  <si>
    <t>Anyagszerkezettan</t>
  </si>
  <si>
    <t xml:space="preserve">Gépszerkezetek </t>
  </si>
  <si>
    <t>RMTAM1NTLD</t>
  </si>
  <si>
    <t>RMKMR1GTLD</t>
  </si>
  <si>
    <t>RMTAT1NTLD</t>
  </si>
  <si>
    <t>RMTAS2MTLD</t>
  </si>
  <si>
    <t>RMKGM1GTLD</t>
  </si>
  <si>
    <t>RMTIN1ITLD</t>
  </si>
  <si>
    <t>RMTIN2ITLD</t>
  </si>
  <si>
    <t xml:space="preserve">Méréstechnika </t>
  </si>
  <si>
    <t xml:space="preserve">Könnyűipari enciklopédia A </t>
  </si>
  <si>
    <t xml:space="preserve">Könnyűipari enciklopédia B </t>
  </si>
  <si>
    <t xml:space="preserve">Technológiaelmélet </t>
  </si>
  <si>
    <t>Színtan és színmérés</t>
  </si>
  <si>
    <t>RMTIR1MTLD</t>
  </si>
  <si>
    <t>RMTKM1NTLD</t>
  </si>
  <si>
    <t>RTTTE1MTLD</t>
  </si>
  <si>
    <t>RMTKE1CTLD</t>
  </si>
  <si>
    <t>RTTKE2RTLD</t>
  </si>
  <si>
    <t>RMTFO1MTLD</t>
  </si>
  <si>
    <t>RMTTC2MTLD</t>
  </si>
  <si>
    <t>RMTTC1MTLD</t>
  </si>
  <si>
    <t>RMTSS1NTLD</t>
  </si>
  <si>
    <t>RMKSV1GTLD</t>
  </si>
  <si>
    <t>RMTLO1MTLD</t>
  </si>
  <si>
    <t>RMKBT1GTLD</t>
  </si>
  <si>
    <t>RMTIR2MTLD</t>
  </si>
  <si>
    <t>Érvényes 2014. szeptemberétől</t>
  </si>
  <si>
    <t xml:space="preserve">Nyomtatott termékek tervezése </t>
  </si>
  <si>
    <t>Csomagolás és papírtechnológia I.</t>
  </si>
  <si>
    <t>Csomagolás- és papírtechnológia II.</t>
  </si>
  <si>
    <t>Csomagolás- és papírtechnológia III.</t>
  </si>
  <si>
    <t>Csomagolásgépesítés</t>
  </si>
  <si>
    <t>Nyomdagépek üzemeltetése és karbantartása</t>
  </si>
  <si>
    <t>Grafikus tervezési gyakorlatok I.</t>
  </si>
  <si>
    <t>Grafikus tervezési gyakorlatok II.</t>
  </si>
  <si>
    <t>Termelés menedzsment és környezetgazdálkodás a nyomda- és csomagolóiparban</t>
  </si>
  <si>
    <t xml:space="preserve">Csomagolástervezés </t>
  </si>
  <si>
    <t>Multimédia</t>
  </si>
  <si>
    <t>RMTNG1NTLD</t>
  </si>
  <si>
    <t>RMTNA1CTLD</t>
  </si>
  <si>
    <t>RMTNA2CTLD</t>
  </si>
  <si>
    <t>RMTNA3CTLD</t>
  </si>
  <si>
    <t>RMTNT1NTLD</t>
  </si>
  <si>
    <t>RMTNT2NTLD</t>
  </si>
  <si>
    <t>RMTNT3NTLD</t>
  </si>
  <si>
    <t>RMTCP1CTLD</t>
  </si>
  <si>
    <t>RMTCP2CTLD</t>
  </si>
  <si>
    <t>RMTCP3CTLD</t>
  </si>
  <si>
    <t>RMTCK1CTLD</t>
  </si>
  <si>
    <t>RMTCK2NTLD</t>
  </si>
  <si>
    <t>RMTCA1NTLD</t>
  </si>
  <si>
    <t>RMTLG1NTLD</t>
  </si>
  <si>
    <t>RMTTV1CTLD</t>
  </si>
  <si>
    <t>RMTMM1NTLD</t>
  </si>
  <si>
    <t>1. Folyamatszervezés I.-II. + Technológiaelmélet + Könnyűipari enciklopédia A - B</t>
  </si>
  <si>
    <t>2. Nyomdaipari technológiai ismeretek + Csomagolás- és papíripari technológia</t>
  </si>
  <si>
    <t>Könnyűipari mérnök szak</t>
  </si>
  <si>
    <t>Elfogadta az RKK tanácsa 2014. május 13-án</t>
  </si>
  <si>
    <t>Minőségirányítási-rendszerfejlesztő specializáció</t>
  </si>
  <si>
    <t xml:space="preserve">41.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</si>
  <si>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</si>
  <si>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</si>
  <si>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</si>
  <si>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</si>
  <si>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</si>
  <si>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</si>
  <si>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</si>
  <si>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</si>
  <si>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</si>
  <si>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</si>
  <si>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</si>
  <si>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</si>
  <si>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</si>
  <si>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</si>
  <si>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</si>
  <si>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</si>
  <si>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>Tervezéselmélet II.</t>
  </si>
  <si>
    <t>Könnyűipari marketing és kereskedelem</t>
  </si>
  <si>
    <t>Erőforrás-menedzsment és szervezetfejlesztés</t>
  </si>
  <si>
    <t>Korszerű döntés-előkészítő eszközök I.</t>
  </si>
  <si>
    <t>Korszerű döntés-előkészítő eszközök II.</t>
  </si>
  <si>
    <t>Korszerű döntés-előkészítő eszközök III.</t>
  </si>
  <si>
    <t>Számítógépes tervezőeszközök</t>
  </si>
  <si>
    <t>Beszállítói rendszerek I.</t>
  </si>
  <si>
    <t>Beszállítói rendszerek II.</t>
  </si>
  <si>
    <t>Rendszer- és költségértékelések I.</t>
  </si>
  <si>
    <t>Rendszer- és költségértékelések II.</t>
  </si>
  <si>
    <t>Szubjektív adatok értékelése I.</t>
  </si>
  <si>
    <t>Szubjektív adatok értékelése II.</t>
  </si>
  <si>
    <t>Folyamatok szabályozásának eszközei I.</t>
  </si>
  <si>
    <t>Folyamatok szabályozásának eszközei II.</t>
  </si>
  <si>
    <t>Folyamatok szabályozásának eszközei III.</t>
  </si>
  <si>
    <t>RTTTE2MTLD</t>
  </si>
  <si>
    <t>RMTMS1MTLD</t>
  </si>
  <si>
    <t>RMTMS2MTLD</t>
  </si>
  <si>
    <t>RTTKK1TTLD</t>
  </si>
  <si>
    <t>RMTEM1MTLD</t>
  </si>
  <si>
    <t>RMTKD1MTLD</t>
  </si>
  <si>
    <t>RMTKD2MTLD</t>
  </si>
  <si>
    <t>RMTKD3MTLD</t>
  </si>
  <si>
    <t>RMTBR1MTLD</t>
  </si>
  <si>
    <t>RMTBR2MTLD</t>
  </si>
  <si>
    <t>RMTRK1MTLD</t>
  </si>
  <si>
    <t>RMTRK2MTLD</t>
  </si>
  <si>
    <t>RMTSE1MTLD</t>
  </si>
  <si>
    <t>RMTSE2MTLD</t>
  </si>
  <si>
    <t>RMTSF1MTLD</t>
  </si>
  <si>
    <t>RMTSF2MTLD</t>
  </si>
  <si>
    <t>RMTSF3MTLD</t>
  </si>
  <si>
    <t xml:space="preserve">BSc (4)  Mintatanterv </t>
  </si>
  <si>
    <t xml:space="preserve">BSc (4) Mintatanterv </t>
  </si>
  <si>
    <t>Divattermék fejlesztő és technológia specializáció</t>
  </si>
  <si>
    <t>2. Technológia műveletek tervezése és megvalósítása + Termékkonstrukció I.-II. + Ruha és bőrtermékek fejlesztése I.-II.</t>
  </si>
  <si>
    <t>Ruha- és bőripari technológiák gépei I.</t>
  </si>
  <si>
    <t>Ruha- és bőripari technológiák gépei II.</t>
  </si>
  <si>
    <t>Textíliák áruismerete és vizsgálatai I.</t>
  </si>
  <si>
    <t>Textíliák áruismerete és vizsgálatai II.</t>
  </si>
  <si>
    <t>Számítógépes tervezőeszközök I</t>
  </si>
  <si>
    <t>Számítógépes tervezőeszközök II</t>
  </si>
  <si>
    <t>Ruha- és bőripari technológia I.</t>
  </si>
  <si>
    <t>Ruha- és bőripari technológia II.</t>
  </si>
  <si>
    <t>Termékkonstrukció I.</t>
  </si>
  <si>
    <t>Termékkonstrukció II.</t>
  </si>
  <si>
    <t>Ruha és bőrtermékek fejlesztése I.</t>
  </si>
  <si>
    <t>Ruha és bőrtermékek fejlesztése II.</t>
  </si>
  <si>
    <t>Gyártásszervezés és előkészítés I.</t>
  </si>
  <si>
    <t>Gyártásszervezés és előkészítés II.</t>
  </si>
  <si>
    <t>RTTRG1RTLD</t>
  </si>
  <si>
    <t>RTTRG2RTLD</t>
  </si>
  <si>
    <t>RTTTA1TTLD</t>
  </si>
  <si>
    <t>RTTTA2TTLD</t>
  </si>
  <si>
    <t>RTTME1TTLD</t>
  </si>
  <si>
    <t>RTTME2TTLD</t>
  </si>
  <si>
    <t>RTTSE1TTLD</t>
  </si>
  <si>
    <t>RTTSE2TTLD</t>
  </si>
  <si>
    <t>RTTRT1RTLD</t>
  </si>
  <si>
    <t>RTTRT2RTLD</t>
  </si>
  <si>
    <t>RTTRK1RTLD</t>
  </si>
  <si>
    <t>RTTRK2RTLD</t>
  </si>
  <si>
    <t>RTTRF1TTLD</t>
  </si>
  <si>
    <t>RTTRF2TTLD</t>
  </si>
  <si>
    <t>RTTGE1RTLD</t>
  </si>
  <si>
    <t>RTTGE2RTLD</t>
  </si>
  <si>
    <t>RTSTE1MTLD</t>
  </si>
  <si>
    <t>Nyomda-, papír- és csomagolóipari anyagismeret I.</t>
  </si>
  <si>
    <t>Nyomda-, papír- és csomagolóipari anyagismeret II.</t>
  </si>
  <si>
    <t>Nyomda-, papír- és csomagolóipari anyagismeret III.</t>
  </si>
  <si>
    <t>2. Korszerű döntéselőkészítő eszközök + Folyamatok szabályozásának eszközei</t>
  </si>
  <si>
    <t>RMTCA2NTLD</t>
  </si>
  <si>
    <t>RMTSE1ITLD</t>
  </si>
  <si>
    <t>Differenciált szakmai tárgyak</t>
  </si>
  <si>
    <t>Nyomtatott média-, csomagolástervezés és technológia specializáció</t>
  </si>
  <si>
    <t>Makroökonómia</t>
  </si>
  <si>
    <t>Mikroökonómia</t>
  </si>
  <si>
    <t>BSc (3)  Mintatanterv</t>
  </si>
  <si>
    <t>Érvényes:</t>
  </si>
  <si>
    <t>2013. szeptemberétől</t>
  </si>
  <si>
    <t>Szabadon választható tárgyak</t>
  </si>
  <si>
    <t xml:space="preserve">      heti óraszámokkal (ea. tgy. l). ; követelményekkel (k.); kreditekkel (kr.)</t>
  </si>
  <si>
    <t>heti</t>
  </si>
  <si>
    <r>
      <t>kredi</t>
    </r>
    <r>
      <rPr>
        <b/>
        <sz val="12"/>
        <rFont val="Arial CE"/>
        <charset val="238"/>
      </rPr>
      <t>t</t>
    </r>
  </si>
  <si>
    <t>ea</t>
  </si>
  <si>
    <t>tgy</t>
  </si>
  <si>
    <t>RMKKR1KVLC</t>
  </si>
  <si>
    <t>Kromatográfia</t>
  </si>
  <si>
    <t>"</t>
  </si>
  <si>
    <t>RMKMETKVLC</t>
  </si>
  <si>
    <t>Meteorológia a környezetvédelemben</t>
  </si>
  <si>
    <t>RTTST1BVLC</t>
  </si>
  <si>
    <t>A terméktervezés számítógépes eszközei</t>
  </si>
  <si>
    <t>RTTET1MVLC</t>
  </si>
  <si>
    <t>Egészségõrzõ textilrendszerek</t>
  </si>
  <si>
    <t>RTTFV1TVLC</t>
  </si>
  <si>
    <t>Fogyasztóvédelem</t>
  </si>
  <si>
    <t>RTTIA1MVLC</t>
  </si>
  <si>
    <t>Intelligens anyagok sajátosságai</t>
  </si>
  <si>
    <t>RTTTV1MVLC</t>
  </si>
  <si>
    <t>Speciális textilruházati vizsgálatok</t>
  </si>
  <si>
    <t>RTTDE1RVLC</t>
  </si>
  <si>
    <t>Design</t>
  </si>
  <si>
    <t>RTTOT1RVLC</t>
  </si>
  <si>
    <t>Öltözködéstörténet</t>
  </si>
  <si>
    <t>A tárgyak adott félévi indításáról a hallgatói létszámok és az oktatói terhelések ismeretében a dékán dönt!</t>
  </si>
  <si>
    <t>BSc (4)  Mintatanterv</t>
  </si>
  <si>
    <t>Kooperatív képzés választható tárgyai</t>
  </si>
  <si>
    <t>RMTLG1NTKP</t>
  </si>
  <si>
    <t>Lean &amp; green - a hatékony és környezetbarát nyomtatás I.</t>
  </si>
  <si>
    <t>RMTLG2NTKP</t>
  </si>
  <si>
    <t>RMTDN1NTKP</t>
  </si>
  <si>
    <t>Digitális nyomtatási technológiák I.</t>
  </si>
  <si>
    <t>RMTDN2NTKP</t>
  </si>
  <si>
    <t>Digitális nyomtatási technológiák II.</t>
  </si>
  <si>
    <t>RMTTR1CTKP</t>
  </si>
  <si>
    <t>Nemzetközi trendek a csomagolástechnikában I.</t>
  </si>
  <si>
    <t>RMTTR2CTKP</t>
  </si>
  <si>
    <t>RMTKC1CTKP</t>
  </si>
  <si>
    <t>Környezetkímélő csomagolási technológiák I.</t>
  </si>
  <si>
    <t>RMTKC2CTKP</t>
  </si>
  <si>
    <t>Környezetkímélő csomagolási technológiák II.</t>
  </si>
  <si>
    <t>RTTGT1RTKP</t>
  </si>
  <si>
    <t>Gyártmánytervezés I. (Koop.)</t>
  </si>
  <si>
    <t>RTTGT2RTKP</t>
  </si>
  <si>
    <t>Gyártmánytervezés II. (Koop.)</t>
  </si>
  <si>
    <t>RTTDC1RTKP</t>
  </si>
  <si>
    <t>Szakdokumentáció I. (Koop.csom.)**</t>
  </si>
  <si>
    <t>RTTDC2RTKP</t>
  </si>
  <si>
    <t>Szakdokumentáció II. (Koop.csom.)**</t>
  </si>
  <si>
    <t>RTTDR1RTKP</t>
  </si>
  <si>
    <t>Szakdokumentáció I. (Koop.ruha.)**</t>
  </si>
  <si>
    <t>RTTDR2RTKP</t>
  </si>
  <si>
    <t>Szakdokumentáció II. (Koop.ruha.)**</t>
  </si>
  <si>
    <t>RTTDT1RTKP</t>
  </si>
  <si>
    <t>Szakdokumentáció I. (Koop.textil.)**</t>
  </si>
  <si>
    <t>RTTDT2RTKP</t>
  </si>
  <si>
    <t>Szakdokumentáció II. (Koop.textil.)**</t>
  </si>
  <si>
    <t>RTSRT1MKKP</t>
  </si>
  <si>
    <t>Rendszerfejlesztési technikák</t>
  </si>
  <si>
    <t>RTSFM1MKKP</t>
  </si>
  <si>
    <t>Folyamatfejlesztési módszerek</t>
  </si>
  <si>
    <t>RTSFI1MKKP</t>
  </si>
  <si>
    <t>Folyamatmérnöki ismeretek</t>
  </si>
  <si>
    <t>RTSMR1MKKP</t>
  </si>
  <si>
    <t xml:space="preserve">Üzemi mérési rendszerek  </t>
  </si>
  <si>
    <t>Megjegyzés: A gyakorlati képzés tantárgyait a Kari Tanács évente fogadja el.</t>
  </si>
  <si>
    <t>2012/13 tanév II félév.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</si>
</sst>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b/>
      <i/>
      <sz val="8"/>
      <name val="Arial CE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1"/>
      <name val="Arial CE"/>
      <family val="2"/>
      <charset val="238"/>
    </font>
    <font>
      <i/>
      <sz val="12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color indexed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0"/>
      <name val="Arial CE"/>
      <charset val="238"/>
    </font>
    <font>
      <sz val="11"/>
      <color rgb="FFFF0000"/>
      <name val="Arial CE"/>
      <charset val="238"/>
    </font>
    <font>
      <sz val="11"/>
      <color theme="1"/>
      <name val="Arial CE"/>
      <charset val="238"/>
    </font>
    <font>
      <b/>
      <sz val="14"/>
      <color rgb="FFFF0000"/>
      <name val="Arial CE"/>
      <charset val="238"/>
    </font>
    <font>
      <sz val="12"/>
      <color rgb="FFFF0000"/>
      <name val="Arial CE"/>
      <charset val="238"/>
    </font>
    <font>
      <i/>
      <sz val="12"/>
      <color rgb="FFFF0000"/>
      <name val="Arial CE"/>
      <charset val="238"/>
    </font>
    <font>
      <sz val="8"/>
      <name val="Arial CE"/>
      <charset val="238"/>
    </font>
    <font>
      <i/>
      <sz val="10"/>
      <name val="Arial CE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Wingdings 3"/>
      <family val="1"/>
      <charset val="2"/>
    </font>
    <font>
      <sz val="10"/>
      <color indexed="10"/>
      <name val="Arial CE"/>
      <charset val="238"/>
    </font>
    <font>
      <sz val="9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7111117893"/>
        <bgColor indexed="64"/>
      </patternFill>
    </fill>
  </fills>
  <borders count="1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</borders>
  <cellStyleXfs count="44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6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17" borderId="7" applyNumberFormat="0" applyFon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4" fillId="4" borderId="0" applyNumberFormat="0" applyBorder="0" applyAlignment="0" applyProtection="0"/>
    <xf numFmtId="0" fontId="35" fillId="22" borderId="8" applyNumberFormat="0" applyAlignment="0" applyProtection="0"/>
    <xf numFmtId="0" fontId="36" fillId="0" borderId="0" applyNumberFormat="0" applyFill="0" applyBorder="0" applyAlignment="0" applyProtection="0"/>
    <xf numFmtId="0" fontId="43" fillId="0" borderId="0"/>
    <xf numFmtId="0" fontId="37" fillId="0" borderId="9" applyNumberFormat="0" applyFill="0" applyAlignment="0" applyProtection="0"/>
    <xf numFmtId="0" fontId="38" fillId="3" borderId="0" applyNumberFormat="0" applyBorder="0" applyAlignment="0" applyProtection="0"/>
    <xf numFmtId="0" fontId="39" fillId="23" borderId="0" applyNumberFormat="0" applyBorder="0" applyAlignment="0" applyProtection="0"/>
    <xf numFmtId="0" fontId="40" fillId="22" borderId="1" applyNumberFormat="0" applyAlignment="0" applyProtection="0"/>
    <xf numFmtId="0" fontId="1" fillId="0" borderId="0"/>
  </cellStyleXfs>
  <cellXfs count="659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0" fontId="13" fillId="0" borderId="16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13" fillId="24" borderId="18" xfId="0" applyFont="1" applyFill="1" applyBorder="1" applyAlignment="1">
      <alignment horizontal="center" vertical="center"/>
    </xf>
    <xf numFmtId="0" fontId="13" fillId="24" borderId="19" xfId="0" applyFont="1" applyFill="1" applyBorder="1" applyAlignment="1">
      <alignment horizontal="center" vertical="center"/>
    </xf>
    <xf numFmtId="0" fontId="13" fillId="24" borderId="2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6" fillId="24" borderId="21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 wrapText="1"/>
    </xf>
    <xf numFmtId="0" fontId="19" fillId="0" borderId="2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vertical="center"/>
    </xf>
    <xf numFmtId="0" fontId="13" fillId="0" borderId="42" xfId="0" applyFont="1" applyFill="1" applyBorder="1" applyAlignment="1">
      <alignment vertical="center"/>
    </xf>
    <xf numFmtId="0" fontId="16" fillId="0" borderId="43" xfId="0" applyFont="1" applyFill="1" applyBorder="1" applyAlignment="1">
      <alignment horizontal="right" vertical="center"/>
    </xf>
    <xf numFmtId="0" fontId="15" fillId="0" borderId="45" xfId="0" applyFont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3" fillId="24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vertical="center"/>
    </xf>
    <xf numFmtId="0" fontId="16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vertical="center"/>
    </xf>
    <xf numFmtId="0" fontId="16" fillId="0" borderId="51" xfId="0" applyFont="1" applyFill="1" applyBorder="1" applyAlignment="1">
      <alignment horizontal="right" vertical="center"/>
    </xf>
    <xf numFmtId="0" fontId="13" fillId="0" borderId="54" xfId="0" applyFont="1" applyFill="1" applyBorder="1" applyAlignment="1">
      <alignment vertical="center"/>
    </xf>
    <xf numFmtId="0" fontId="13" fillId="0" borderId="55" xfId="0" applyFont="1" applyFill="1" applyBorder="1" applyAlignment="1">
      <alignment vertical="center"/>
    </xf>
    <xf numFmtId="0" fontId="16" fillId="0" borderId="56" xfId="0" applyFont="1" applyFill="1" applyBorder="1" applyAlignment="1">
      <alignment horizontal="right" vertical="center"/>
    </xf>
    <xf numFmtId="0" fontId="13" fillId="0" borderId="57" xfId="0" applyFont="1" applyFill="1" applyBorder="1" applyAlignment="1">
      <alignment vertical="center"/>
    </xf>
    <xf numFmtId="0" fontId="13" fillId="24" borderId="58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3" fillId="0" borderId="60" xfId="0" applyFont="1" applyFill="1" applyBorder="1" applyAlignment="1">
      <alignment vertical="center"/>
    </xf>
    <xf numFmtId="0" fontId="13" fillId="24" borderId="61" xfId="0" applyFont="1" applyFill="1" applyBorder="1" applyAlignment="1">
      <alignment horizontal="center" vertical="center"/>
    </xf>
    <xf numFmtId="0" fontId="13" fillId="24" borderId="62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vertical="center"/>
    </xf>
    <xf numFmtId="0" fontId="13" fillId="24" borderId="66" xfId="0" applyFont="1" applyFill="1" applyBorder="1" applyAlignment="1">
      <alignment horizontal="center" vertical="center"/>
    </xf>
    <xf numFmtId="0" fontId="13" fillId="24" borderId="67" xfId="0" applyFont="1" applyFill="1" applyBorder="1" applyAlignment="1">
      <alignment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49" fontId="14" fillId="0" borderId="70" xfId="0" applyNumberFormat="1" applyFont="1" applyFill="1" applyBorder="1" applyAlignment="1">
      <alignment horizontal="left" vertical="center"/>
    </xf>
    <xf numFmtId="0" fontId="15" fillId="0" borderId="74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5" fillId="0" borderId="79" xfId="0" applyFont="1" applyFill="1" applyBorder="1" applyAlignment="1">
      <alignment vertical="center"/>
    </xf>
    <xf numFmtId="0" fontId="15" fillId="0" borderId="33" xfId="0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6" fillId="0" borderId="80" xfId="0" applyFont="1" applyFill="1" applyBorder="1" applyAlignment="1">
      <alignment horizontal="right" vertical="center"/>
    </xf>
    <xf numFmtId="0" fontId="16" fillId="24" borderId="81" xfId="0" applyFont="1" applyFill="1" applyBorder="1" applyAlignment="1">
      <alignment horizontal="center" vertical="center"/>
    </xf>
    <xf numFmtId="0" fontId="16" fillId="0" borderId="82" xfId="0" applyFont="1" applyFill="1" applyBorder="1" applyAlignment="1">
      <alignment horizontal="right" vertical="center"/>
    </xf>
    <xf numFmtId="0" fontId="13" fillId="24" borderId="83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right" vertical="center"/>
    </xf>
    <xf numFmtId="0" fontId="16" fillId="0" borderId="85" xfId="0" applyFont="1" applyFill="1" applyBorder="1" applyAlignment="1">
      <alignment horizontal="right" vertical="center"/>
    </xf>
    <xf numFmtId="0" fontId="13" fillId="0" borderId="86" xfId="0" applyFont="1" applyBorder="1" applyAlignment="1">
      <alignment horizontal="center" vertical="center"/>
    </xf>
    <xf numFmtId="0" fontId="13" fillId="24" borderId="87" xfId="0" applyFont="1" applyFill="1" applyBorder="1" applyAlignment="1">
      <alignment horizontal="center" vertical="center"/>
    </xf>
    <xf numFmtId="0" fontId="13" fillId="0" borderId="88" xfId="0" applyFont="1" applyFill="1" applyBorder="1" applyAlignment="1">
      <alignment vertical="center"/>
    </xf>
    <xf numFmtId="0" fontId="13" fillId="24" borderId="89" xfId="0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0" fontId="13" fillId="0" borderId="34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3" fillId="24" borderId="91" xfId="0" applyFont="1" applyFill="1" applyBorder="1" applyAlignment="1">
      <alignment horizontal="center" vertical="center"/>
    </xf>
    <xf numFmtId="0" fontId="13" fillId="24" borderId="81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5" fillId="0" borderId="92" xfId="0" applyFont="1" applyFill="1" applyBorder="1" applyAlignment="1">
      <alignment horizontal="center" vertical="center"/>
    </xf>
    <xf numFmtId="0" fontId="15" fillId="0" borderId="93" xfId="0" applyFont="1" applyFill="1" applyBorder="1" applyAlignment="1">
      <alignment horizontal="center" vertical="center"/>
    </xf>
    <xf numFmtId="0" fontId="15" fillId="0" borderId="94" xfId="0" applyFont="1" applyFill="1" applyBorder="1" applyAlignment="1">
      <alignment horizontal="center" vertical="center"/>
    </xf>
    <xf numFmtId="0" fontId="15" fillId="0" borderId="95" xfId="0" applyFont="1" applyFill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5" fillId="0" borderId="95" xfId="0" applyFont="1" applyBorder="1" applyAlignment="1">
      <alignment horizontal="center" vertical="center"/>
    </xf>
    <xf numFmtId="0" fontId="18" fillId="0" borderId="96" xfId="0" applyFont="1" applyFill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8" fillId="0" borderId="97" xfId="0" applyFont="1" applyBorder="1" applyAlignment="1">
      <alignment horizontal="center" vertical="center"/>
    </xf>
    <xf numFmtId="0" fontId="18" fillId="0" borderId="9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44" xfId="0" applyFont="1" applyFill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3" fillId="0" borderId="49" xfId="0" applyFont="1" applyFill="1" applyBorder="1" applyAlignment="1">
      <alignment vertical="center" wrapText="1"/>
    </xf>
    <xf numFmtId="0" fontId="13" fillId="0" borderId="99" xfId="0" applyFont="1" applyFill="1" applyBorder="1" applyAlignment="1">
      <alignment vertical="center" wrapText="1"/>
    </xf>
    <xf numFmtId="0" fontId="13" fillId="0" borderId="100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vertical="center" wrapText="1"/>
    </xf>
    <xf numFmtId="0" fontId="13" fillId="0" borderId="60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/>
    </xf>
    <xf numFmtId="0" fontId="13" fillId="0" borderId="78" xfId="0" applyFont="1" applyFill="1" applyBorder="1" applyAlignment="1">
      <alignment vertical="center"/>
    </xf>
    <xf numFmtId="0" fontId="13" fillId="24" borderId="101" xfId="0" applyFont="1" applyFill="1" applyBorder="1" applyAlignment="1">
      <alignment horizontal="right" vertical="center" wrapText="1"/>
    </xf>
    <xf numFmtId="0" fontId="15" fillId="0" borderId="7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97" xfId="0" applyFont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13" fillId="24" borderId="19" xfId="0" applyFont="1" applyFill="1" applyBorder="1" applyAlignment="1">
      <alignment horizontal="right" vertical="center" wrapText="1"/>
    </xf>
    <xf numFmtId="0" fontId="13" fillId="0" borderId="90" xfId="0" applyFont="1" applyFill="1" applyBorder="1" applyAlignment="1">
      <alignment vertical="center"/>
    </xf>
    <xf numFmtId="0" fontId="13" fillId="0" borderId="105" xfId="0" applyFont="1" applyFill="1" applyBorder="1" applyAlignment="1">
      <alignment vertical="center"/>
    </xf>
    <xf numFmtId="0" fontId="13" fillId="24" borderId="73" xfId="0" applyFont="1" applyFill="1" applyBorder="1" applyAlignment="1">
      <alignment horizontal="center" vertical="center"/>
    </xf>
    <xf numFmtId="0" fontId="15" fillId="0" borderId="106" xfId="0" applyFont="1" applyFill="1" applyBorder="1" applyAlignment="1">
      <alignment horizontal="center" vertical="center"/>
    </xf>
    <xf numFmtId="0" fontId="15" fillId="0" borderId="107" xfId="0" applyFont="1" applyFill="1" applyBorder="1" applyAlignment="1">
      <alignment horizontal="center" vertical="center"/>
    </xf>
    <xf numFmtId="0" fontId="15" fillId="0" borderId="108" xfId="0" applyFont="1" applyFill="1" applyBorder="1" applyAlignment="1">
      <alignment horizontal="center" vertical="center"/>
    </xf>
    <xf numFmtId="0" fontId="18" fillId="0" borderId="10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9" fillId="0" borderId="11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9" fillId="0" borderId="113" xfId="0" applyFont="1" applyFill="1" applyBorder="1" applyAlignment="1">
      <alignment horizontal="center" vertical="center"/>
    </xf>
    <xf numFmtId="0" fontId="20" fillId="0" borderId="113" xfId="0" applyFont="1" applyFill="1" applyBorder="1" applyAlignment="1">
      <alignment horizontal="center" vertical="center"/>
    </xf>
    <xf numFmtId="0" fontId="15" fillId="0" borderId="78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71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14" fillId="0" borderId="70" xfId="0" applyFont="1" applyFill="1" applyBorder="1" applyAlignment="1">
      <alignment horizontal="left" vertical="center"/>
    </xf>
    <xf numFmtId="0" fontId="14" fillId="0" borderId="114" xfId="0" applyFont="1" applyFill="1" applyBorder="1" applyAlignment="1">
      <alignment horizontal="left" vertical="center"/>
    </xf>
    <xf numFmtId="0" fontId="14" fillId="0" borderId="70" xfId="0" applyFont="1" applyFill="1" applyBorder="1" applyAlignment="1">
      <alignment vertical="center"/>
    </xf>
    <xf numFmtId="0" fontId="14" fillId="0" borderId="125" xfId="0" applyFont="1" applyFill="1" applyBorder="1" applyAlignment="1">
      <alignment horizontal="left" vertical="center"/>
    </xf>
    <xf numFmtId="0" fontId="12" fillId="0" borderId="60" xfId="0" applyFont="1" applyFill="1" applyBorder="1" applyAlignment="1">
      <alignment vertical="center"/>
    </xf>
    <xf numFmtId="0" fontId="14" fillId="0" borderId="28" xfId="0" applyFont="1" applyFill="1" applyBorder="1" applyAlignment="1">
      <alignment horizontal="left" vertical="center"/>
    </xf>
    <xf numFmtId="0" fontId="14" fillId="25" borderId="28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7" fillId="0" borderId="29" xfId="0" applyFont="1" applyFill="1" applyBorder="1" applyAlignment="1">
      <alignment horizontal="left" vertical="center"/>
    </xf>
    <xf numFmtId="0" fontId="12" fillId="24" borderId="87" xfId="0" applyFont="1" applyFill="1" applyBorder="1" applyAlignment="1">
      <alignment vertical="center"/>
    </xf>
    <xf numFmtId="0" fontId="14" fillId="0" borderId="111" xfId="0" applyFont="1" applyFill="1" applyBorder="1" applyAlignment="1">
      <alignment horizontal="left" vertical="center"/>
    </xf>
    <xf numFmtId="0" fontId="14" fillId="0" borderId="121" xfId="0" applyFont="1" applyFill="1" applyBorder="1" applyAlignment="1">
      <alignment horizontal="left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3" fillId="24" borderId="58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8" fillId="0" borderId="0" xfId="0" applyFont="1" applyAlignment="1" applyProtection="1">
      <alignment horizontal="left" vertical="center"/>
    </xf>
    <xf numFmtId="49" fontId="8" fillId="0" borderId="0" xfId="0" applyNumberFormat="1" applyFont="1" applyAlignment="1" applyProtection="1">
      <alignment horizontal="left"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4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8" fillId="26" borderId="0" xfId="0" applyFont="1" applyFill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1" fontId="0" fillId="0" borderId="0" xfId="0" applyNumberFormat="1" applyAlignment="1" applyProtection="1">
      <alignment vertical="center"/>
    </xf>
    <xf numFmtId="0" fontId="2" fillId="0" borderId="130" xfId="0" applyFont="1" applyBorder="1" applyAlignment="1" applyProtection="1">
      <alignment vertical="center"/>
    </xf>
    <xf numFmtId="0" fontId="13" fillId="0" borderId="134" xfId="0" applyFont="1" applyFill="1" applyBorder="1" applyAlignment="1">
      <alignment horizontal="center" vertical="center"/>
    </xf>
    <xf numFmtId="0" fontId="12" fillId="0" borderId="129" xfId="0" applyFont="1" applyFill="1" applyBorder="1" applyAlignment="1" applyProtection="1">
      <alignment vertical="center"/>
    </xf>
    <xf numFmtId="0" fontId="12" fillId="0" borderId="79" xfId="0" applyFont="1" applyFill="1" applyBorder="1" applyAlignment="1" applyProtection="1">
      <alignment vertical="center"/>
    </xf>
    <xf numFmtId="0" fontId="12" fillId="0" borderId="103" xfId="0" applyFont="1" applyFill="1" applyBorder="1" applyAlignment="1" applyProtection="1">
      <alignment vertical="center"/>
    </xf>
    <xf numFmtId="0" fontId="12" fillId="0" borderId="33" xfId="0" applyFont="1" applyFill="1" applyBorder="1" applyAlignment="1" applyProtection="1">
      <alignment vertical="center"/>
    </xf>
    <xf numFmtId="0" fontId="12" fillId="0" borderId="30" xfId="0" applyFont="1" applyFill="1" applyBorder="1" applyAlignment="1" applyProtection="1">
      <alignment vertical="center"/>
    </xf>
    <xf numFmtId="0" fontId="12" fillId="0" borderId="103" xfId="0" applyFont="1" applyFill="1" applyBorder="1" applyAlignment="1" applyProtection="1">
      <alignment vertical="center" wrapText="1"/>
    </xf>
    <xf numFmtId="0" fontId="12" fillId="0" borderId="30" xfId="0" applyFont="1" applyFill="1" applyBorder="1" applyAlignment="1" applyProtection="1">
      <alignment vertical="center" wrapText="1"/>
    </xf>
    <xf numFmtId="49" fontId="14" fillId="0" borderId="70" xfId="0" applyNumberFormat="1" applyFont="1" applyFill="1" applyBorder="1" applyAlignment="1" applyProtection="1">
      <alignment horizontal="left" vertical="center"/>
    </xf>
    <xf numFmtId="0" fontId="42" fillId="0" borderId="63" xfId="0" applyFont="1" applyFill="1" applyBorder="1" applyAlignment="1" applyProtection="1">
      <alignment horizontal="center" vertical="center"/>
    </xf>
    <xf numFmtId="0" fontId="12" fillId="0" borderId="32" xfId="0" applyFont="1" applyFill="1" applyBorder="1" applyAlignment="1" applyProtection="1">
      <alignment horizontal="center" vertical="center"/>
    </xf>
    <xf numFmtId="0" fontId="12" fillId="0" borderId="111" xfId="0" applyFont="1" applyFill="1" applyBorder="1" applyAlignment="1">
      <alignment horizontal="center" vertical="center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>
      <alignment horizontal="center" vertical="center"/>
    </xf>
    <xf numFmtId="0" fontId="14" fillId="0" borderId="121" xfId="0" applyFont="1" applyFill="1" applyBorder="1" applyAlignment="1">
      <alignment horizontal="center" vertical="center"/>
    </xf>
    <xf numFmtId="0" fontId="14" fillId="0" borderId="32" xfId="0" applyFont="1" applyFill="1" applyBorder="1" applyAlignment="1" applyProtection="1">
      <alignment horizontal="center" vertical="center"/>
    </xf>
    <xf numFmtId="0" fontId="49" fillId="0" borderId="32" xfId="0" applyFont="1" applyFill="1" applyBorder="1" applyAlignment="1" applyProtection="1">
      <alignment vertical="center"/>
    </xf>
    <xf numFmtId="0" fontId="50" fillId="0" borderId="32" xfId="0" applyFont="1" applyFill="1" applyBorder="1" applyAlignment="1" applyProtection="1">
      <alignment horizontal="center" vertical="center"/>
    </xf>
    <xf numFmtId="0" fontId="12" fillId="0" borderId="45" xfId="0" applyFont="1" applyFill="1" applyBorder="1" applyAlignment="1" applyProtection="1">
      <alignment horizontal="center" vertical="center"/>
    </xf>
    <xf numFmtId="0" fontId="42" fillId="0" borderId="40" xfId="0" applyFont="1" applyFill="1" applyBorder="1" applyAlignment="1" applyProtection="1">
      <alignment horizontal="center" vertical="center"/>
    </xf>
    <xf numFmtId="0" fontId="47" fillId="0" borderId="45" xfId="0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2" fillId="0" borderId="96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97" xfId="0" applyFont="1" applyBorder="1" applyAlignment="1">
      <alignment horizontal="center" vertical="center"/>
    </xf>
    <xf numFmtId="0" fontId="12" fillId="0" borderId="30" xfId="0" applyFont="1" applyFill="1" applyBorder="1" applyAlignment="1" applyProtection="1">
      <alignment vertical="center"/>
      <protection locked="0"/>
    </xf>
    <xf numFmtId="0" fontId="12" fillId="0" borderId="103" xfId="0" applyFont="1" applyFill="1" applyBorder="1" applyAlignment="1" applyProtection="1">
      <alignment vertical="center"/>
      <protection locked="0"/>
    </xf>
    <xf numFmtId="0" fontId="12" fillId="0" borderId="104" xfId="0" applyFont="1" applyFill="1" applyBorder="1" applyAlignment="1">
      <alignment vertical="center" wrapText="1"/>
    </xf>
    <xf numFmtId="0" fontId="12" fillId="0" borderId="57" xfId="0" applyFont="1" applyFill="1" applyBorder="1" applyAlignment="1">
      <alignment vertical="center" wrapText="1"/>
    </xf>
    <xf numFmtId="0" fontId="42" fillId="0" borderId="90" xfId="0" applyFont="1" applyFill="1" applyBorder="1" applyAlignment="1" applyProtection="1">
      <alignment horizontal="center" vertical="center"/>
    </xf>
    <xf numFmtId="0" fontId="42" fillId="0" borderId="105" xfId="0" applyFont="1" applyFill="1" applyBorder="1" applyAlignment="1" applyProtection="1">
      <alignment horizontal="center" vertical="center"/>
    </xf>
    <xf numFmtId="49" fontId="14" fillId="0" borderId="32" xfId="0" applyNumberFormat="1" applyFont="1" applyFill="1" applyBorder="1" applyAlignment="1" applyProtection="1">
      <alignment horizontal="center" vertical="center"/>
    </xf>
    <xf numFmtId="0" fontId="48" fillId="0" borderId="138" xfId="0" applyFont="1" applyFill="1" applyBorder="1" applyAlignment="1">
      <alignment horizontal="center" vertical="center"/>
    </xf>
    <xf numFmtId="0" fontId="15" fillId="0" borderId="139" xfId="0" applyFont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>
      <alignment vertical="center"/>
    </xf>
    <xf numFmtId="0" fontId="14" fillId="0" borderId="86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140" xfId="0" applyFont="1" applyFill="1" applyBorder="1" applyAlignment="1">
      <alignment horizontal="center" vertical="center"/>
    </xf>
    <xf numFmtId="0" fontId="15" fillId="0" borderId="141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2" fillId="0" borderId="136" xfId="0" applyFont="1" applyFill="1" applyBorder="1" applyAlignment="1" applyProtection="1">
      <alignment vertical="center"/>
    </xf>
    <xf numFmtId="0" fontId="12" fillId="0" borderId="137" xfId="0" applyFont="1" applyFill="1" applyBorder="1" applyAlignment="1" applyProtection="1">
      <alignment vertical="center"/>
    </xf>
    <xf numFmtId="0" fontId="14" fillId="0" borderId="135" xfId="0" applyFont="1" applyFill="1" applyBorder="1" applyAlignment="1" applyProtection="1">
      <alignment horizontal="left" vertical="center"/>
    </xf>
    <xf numFmtId="0" fontId="14" fillId="0" borderId="114" xfId="0" applyFont="1" applyFill="1" applyBorder="1" applyAlignment="1" applyProtection="1">
      <alignment horizontal="left" vertical="center"/>
    </xf>
    <xf numFmtId="0" fontId="14" fillId="0" borderId="70" xfId="0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14" fillId="0" borderId="71" xfId="0" applyFont="1" applyFill="1" applyBorder="1" applyAlignment="1" applyProtection="1">
      <alignment horizontal="left" vertical="center"/>
    </xf>
    <xf numFmtId="0" fontId="12" fillId="0" borderId="102" xfId="0" applyFont="1" applyFill="1" applyBorder="1" applyAlignment="1" applyProtection="1">
      <alignment vertical="center"/>
    </xf>
    <xf numFmtId="0" fontId="12" fillId="0" borderId="26" xfId="0" applyFont="1" applyFill="1" applyBorder="1" applyAlignment="1" applyProtection="1">
      <alignment vertical="center"/>
    </xf>
    <xf numFmtId="0" fontId="12" fillId="0" borderId="86" xfId="0" applyFont="1" applyFill="1" applyBorder="1" applyAlignment="1" applyProtection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111" xfId="0" applyFont="1" applyFill="1" applyBorder="1" applyAlignment="1" applyProtection="1">
      <alignment horizontal="center" vertical="center"/>
    </xf>
    <xf numFmtId="49" fontId="14" fillId="0" borderId="114" xfId="0" applyNumberFormat="1" applyFont="1" applyFill="1" applyBorder="1" applyAlignment="1">
      <alignment horizontal="left" vertical="center"/>
    </xf>
    <xf numFmtId="49" fontId="14" fillId="0" borderId="112" xfId="0" applyNumberFormat="1" applyFont="1" applyFill="1" applyBorder="1" applyAlignment="1">
      <alignment horizontal="left" vertical="center"/>
    </xf>
    <xf numFmtId="0" fontId="15" fillId="0" borderId="7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 vertical="center"/>
    </xf>
    <xf numFmtId="0" fontId="41" fillId="0" borderId="49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41" fillId="0" borderId="51" xfId="0" applyFont="1" applyFill="1" applyBorder="1" applyAlignment="1">
      <alignment horizontal="right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/>
    </xf>
    <xf numFmtId="0" fontId="6" fillId="0" borderId="90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right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 wrapText="1"/>
    </xf>
    <xf numFmtId="0" fontId="6" fillId="0" borderId="78" xfId="0" applyFont="1" applyFill="1" applyBorder="1" applyAlignment="1">
      <alignment vertical="center"/>
    </xf>
    <xf numFmtId="0" fontId="6" fillId="0" borderId="105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6" fillId="0" borderId="55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27" borderId="101" xfId="0" applyFont="1" applyFill="1" applyBorder="1" applyAlignment="1">
      <alignment horizontal="right" vertical="center" wrapText="1"/>
    </xf>
    <xf numFmtId="0" fontId="6" fillId="27" borderId="18" xfId="0" applyFont="1" applyFill="1" applyBorder="1" applyAlignment="1">
      <alignment horizontal="center" vertical="center"/>
    </xf>
    <xf numFmtId="0" fontId="6" fillId="27" borderId="19" xfId="0" applyFont="1" applyFill="1" applyBorder="1" applyAlignment="1">
      <alignment horizontal="center" vertical="center"/>
    </xf>
    <xf numFmtId="0" fontId="6" fillId="27" borderId="20" xfId="0" applyFont="1" applyFill="1" applyBorder="1" applyAlignment="1">
      <alignment horizontal="center" vertical="center"/>
    </xf>
    <xf numFmtId="0" fontId="41" fillId="27" borderId="21" xfId="0" applyFont="1" applyFill="1" applyBorder="1" applyAlignment="1">
      <alignment horizontal="center" vertical="center"/>
    </xf>
    <xf numFmtId="0" fontId="12" fillId="0" borderId="26" xfId="0" applyFont="1" applyFill="1" applyBorder="1" applyAlignment="1" applyProtection="1">
      <alignment vertical="center"/>
      <protection locked="0"/>
    </xf>
    <xf numFmtId="0" fontId="6" fillId="0" borderId="132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12" fillId="0" borderId="102" xfId="0" applyFont="1" applyFill="1" applyBorder="1" applyAlignment="1" applyProtection="1">
      <alignment vertical="center"/>
      <protection locked="0"/>
    </xf>
    <xf numFmtId="0" fontId="18" fillId="0" borderId="13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0" fontId="17" fillId="0" borderId="31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/>
    </xf>
    <xf numFmtId="0" fontId="14" fillId="0" borderId="72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vertical="center"/>
    </xf>
    <xf numFmtId="0" fontId="44" fillId="0" borderId="114" xfId="0" applyFont="1" applyFill="1" applyBorder="1" applyAlignment="1">
      <alignment horizontal="left" vertical="center"/>
    </xf>
    <xf numFmtId="0" fontId="12" fillId="0" borderId="57" xfId="0" applyFont="1" applyFill="1" applyBorder="1" applyAlignment="1">
      <alignment vertical="center"/>
    </xf>
    <xf numFmtId="0" fontId="12" fillId="0" borderId="103" xfId="0" applyFont="1" applyFill="1" applyBorder="1" applyAlignment="1">
      <alignment vertical="center"/>
    </xf>
    <xf numFmtId="0" fontId="41" fillId="0" borderId="87" xfId="0" applyFont="1" applyFill="1" applyBorder="1" applyAlignment="1">
      <alignment horizontal="right" vertical="center"/>
    </xf>
    <xf numFmtId="0" fontId="14" fillId="0" borderId="29" xfId="0" applyFont="1" applyFill="1" applyBorder="1" applyAlignment="1">
      <alignment horizontal="left" vertical="center"/>
    </xf>
    <xf numFmtId="0" fontId="14" fillId="0" borderId="131" xfId="0" applyFont="1" applyFill="1" applyBorder="1" applyAlignment="1">
      <alignment horizontal="left" vertical="center"/>
    </xf>
    <xf numFmtId="0" fontId="45" fillId="0" borderId="114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2" fillId="0" borderId="0" xfId="0" applyFont="1"/>
    <xf numFmtId="0" fontId="0" fillId="0" borderId="145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142" xfId="0" applyFont="1" applyBorder="1" applyAlignment="1">
      <alignment horizontal="center" vertical="center"/>
    </xf>
    <xf numFmtId="0" fontId="0" fillId="0" borderId="162" xfId="0" applyFont="1" applyBorder="1" applyAlignment="1">
      <alignment vertical="center"/>
    </xf>
    <xf numFmtId="0" fontId="0" fillId="0" borderId="148" xfId="0" applyFont="1" applyBorder="1" applyAlignment="1">
      <alignment vertical="center"/>
    </xf>
    <xf numFmtId="0" fontId="50" fillId="0" borderId="161" xfId="0" applyFont="1" applyBorder="1" applyAlignment="1">
      <alignment horizontal="right" vertical="center"/>
    </xf>
    <xf numFmtId="0" fontId="50" fillId="0" borderId="163" xfId="0" applyFont="1" applyBorder="1" applyAlignment="1">
      <alignment horizontal="right" vertical="center"/>
    </xf>
    <xf numFmtId="0" fontId="0" fillId="0" borderId="162" xfId="0" applyFont="1" applyBorder="1"/>
    <xf numFmtId="0" fontId="0" fillId="0" borderId="148" xfId="0" applyFont="1" applyBorder="1"/>
    <xf numFmtId="0" fontId="0" fillId="0" borderId="164" xfId="0" applyFont="1" applyBorder="1"/>
    <xf numFmtId="49" fontId="0" fillId="0" borderId="165" xfId="0" applyNumberFormat="1" applyFont="1" applyBorder="1" applyAlignment="1">
      <alignment horizontal="center" vertical="center"/>
    </xf>
    <xf numFmtId="49" fontId="0" fillId="0" borderId="148" xfId="0" applyNumberFormat="1" applyFont="1" applyBorder="1" applyAlignment="1">
      <alignment horizontal="center" vertical="center"/>
    </xf>
    <xf numFmtId="49" fontId="0" fillId="0" borderId="148" xfId="0" applyNumberFormat="1" applyFont="1" applyFill="1" applyBorder="1" applyAlignment="1">
      <alignment horizontal="center" vertical="center"/>
    </xf>
    <xf numFmtId="49" fontId="50" fillId="0" borderId="164" xfId="0" applyNumberFormat="1" applyFont="1" applyBorder="1" applyAlignment="1">
      <alignment horizontal="center" vertical="center"/>
    </xf>
    <xf numFmtId="0" fontId="53" fillId="0" borderId="148" xfId="0" applyFont="1" applyBorder="1" applyAlignment="1">
      <alignment vertical="center"/>
    </xf>
    <xf numFmtId="0" fontId="0" fillId="0" borderId="148" xfId="0" applyFont="1" applyBorder="1" applyAlignment="1">
      <alignment horizontal="center" vertical="center"/>
    </xf>
    <xf numFmtId="0" fontId="50" fillId="0" borderId="164" xfId="0" applyFont="1" applyBorder="1" applyAlignment="1">
      <alignment horizontal="center" vertical="center"/>
    </xf>
    <xf numFmtId="0" fontId="50" fillId="0" borderId="164" xfId="0" applyFont="1" applyBorder="1" applyAlignment="1">
      <alignment horizontal="right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48" xfId="0" applyFont="1" applyFill="1" applyBorder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46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41" fillId="24" borderId="21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0" borderId="99" xfId="0" applyFont="1" applyBorder="1" applyAlignment="1">
      <alignment horizontal="center" vertical="center" wrapText="1"/>
    </xf>
    <xf numFmtId="0" fontId="6" fillId="0" borderId="99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16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41" fillId="0" borderId="118" xfId="0" applyFont="1" applyBorder="1" applyAlignment="1">
      <alignment horizontal="right" vertical="center"/>
    </xf>
    <xf numFmtId="0" fontId="6" fillId="0" borderId="117" xfId="0" applyFont="1" applyBorder="1" applyAlignment="1">
      <alignment vertical="center"/>
    </xf>
    <xf numFmtId="0" fontId="41" fillId="0" borderId="117" xfId="0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52" xfId="0" applyFont="1" applyBorder="1" applyAlignment="1">
      <alignment horizontal="center" vertical="center"/>
    </xf>
    <xf numFmtId="0" fontId="3" fillId="0" borderId="153" xfId="0" applyFont="1" applyBorder="1" applyAlignment="1">
      <alignment vertical="center"/>
    </xf>
    <xf numFmtId="0" fontId="6" fillId="0" borderId="154" xfId="0" applyFont="1" applyBorder="1" applyAlignment="1">
      <alignment horizontal="center" vertical="center"/>
    </xf>
    <xf numFmtId="0" fontId="6" fillId="0" borderId="155" xfId="0" applyFont="1" applyBorder="1" applyAlignment="1">
      <alignment horizontal="center" vertical="center"/>
    </xf>
    <xf numFmtId="0" fontId="41" fillId="0" borderId="156" xfId="0" applyFont="1" applyBorder="1" applyAlignment="1">
      <alignment horizontal="right" vertical="center"/>
    </xf>
    <xf numFmtId="0" fontId="6" fillId="0" borderId="157" xfId="0" applyFont="1" applyBorder="1" applyAlignment="1">
      <alignment horizontal="center" vertical="center"/>
    </xf>
    <xf numFmtId="0" fontId="6" fillId="24" borderId="158" xfId="0" applyFont="1" applyFill="1" applyBorder="1" applyAlignment="1" applyProtection="1">
      <alignment horizontal="center" vertical="center"/>
      <protection locked="0"/>
    </xf>
    <xf numFmtId="0" fontId="6" fillId="24" borderId="159" xfId="0" applyFont="1" applyFill="1" applyBorder="1" applyAlignment="1">
      <alignment horizontal="center" vertical="center"/>
    </xf>
    <xf numFmtId="0" fontId="41" fillId="24" borderId="160" xfId="0" applyFont="1" applyFill="1" applyBorder="1" applyAlignment="1">
      <alignment horizontal="center" vertical="center"/>
    </xf>
    <xf numFmtId="0" fontId="5" fillId="24" borderId="87" xfId="0" applyFont="1" applyFill="1" applyBorder="1" applyAlignment="1">
      <alignment horizontal="center" vertical="center"/>
    </xf>
    <xf numFmtId="0" fontId="51" fillId="0" borderId="145" xfId="0" applyFont="1" applyFill="1" applyBorder="1" applyAlignment="1">
      <alignment horizontal="left" vertical="center" wrapText="1"/>
    </xf>
    <xf numFmtId="0" fontId="51" fillId="0" borderId="147" xfId="0" applyFont="1" applyFill="1" applyBorder="1" applyAlignment="1">
      <alignment horizontal="left" vertical="center" wrapText="1"/>
    </xf>
    <xf numFmtId="0" fontId="52" fillId="0" borderId="0" xfId="0" applyFont="1" applyAlignment="1"/>
    <xf numFmtId="0" fontId="15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43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4" fillId="0" borderId="162" xfId="0" applyFont="1" applyBorder="1" applyAlignment="1">
      <alignment horizontal="center" vertical="center"/>
    </xf>
    <xf numFmtId="0" fontId="3" fillId="0" borderId="16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0" fillId="0" borderId="167" xfId="0" applyFont="1" applyBorder="1" applyAlignment="1">
      <alignment vertical="center"/>
    </xf>
    <xf numFmtId="0" fontId="0" fillId="0" borderId="168" xfId="0" applyFont="1" applyBorder="1" applyAlignment="1">
      <alignment vertical="center"/>
    </xf>
    <xf numFmtId="0" fontId="50" fillId="0" borderId="169" xfId="0" applyFont="1" applyBorder="1" applyAlignment="1">
      <alignment horizontal="right" vertical="center"/>
    </xf>
    <xf numFmtId="0" fontId="0" fillId="0" borderId="162" xfId="0" applyFont="1" applyBorder="1" applyAlignment="1">
      <alignment horizontal="center" vertical="center"/>
    </xf>
    <xf numFmtId="0" fontId="0" fillId="0" borderId="168" xfId="0" applyFont="1" applyBorder="1" applyAlignment="1">
      <alignment horizontal="center" vertical="center"/>
    </xf>
    <xf numFmtId="0" fontId="50" fillId="0" borderId="169" xfId="0" applyFont="1" applyBorder="1" applyAlignment="1">
      <alignment horizontal="center" vertical="center"/>
    </xf>
    <xf numFmtId="0" fontId="53" fillId="0" borderId="168" xfId="0" applyFont="1" applyBorder="1" applyAlignment="1">
      <alignment vertical="center"/>
    </xf>
    <xf numFmtId="0" fontId="3" fillId="0" borderId="143" xfId="0" applyFont="1" applyBorder="1" applyAlignment="1">
      <alignment horizontal="center" vertical="center"/>
    </xf>
    <xf numFmtId="0" fontId="0" fillId="0" borderId="147" xfId="0" applyFont="1" applyBorder="1" applyAlignment="1">
      <alignment vertical="center"/>
    </xf>
    <xf numFmtId="0" fontId="11" fillId="0" borderId="78" xfId="0" applyFont="1" applyBorder="1" applyAlignment="1">
      <alignment horizontal="center" vertical="center"/>
    </xf>
    <xf numFmtId="0" fontId="11" fillId="0" borderId="144" xfId="0" applyFont="1" applyBorder="1" applyAlignment="1">
      <alignment horizontal="center" vertical="center"/>
    </xf>
    <xf numFmtId="0" fontId="0" fillId="0" borderId="149" xfId="0" applyFont="1" applyBorder="1" applyAlignment="1">
      <alignment vertical="center"/>
    </xf>
    <xf numFmtId="0" fontId="0" fillId="0" borderId="150" xfId="0" applyFont="1" applyBorder="1" applyAlignment="1">
      <alignment vertical="center"/>
    </xf>
    <xf numFmtId="0" fontId="50" fillId="0" borderId="170" xfId="0" applyFont="1" applyBorder="1" applyAlignment="1">
      <alignment horizontal="right" vertical="center"/>
    </xf>
    <xf numFmtId="0" fontId="50" fillId="0" borderId="151" xfId="0" applyFont="1" applyBorder="1" applyAlignment="1">
      <alignment horizontal="right" vertical="center"/>
    </xf>
    <xf numFmtId="0" fontId="0" fillId="0" borderId="149" xfId="0" applyFont="1" applyBorder="1" applyAlignment="1">
      <alignment horizontal="center" vertical="center"/>
    </xf>
    <xf numFmtId="0" fontId="0" fillId="0" borderId="150" xfId="0" applyFont="1" applyBorder="1" applyAlignment="1">
      <alignment horizontal="center" vertical="center"/>
    </xf>
    <xf numFmtId="0" fontId="0" fillId="0" borderId="150" xfId="0" applyFont="1" applyFill="1" applyBorder="1" applyAlignment="1">
      <alignment horizontal="center" vertical="center"/>
    </xf>
    <xf numFmtId="0" fontId="50" fillId="0" borderId="151" xfId="0" applyFont="1" applyBorder="1" applyAlignment="1">
      <alignment horizontal="center" vertical="center"/>
    </xf>
    <xf numFmtId="49" fontId="0" fillId="0" borderId="171" xfId="0" applyNumberFormat="1" applyFont="1" applyBorder="1" applyAlignment="1">
      <alignment horizontal="center" vertical="center"/>
    </xf>
    <xf numFmtId="49" fontId="0" fillId="0" borderId="150" xfId="0" applyNumberFormat="1" applyFont="1" applyBorder="1" applyAlignment="1">
      <alignment horizontal="center" vertical="center"/>
    </xf>
    <xf numFmtId="49" fontId="0" fillId="0" borderId="150" xfId="0" applyNumberFormat="1" applyFont="1" applyFill="1" applyBorder="1" applyAlignment="1">
      <alignment horizontal="center" vertical="center"/>
    </xf>
    <xf numFmtId="49" fontId="50" fillId="0" borderId="151" xfId="0" applyNumberFormat="1" applyFont="1" applyBorder="1" applyAlignment="1">
      <alignment horizontal="center" vertical="center"/>
    </xf>
    <xf numFmtId="0" fontId="53" fillId="0" borderId="150" xfId="0" applyFont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157" xfId="0" applyBorder="1"/>
    <xf numFmtId="0" fontId="0" fillId="0" borderId="89" xfId="0" applyBorder="1"/>
    <xf numFmtId="0" fontId="3" fillId="0" borderId="25" xfId="0" applyFont="1" applyBorder="1" applyAlignment="1">
      <alignment horizontal="center"/>
    </xf>
    <xf numFmtId="0" fontId="3" fillId="0" borderId="120" xfId="0" applyFont="1" applyBorder="1" applyAlignment="1">
      <alignment horizontal="center"/>
    </xf>
    <xf numFmtId="0" fontId="0" fillId="0" borderId="175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87" xfId="0" applyFont="1" applyBorder="1"/>
    <xf numFmtId="0" fontId="3" fillId="0" borderId="24" xfId="0" applyFont="1" applyBorder="1"/>
    <xf numFmtId="0" fontId="3" fillId="0" borderId="121" xfId="0" applyFont="1" applyBorder="1"/>
    <xf numFmtId="0" fontId="3" fillId="0" borderId="17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77" xfId="0" applyFont="1" applyBorder="1" applyAlignment="1">
      <alignment horizontal="center"/>
    </xf>
    <xf numFmtId="0" fontId="3" fillId="0" borderId="178" xfId="0" applyFont="1" applyBorder="1" applyAlignment="1">
      <alignment horizontal="center"/>
    </xf>
    <xf numFmtId="0" fontId="3" fillId="0" borderId="17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4" xfId="0" applyFont="1" applyBorder="1" applyAlignment="1">
      <alignment horizontal="center"/>
    </xf>
    <xf numFmtId="0" fontId="3" fillId="0" borderId="172" xfId="0" applyFont="1" applyBorder="1" applyAlignment="1">
      <alignment horizontal="center"/>
    </xf>
    <xf numFmtId="0" fontId="3" fillId="0" borderId="179" xfId="0" applyFont="1" applyBorder="1" applyAlignment="1">
      <alignment horizontal="center"/>
    </xf>
    <xf numFmtId="0" fontId="0" fillId="0" borderId="177" xfId="0" applyBorder="1" applyAlignment="1">
      <alignment horizontal="center"/>
    </xf>
    <xf numFmtId="0" fontId="0" fillId="0" borderId="178" xfId="0" applyBorder="1" applyAlignment="1">
      <alignment horizontal="center"/>
    </xf>
    <xf numFmtId="0" fontId="0" fillId="27" borderId="87" xfId="0" applyFill="1" applyBorder="1"/>
    <xf numFmtId="0" fontId="0" fillId="27" borderId="178" xfId="0" applyFill="1" applyBorder="1"/>
    <xf numFmtId="0" fontId="0" fillId="27" borderId="179" xfId="0" applyFill="1" applyBorder="1"/>
    <xf numFmtId="0" fontId="0" fillId="27" borderId="180" xfId="0" applyFill="1" applyBorder="1" applyAlignment="1">
      <alignment horizontal="center"/>
    </xf>
    <xf numFmtId="0" fontId="0" fillId="27" borderId="181" xfId="0" applyFill="1" applyBorder="1" applyAlignment="1">
      <alignment horizontal="center"/>
    </xf>
    <xf numFmtId="0" fontId="0" fillId="27" borderId="182" xfId="0" applyFill="1" applyBorder="1" applyAlignment="1">
      <alignment horizontal="center"/>
    </xf>
    <xf numFmtId="0" fontId="0" fillId="27" borderId="183" xfId="0" applyFill="1" applyBorder="1" applyAlignment="1">
      <alignment horizontal="center"/>
    </xf>
    <xf numFmtId="0" fontId="0" fillId="27" borderId="184" xfId="0" applyFill="1" applyBorder="1" applyAlignment="1">
      <alignment horizontal="center"/>
    </xf>
    <xf numFmtId="0" fontId="0" fillId="27" borderId="179" xfId="0" applyFill="1" applyBorder="1" applyAlignment="1">
      <alignment horizontal="center"/>
    </xf>
    <xf numFmtId="0" fontId="3" fillId="27" borderId="178" xfId="0" applyFont="1" applyFill="1" applyBorder="1" applyAlignment="1">
      <alignment horizontal="center"/>
    </xf>
    <xf numFmtId="0" fontId="0" fillId="0" borderId="19" xfId="0" applyBorder="1"/>
    <xf numFmtId="0" fontId="0" fillId="0" borderId="87" xfId="0" applyBorder="1"/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118" xfId="0" applyBorder="1"/>
    <xf numFmtId="0" fontId="0" fillId="0" borderId="185" xfId="0" applyBorder="1"/>
    <xf numFmtId="0" fontId="0" fillId="0" borderId="186" xfId="0" applyBorder="1" applyAlignment="1">
      <alignment horizontal="center"/>
    </xf>
    <xf numFmtId="0" fontId="0" fillId="0" borderId="187" xfId="0" applyBorder="1" applyAlignment="1">
      <alignment horizontal="center"/>
    </xf>
    <xf numFmtId="0" fontId="0" fillId="0" borderId="188" xfId="0" applyBorder="1" applyAlignment="1">
      <alignment horizontal="center"/>
    </xf>
    <xf numFmtId="0" fontId="0" fillId="0" borderId="189" xfId="0" applyBorder="1" applyAlignment="1">
      <alignment horizontal="center"/>
    </xf>
    <xf numFmtId="0" fontId="0" fillId="0" borderId="190" xfId="0" applyBorder="1" applyAlignment="1">
      <alignment horizontal="center"/>
    </xf>
    <xf numFmtId="0" fontId="0" fillId="0" borderId="185" xfId="0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14" fillId="0" borderId="145" xfId="0" applyNumberFormat="1" applyFont="1" applyFill="1" applyBorder="1" applyAlignment="1">
      <alignment horizontal="center" vertical="center"/>
    </xf>
    <xf numFmtId="0" fontId="41" fillId="0" borderId="80" xfId="0" applyFont="1" applyFill="1" applyBorder="1" applyAlignment="1">
      <alignment horizontal="right" vertical="center"/>
    </xf>
    <xf numFmtId="0" fontId="41" fillId="27" borderId="81" xfId="0" applyFont="1" applyFill="1" applyBorder="1" applyAlignment="1">
      <alignment horizontal="center" vertical="center"/>
    </xf>
    <xf numFmtId="0" fontId="12" fillId="0" borderId="191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2" fillId="0" borderId="138" xfId="0" applyFont="1" applyFill="1" applyBorder="1" applyAlignment="1">
      <alignment horizontal="center" vertical="center"/>
    </xf>
    <xf numFmtId="0" fontId="12" fillId="0" borderId="192" xfId="0" applyFont="1" applyFill="1" applyBorder="1" applyAlignment="1">
      <alignment horizontal="center" vertical="center"/>
    </xf>
    <xf numFmtId="0" fontId="41" fillId="0" borderId="82" xfId="0" applyFont="1" applyFill="1" applyBorder="1" applyAlignment="1">
      <alignment horizontal="right" vertical="center"/>
    </xf>
    <xf numFmtId="0" fontId="6" fillId="0" borderId="127" xfId="0" applyFont="1" applyFill="1" applyBorder="1" applyAlignment="1">
      <alignment horizontal="center" vertical="center"/>
    </xf>
    <xf numFmtId="0" fontId="41" fillId="0" borderId="84" xfId="0" applyFont="1" applyFill="1" applyBorder="1" applyAlignment="1">
      <alignment horizontal="right" vertical="center"/>
    </xf>
    <xf numFmtId="0" fontId="41" fillId="0" borderId="85" xfId="0" applyFont="1" applyFill="1" applyBorder="1" applyAlignment="1">
      <alignment horizontal="right" vertical="center"/>
    </xf>
    <xf numFmtId="0" fontId="6" fillId="0" borderId="86" xfId="0" applyFont="1" applyFill="1" applyBorder="1" applyAlignment="1">
      <alignment horizontal="center" vertical="center"/>
    </xf>
    <xf numFmtId="0" fontId="6" fillId="27" borderId="8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vertical="center"/>
    </xf>
    <xf numFmtId="0" fontId="6" fillId="0" borderId="89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16" fillId="24" borderId="20" xfId="0" applyFont="1" applyFill="1" applyBorder="1" applyAlignment="1">
      <alignment horizontal="center" vertical="center"/>
    </xf>
    <xf numFmtId="0" fontId="3" fillId="0" borderId="19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3" fillId="0" borderId="124" xfId="0" applyFont="1" applyFill="1" applyBorder="1" applyAlignment="1">
      <alignment horizontal="center" vertical="center"/>
    </xf>
    <xf numFmtId="0" fontId="13" fillId="0" borderId="12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16" xfId="0" applyFont="1" applyFill="1" applyBorder="1" applyAlignment="1">
      <alignment horizontal="center" vertical="center"/>
    </xf>
    <xf numFmtId="0" fontId="13" fillId="0" borderId="117" xfId="0" applyFont="1" applyFill="1" applyBorder="1" applyAlignment="1">
      <alignment horizontal="center" vertical="center"/>
    </xf>
    <xf numFmtId="0" fontId="13" fillId="0" borderId="118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3" fillId="0" borderId="120" xfId="0" applyFont="1" applyBorder="1" applyAlignment="1">
      <alignment horizontal="center" vertical="center"/>
    </xf>
    <xf numFmtId="0" fontId="13" fillId="0" borderId="121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3" fillId="24" borderId="73" xfId="0" applyFont="1" applyFill="1" applyBorder="1" applyAlignment="1">
      <alignment horizontal="left" vertical="center" wrapText="1"/>
    </xf>
    <xf numFmtId="0" fontId="13" fillId="24" borderId="101" xfId="0" applyFont="1" applyFill="1" applyBorder="1" applyAlignment="1">
      <alignment horizontal="left" vertical="center" wrapText="1"/>
    </xf>
    <xf numFmtId="0" fontId="13" fillId="24" borderId="119" xfId="0" applyFont="1" applyFill="1" applyBorder="1" applyAlignment="1">
      <alignment horizontal="left" vertical="center" wrapText="1"/>
    </xf>
    <xf numFmtId="0" fontId="13" fillId="0" borderId="122" xfId="0" applyFont="1" applyFill="1" applyBorder="1" applyAlignment="1">
      <alignment horizontal="center" vertical="center" wrapText="1"/>
    </xf>
    <xf numFmtId="0" fontId="13" fillId="0" borderId="123" xfId="0" applyFont="1" applyFill="1" applyBorder="1" applyAlignment="1">
      <alignment horizontal="center" vertical="center" wrapText="1"/>
    </xf>
    <xf numFmtId="0" fontId="13" fillId="24" borderId="126" xfId="0" applyFont="1" applyFill="1" applyBorder="1" applyAlignment="1">
      <alignment horizontal="center" vertical="center"/>
    </xf>
    <xf numFmtId="0" fontId="13" fillId="24" borderId="58" xfId="0" applyFont="1" applyFill="1" applyBorder="1" applyAlignment="1">
      <alignment horizontal="center" vertical="center"/>
    </xf>
    <xf numFmtId="0" fontId="13" fillId="24" borderId="127" xfId="0" applyFont="1" applyFill="1" applyBorder="1" applyAlignment="1">
      <alignment horizontal="right" vertical="center" wrapText="1"/>
    </xf>
    <xf numFmtId="0" fontId="13" fillId="24" borderId="128" xfId="0" applyFont="1" applyFill="1" applyBorder="1" applyAlignment="1">
      <alignment horizontal="right" vertical="center" wrapText="1"/>
    </xf>
    <xf numFmtId="0" fontId="12" fillId="0" borderId="104" xfId="0" applyFont="1" applyFill="1" applyBorder="1" applyAlignment="1">
      <alignment vertical="center" wrapText="1"/>
    </xf>
    <xf numFmtId="0" fontId="12" fillId="0" borderId="57" xfId="0" applyFont="1" applyFill="1" applyBorder="1" applyAlignment="1">
      <alignment vertical="center" wrapText="1"/>
    </xf>
    <xf numFmtId="0" fontId="12" fillId="0" borderId="103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6" fillId="0" borderId="126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27" borderId="119" xfId="0" applyFont="1" applyFill="1" applyBorder="1" applyAlignment="1">
      <alignment horizontal="left" vertical="center" wrapText="1"/>
    </xf>
    <xf numFmtId="0" fontId="6" fillId="27" borderId="101" xfId="0" applyFont="1" applyFill="1" applyBorder="1" applyAlignment="1">
      <alignment horizontal="left" vertical="center" wrapText="1"/>
    </xf>
    <xf numFmtId="0" fontId="6" fillId="0" borderId="127" xfId="0" applyFont="1" applyFill="1" applyBorder="1" applyAlignment="1">
      <alignment horizontal="right" vertical="center" wrapText="1"/>
    </xf>
    <xf numFmtId="0" fontId="6" fillId="0" borderId="128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6" fillId="0" borderId="100" xfId="0" applyFont="1" applyFill="1" applyBorder="1" applyAlignment="1">
      <alignment horizontal="center" vertical="center"/>
    </xf>
    <xf numFmtId="0" fontId="0" fillId="0" borderId="100" xfId="0" applyFont="1" applyFill="1" applyBorder="1"/>
    <xf numFmtId="0" fontId="6" fillId="0" borderId="124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 wrapText="1"/>
    </xf>
    <xf numFmtId="0" fontId="6" fillId="0" borderId="1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18" xfId="0" applyFont="1" applyFill="1" applyBorder="1" applyAlignment="1">
      <alignment horizontal="center" vertical="center"/>
    </xf>
    <xf numFmtId="49" fontId="6" fillId="24" borderId="154" xfId="0" applyNumberFormat="1" applyFont="1" applyFill="1" applyBorder="1" applyAlignment="1">
      <alignment horizontal="left" vertical="center"/>
    </xf>
    <xf numFmtId="49" fontId="6" fillId="24" borderId="155" xfId="0" applyNumberFormat="1" applyFont="1" applyFill="1" applyBorder="1" applyAlignment="1">
      <alignment horizontal="left" vertical="center"/>
    </xf>
    <xf numFmtId="49" fontId="6" fillId="24" borderId="156" xfId="0" applyNumberFormat="1" applyFont="1" applyFill="1" applyBorder="1" applyAlignment="1">
      <alignment horizontal="left" vertical="center"/>
    </xf>
    <xf numFmtId="49" fontId="6" fillId="0" borderId="124" xfId="0" applyNumberFormat="1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6" fillId="0" borderId="172" xfId="0" applyFont="1" applyBorder="1" applyAlignment="1">
      <alignment horizontal="center" vertical="center" wrapText="1"/>
    </xf>
    <xf numFmtId="0" fontId="6" fillId="0" borderId="173" xfId="0" applyFont="1" applyBorder="1" applyAlignment="1">
      <alignment vertical="center" wrapText="1"/>
    </xf>
    <xf numFmtId="0" fontId="6" fillId="0" borderId="10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17" xfId="0" applyFont="1" applyBorder="1"/>
    <xf numFmtId="0" fontId="41" fillId="0" borderId="120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76" xfId="0" applyFont="1" applyBorder="1" applyAlignment="1">
      <alignment horizontal="center"/>
    </xf>
    <xf numFmtId="0" fontId="3" fillId="0" borderId="177" xfId="0" applyFont="1" applyBorder="1" applyAlignment="1">
      <alignment horizontal="center"/>
    </xf>
    <xf numFmtId="0" fontId="3" fillId="0" borderId="178" xfId="0" applyFont="1" applyBorder="1" applyAlignment="1">
      <alignment horizontal="center"/>
    </xf>
    <xf numFmtId="0" fontId="55" fillId="0" borderId="0" xfId="38" applyFont="1" applyBorder="1" applyAlignment="1">
      <alignment horizontal="left" wrapText="1"/>
    </xf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Normál 2 2" xfId="43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4"/>
  <sheetViews>
    <sheetView showGridLines="0" view="pageBreakPreview" zoomScale="80" zoomScaleNormal="75" zoomScaleSheetLayoutView="80" workbookViewId="0">
      <selection activeCell="I42" sqref="I42"/>
    </sheetView>
  </sheetViews>
  <sheetFormatPr defaultRowHeight="15" customHeight="1" x14ac:dyDescent="0.2"/>
  <cols>
    <col min="1" max="1" width="5.85546875" style="11" customWidth="1"/>
    <col min="2" max="2" width="15" style="2" customWidth="1"/>
    <col min="3" max="3" width="43.28515625" style="3" customWidth="1"/>
    <col min="4" max="4" width="14.140625" style="3" customWidth="1"/>
    <col min="5" max="6" width="8" style="1" customWidth="1"/>
    <col min="7" max="7" width="4.5703125" style="1" customWidth="1"/>
    <col min="8" max="9" width="3.5703125" style="1" customWidth="1"/>
    <col min="10" max="10" width="4.85546875" style="1" customWidth="1"/>
    <col min="11" max="11" width="4.42578125" style="1" customWidth="1"/>
    <col min="12" max="13" width="3.5703125" style="1" customWidth="1"/>
    <col min="14" max="14" width="4.85546875" style="1" customWidth="1"/>
    <col min="15" max="15" width="4.42578125" style="1" customWidth="1"/>
    <col min="16" max="17" width="3.5703125" style="1" customWidth="1"/>
    <col min="18" max="18" width="4.85546875" style="1" customWidth="1"/>
    <col min="19" max="19" width="4.5703125" style="1" customWidth="1"/>
    <col min="20" max="21" width="3.5703125" style="1" customWidth="1"/>
    <col min="22" max="22" width="4.85546875" style="1" customWidth="1"/>
    <col min="23" max="23" width="4.42578125" style="1" customWidth="1"/>
    <col min="24" max="25" width="3.5703125" style="1" customWidth="1"/>
    <col min="26" max="26" width="4.85546875" style="1" customWidth="1"/>
    <col min="27" max="27" width="4.5703125" style="1" customWidth="1"/>
    <col min="28" max="29" width="3.5703125" style="1" customWidth="1"/>
    <col min="30" max="30" width="4.85546875" style="1" customWidth="1"/>
    <col min="31" max="31" width="4.5703125" style="1" customWidth="1"/>
    <col min="32" max="33" width="3.5703125" style="1" customWidth="1"/>
    <col min="34" max="34" width="5" style="1" customWidth="1"/>
    <col min="35" max="35" width="19.85546875" style="1" customWidth="1"/>
    <col min="36" max="16384" width="9.140625" style="4"/>
  </cols>
  <sheetData>
    <row r="1" spans="1:38" s="15" customFormat="1" ht="18" x14ac:dyDescent="0.2">
      <c r="A1" s="12" t="s">
        <v>125</v>
      </c>
      <c r="B1" s="13"/>
      <c r="C1" s="14"/>
      <c r="D1" s="14"/>
      <c r="M1" s="20" t="s">
        <v>266</v>
      </c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I1" s="119"/>
    </row>
    <row r="2" spans="1:38" s="15" customFormat="1" ht="18" x14ac:dyDescent="0.2">
      <c r="A2" s="12" t="s">
        <v>126</v>
      </c>
      <c r="B2" s="13"/>
      <c r="C2" s="14"/>
      <c r="D2" s="14"/>
      <c r="M2" s="20" t="s">
        <v>97</v>
      </c>
      <c r="Q2" s="20"/>
      <c r="R2" s="20"/>
      <c r="S2" s="20"/>
      <c r="T2" s="20"/>
      <c r="U2" s="20"/>
      <c r="Z2" s="598" t="s">
        <v>213</v>
      </c>
      <c r="AA2" s="598"/>
      <c r="AB2" s="598"/>
      <c r="AC2" s="598"/>
      <c r="AD2" s="598"/>
      <c r="AE2" s="598"/>
      <c r="AF2" s="598"/>
      <c r="AG2" s="598"/>
      <c r="AH2" s="598"/>
      <c r="AI2" s="598"/>
      <c r="AJ2" s="598"/>
      <c r="AK2" s="598"/>
      <c r="AL2" s="598"/>
    </row>
    <row r="3" spans="1:38" s="15" customFormat="1" ht="18" x14ac:dyDescent="0.2">
      <c r="A3" s="12" t="s">
        <v>20</v>
      </c>
      <c r="B3" s="13"/>
      <c r="C3" s="14"/>
      <c r="D3" s="14"/>
      <c r="M3" s="20" t="s">
        <v>133</v>
      </c>
      <c r="Q3" s="20"/>
      <c r="R3" s="20"/>
      <c r="S3" s="20"/>
      <c r="T3" s="20"/>
      <c r="U3" s="213"/>
      <c r="V3" s="213"/>
      <c r="W3" s="213"/>
      <c r="X3" s="213"/>
      <c r="Y3" s="20"/>
      <c r="Z3" s="15" t="s">
        <v>182</v>
      </c>
    </row>
    <row r="4" spans="1:38" s="9" customFormat="1" ht="18" x14ac:dyDescent="0.2">
      <c r="A4" s="16"/>
      <c r="B4" s="17"/>
      <c r="C4" s="18"/>
      <c r="D4" s="18"/>
      <c r="V4" s="595"/>
      <c r="W4" s="595"/>
      <c r="X4" s="595"/>
      <c r="Y4" s="595"/>
      <c r="Z4" s="595"/>
      <c r="AA4" s="595"/>
      <c r="AB4" s="595"/>
      <c r="AC4" s="595"/>
      <c r="AD4" s="595"/>
      <c r="AE4" s="595"/>
      <c r="AF4" s="595"/>
      <c r="AG4" s="595"/>
      <c r="AH4" s="595"/>
      <c r="AI4" s="595"/>
    </row>
    <row r="5" spans="1:38" s="9" customFormat="1" ht="33" customHeight="1" x14ac:dyDescent="0.2">
      <c r="A5" s="16"/>
      <c r="B5" s="582"/>
      <c r="C5" s="582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8" s="9" customFormat="1" ht="25.5" customHeight="1" thickBot="1" x14ac:dyDescent="0.25">
      <c r="A6" s="588" t="s">
        <v>109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89"/>
      <c r="AA6" s="589"/>
      <c r="AB6" s="589"/>
      <c r="AC6" s="589"/>
      <c r="AD6" s="589"/>
      <c r="AE6" s="589"/>
      <c r="AF6" s="589"/>
      <c r="AG6" s="589"/>
      <c r="AH6" s="589"/>
      <c r="AI6" s="589"/>
    </row>
    <row r="7" spans="1:38" s="24" customFormat="1" ht="20.25" customHeight="1" x14ac:dyDescent="0.2">
      <c r="A7" s="39"/>
      <c r="B7" s="583" t="s">
        <v>18</v>
      </c>
      <c r="C7" s="602" t="s">
        <v>1</v>
      </c>
      <c r="D7" s="45"/>
      <c r="E7" s="25" t="s">
        <v>17</v>
      </c>
      <c r="F7" s="590" t="s">
        <v>21</v>
      </c>
      <c r="G7" s="585" t="s">
        <v>0</v>
      </c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6"/>
      <c r="Z7" s="586"/>
      <c r="AA7" s="586"/>
      <c r="AB7" s="586"/>
      <c r="AC7" s="586"/>
      <c r="AD7" s="586"/>
      <c r="AE7" s="587"/>
      <c r="AF7" s="587"/>
      <c r="AG7" s="587"/>
      <c r="AH7" s="587"/>
      <c r="AI7" s="596" t="s">
        <v>62</v>
      </c>
    </row>
    <row r="8" spans="1:38" s="24" customFormat="1" ht="20.25" customHeight="1" thickBot="1" x14ac:dyDescent="0.25">
      <c r="A8" s="40"/>
      <c r="B8" s="584"/>
      <c r="C8" s="603"/>
      <c r="D8" s="44"/>
      <c r="E8" s="33" t="s">
        <v>2</v>
      </c>
      <c r="F8" s="591"/>
      <c r="G8" s="592" t="s">
        <v>3</v>
      </c>
      <c r="H8" s="593"/>
      <c r="I8" s="593"/>
      <c r="J8" s="594"/>
      <c r="K8" s="592" t="s">
        <v>4</v>
      </c>
      <c r="L8" s="593"/>
      <c r="M8" s="593"/>
      <c r="N8" s="594"/>
      <c r="O8" s="592" t="s">
        <v>5</v>
      </c>
      <c r="P8" s="593"/>
      <c r="Q8" s="593"/>
      <c r="R8" s="594"/>
      <c r="S8" s="592" t="s">
        <v>6</v>
      </c>
      <c r="T8" s="593"/>
      <c r="U8" s="593"/>
      <c r="V8" s="594"/>
      <c r="W8" s="592" t="s">
        <v>7</v>
      </c>
      <c r="X8" s="593"/>
      <c r="Y8" s="593"/>
      <c r="Z8" s="594"/>
      <c r="AA8" s="592" t="s">
        <v>8</v>
      </c>
      <c r="AB8" s="593"/>
      <c r="AC8" s="593"/>
      <c r="AD8" s="594"/>
      <c r="AE8" s="592" t="s">
        <v>15</v>
      </c>
      <c r="AF8" s="593"/>
      <c r="AG8" s="593"/>
      <c r="AH8" s="593"/>
      <c r="AI8" s="597"/>
    </row>
    <row r="9" spans="1:38" s="24" customFormat="1" ht="20.25" customHeight="1" x14ac:dyDescent="0.2">
      <c r="A9" s="42"/>
      <c r="B9" s="23"/>
      <c r="C9" s="132"/>
      <c r="D9" s="43"/>
      <c r="E9" s="22"/>
      <c r="F9" s="32"/>
      <c r="G9" s="21" t="s">
        <v>19</v>
      </c>
      <c r="H9" s="26" t="s">
        <v>9</v>
      </c>
      <c r="I9" s="26" t="s">
        <v>10</v>
      </c>
      <c r="J9" s="27" t="s">
        <v>11</v>
      </c>
      <c r="K9" s="21" t="s">
        <v>19</v>
      </c>
      <c r="L9" s="26" t="s">
        <v>9</v>
      </c>
      <c r="M9" s="26" t="s">
        <v>10</v>
      </c>
      <c r="N9" s="27" t="s">
        <v>11</v>
      </c>
      <c r="O9" s="21" t="s">
        <v>19</v>
      </c>
      <c r="P9" s="26" t="s">
        <v>9</v>
      </c>
      <c r="Q9" s="26" t="s">
        <v>10</v>
      </c>
      <c r="R9" s="27" t="s">
        <v>11</v>
      </c>
      <c r="S9" s="21" t="s">
        <v>19</v>
      </c>
      <c r="T9" s="26" t="s">
        <v>9</v>
      </c>
      <c r="U9" s="26" t="s">
        <v>10</v>
      </c>
      <c r="V9" s="27" t="s">
        <v>11</v>
      </c>
      <c r="W9" s="21" t="s">
        <v>19</v>
      </c>
      <c r="X9" s="26" t="s">
        <v>9</v>
      </c>
      <c r="Y9" s="26" t="s">
        <v>10</v>
      </c>
      <c r="Z9" s="27" t="s">
        <v>11</v>
      </c>
      <c r="AA9" s="21" t="s">
        <v>19</v>
      </c>
      <c r="AB9" s="26" t="s">
        <v>9</v>
      </c>
      <c r="AC9" s="26" t="s">
        <v>10</v>
      </c>
      <c r="AD9" s="27" t="s">
        <v>11</v>
      </c>
      <c r="AE9" s="21" t="s">
        <v>19</v>
      </c>
      <c r="AF9" s="26" t="s">
        <v>9</v>
      </c>
      <c r="AG9" s="26" t="s">
        <v>10</v>
      </c>
      <c r="AH9" s="27" t="s">
        <v>11</v>
      </c>
      <c r="AI9" s="46" t="s">
        <v>18</v>
      </c>
    </row>
    <row r="10" spans="1:38" s="37" customFormat="1" ht="20.25" customHeight="1" x14ac:dyDescent="0.2">
      <c r="A10" s="599" t="s">
        <v>114</v>
      </c>
      <c r="B10" s="600"/>
      <c r="C10" s="600"/>
      <c r="D10" s="153" t="s">
        <v>112</v>
      </c>
      <c r="E10" s="34">
        <f>SUM(E11:E21)</f>
        <v>172</v>
      </c>
      <c r="F10" s="35">
        <f>SUM(F11:F21)</f>
        <v>41</v>
      </c>
      <c r="G10" s="156">
        <f>SUM(G11:G21)</f>
        <v>60</v>
      </c>
      <c r="H10" s="36">
        <f>SUM(H11:H21)</f>
        <v>0</v>
      </c>
      <c r="I10" s="36"/>
      <c r="J10" s="38">
        <f>SUM(J11:J21)</f>
        <v>14</v>
      </c>
      <c r="K10" s="156">
        <f>SUM(K11:K21)</f>
        <v>60</v>
      </c>
      <c r="L10" s="36">
        <f>SUM(L11:L21)</f>
        <v>8</v>
      </c>
      <c r="M10" s="36"/>
      <c r="N10" s="38">
        <f>SUM(N11:N21)</f>
        <v>16</v>
      </c>
      <c r="O10" s="156">
        <f>SUM(O11:O21)</f>
        <v>24</v>
      </c>
      <c r="P10" s="36">
        <f>SUM(P11:P21)</f>
        <v>0</v>
      </c>
      <c r="Q10" s="36"/>
      <c r="R10" s="38">
        <f>SUM(R11:R21)</f>
        <v>5</v>
      </c>
      <c r="S10" s="156">
        <f>SUM(S11:S21)</f>
        <v>16</v>
      </c>
      <c r="T10" s="36">
        <f>SUM(T11:T21)</f>
        <v>4</v>
      </c>
      <c r="U10" s="36"/>
      <c r="V10" s="38">
        <f>SUM(V11:V21)</f>
        <v>6</v>
      </c>
      <c r="W10" s="156">
        <f>SUM(W11:W21)</f>
        <v>0</v>
      </c>
      <c r="X10" s="36">
        <f>SUM(X11:X21)</f>
        <v>0</v>
      </c>
      <c r="Y10" s="36"/>
      <c r="Z10" s="38">
        <f>SUM(Z11:Z21)</f>
        <v>0</v>
      </c>
      <c r="AA10" s="156">
        <f>SUM(AA11:AA21)</f>
        <v>0</v>
      </c>
      <c r="AB10" s="36">
        <f>SUM(AB11:AB21)</f>
        <v>0</v>
      </c>
      <c r="AC10" s="36"/>
      <c r="AD10" s="38">
        <f>SUM(AD11:AD21)</f>
        <v>0</v>
      </c>
      <c r="AE10" s="156">
        <f>SUM(AE11:AE21)</f>
        <v>0</v>
      </c>
      <c r="AF10" s="36">
        <f>SUM(AF11:AF21)</f>
        <v>0</v>
      </c>
      <c r="AG10" s="36"/>
      <c r="AH10" s="38">
        <f>SUM(AH11:AH21)</f>
        <v>0</v>
      </c>
      <c r="AI10" s="35"/>
    </row>
    <row r="11" spans="1:38" ht="15" customHeight="1" x14ac:dyDescent="0.2">
      <c r="A11" s="41" t="s">
        <v>3</v>
      </c>
      <c r="B11" s="389" t="s">
        <v>134</v>
      </c>
      <c r="C11" s="133" t="s">
        <v>66</v>
      </c>
      <c r="D11" s="100"/>
      <c r="E11" s="48">
        <f>SUM(G11,H11,K11,L11,O11,P11,S11,T11,W11,X11,AA11,AB11,AE11,AF11)</f>
        <v>28</v>
      </c>
      <c r="F11" s="49">
        <f>SUM(J11,N11,R11,V11,Z11,AD11,AH11)</f>
        <v>6</v>
      </c>
      <c r="G11" s="121">
        <v>28</v>
      </c>
      <c r="H11" s="122">
        <v>0</v>
      </c>
      <c r="I11" s="50" t="s">
        <v>110</v>
      </c>
      <c r="J11" s="51">
        <v>6</v>
      </c>
      <c r="K11" s="121"/>
      <c r="L11" s="122"/>
      <c r="M11" s="50"/>
      <c r="N11" s="51"/>
      <c r="O11" s="121"/>
      <c r="P11" s="122"/>
      <c r="Q11" s="50"/>
      <c r="R11" s="51"/>
      <c r="S11" s="121"/>
      <c r="T11" s="122"/>
      <c r="U11" s="50"/>
      <c r="V11" s="51"/>
      <c r="W11" s="121"/>
      <c r="X11" s="122"/>
      <c r="Y11" s="50"/>
      <c r="Z11" s="51"/>
      <c r="AA11" s="121"/>
      <c r="AB11" s="122"/>
      <c r="AC11" s="50"/>
      <c r="AD11" s="51"/>
      <c r="AE11" s="121"/>
      <c r="AF11" s="122"/>
      <c r="AG11" s="50"/>
      <c r="AH11" s="51"/>
      <c r="AI11" s="199"/>
    </row>
    <row r="12" spans="1:38" ht="15" customHeight="1" x14ac:dyDescent="0.2">
      <c r="A12" s="99" t="s">
        <v>4</v>
      </c>
      <c r="B12" s="390" t="s">
        <v>135</v>
      </c>
      <c r="C12" s="134" t="s">
        <v>67</v>
      </c>
      <c r="D12" s="101"/>
      <c r="E12" s="48">
        <f t="shared" ref="E12:E19" si="0">SUM(G12,H12,K12,L12,O12,P12,S12,T12,W12,X12,AA12,AB12,AE12,AF12)</f>
        <v>32</v>
      </c>
      <c r="F12" s="49">
        <f t="shared" ref="F12:F19" si="1">SUM(J12,N12,R12,V12,Z12,AD12,AH12)</f>
        <v>6</v>
      </c>
      <c r="G12" s="123"/>
      <c r="H12" s="124"/>
      <c r="I12" s="52"/>
      <c r="J12" s="53"/>
      <c r="K12" s="123">
        <v>32</v>
      </c>
      <c r="L12" s="124">
        <v>0</v>
      </c>
      <c r="M12" s="52" t="s">
        <v>68</v>
      </c>
      <c r="N12" s="53">
        <v>6</v>
      </c>
      <c r="O12" s="123"/>
      <c r="P12" s="124"/>
      <c r="Q12" s="52"/>
      <c r="R12" s="53"/>
      <c r="S12" s="123"/>
      <c r="T12" s="124"/>
      <c r="U12" s="52"/>
      <c r="V12" s="53"/>
      <c r="W12" s="123"/>
      <c r="X12" s="124"/>
      <c r="Y12" s="52"/>
      <c r="Z12" s="53"/>
      <c r="AA12" s="123"/>
      <c r="AB12" s="124"/>
      <c r="AC12" s="52"/>
      <c r="AD12" s="53"/>
      <c r="AE12" s="123"/>
      <c r="AF12" s="124"/>
      <c r="AG12" s="52"/>
      <c r="AH12" s="53"/>
      <c r="AI12" s="199" t="s">
        <v>134</v>
      </c>
    </row>
    <row r="13" spans="1:38" ht="15" customHeight="1" x14ac:dyDescent="0.2">
      <c r="A13" s="99" t="s">
        <v>5</v>
      </c>
      <c r="B13" s="390" t="s">
        <v>136</v>
      </c>
      <c r="C13" s="134" t="s">
        <v>69</v>
      </c>
      <c r="D13" s="101"/>
      <c r="E13" s="48">
        <f t="shared" si="0"/>
        <v>20</v>
      </c>
      <c r="F13" s="49">
        <f t="shared" si="1"/>
        <v>5</v>
      </c>
      <c r="G13" s="123">
        <v>20</v>
      </c>
      <c r="H13" s="124">
        <v>0</v>
      </c>
      <c r="I13" s="52" t="s">
        <v>68</v>
      </c>
      <c r="J13" s="53">
        <v>5</v>
      </c>
      <c r="K13" s="123"/>
      <c r="L13" s="124"/>
      <c r="M13" s="52"/>
      <c r="N13" s="53"/>
      <c r="O13" s="123"/>
      <c r="P13" s="124"/>
      <c r="Q13" s="52"/>
      <c r="R13" s="53"/>
      <c r="S13" s="123"/>
      <c r="T13" s="124"/>
      <c r="U13" s="52"/>
      <c r="V13" s="53"/>
      <c r="W13" s="123"/>
      <c r="X13" s="124"/>
      <c r="Y13" s="52"/>
      <c r="Z13" s="53"/>
      <c r="AA13" s="123"/>
      <c r="AB13" s="124"/>
      <c r="AC13" s="52"/>
      <c r="AD13" s="53"/>
      <c r="AE13" s="123"/>
      <c r="AF13" s="124"/>
      <c r="AG13" s="52"/>
      <c r="AH13" s="53"/>
      <c r="AI13" s="199"/>
    </row>
    <row r="14" spans="1:38" ht="15" customHeight="1" x14ac:dyDescent="0.2">
      <c r="A14" s="99" t="s">
        <v>6</v>
      </c>
      <c r="B14" s="390" t="s">
        <v>137</v>
      </c>
      <c r="C14" s="135" t="s">
        <v>70</v>
      </c>
      <c r="D14" s="102"/>
      <c r="E14" s="48">
        <f t="shared" si="0"/>
        <v>12</v>
      </c>
      <c r="F14" s="49">
        <f t="shared" si="1"/>
        <v>4</v>
      </c>
      <c r="G14" s="125"/>
      <c r="H14" s="126"/>
      <c r="I14" s="54"/>
      <c r="J14" s="55"/>
      <c r="K14" s="125">
        <v>4</v>
      </c>
      <c r="L14" s="124">
        <v>8</v>
      </c>
      <c r="M14" s="52" t="s">
        <v>110</v>
      </c>
      <c r="N14" s="55">
        <v>4</v>
      </c>
      <c r="O14" s="125"/>
      <c r="P14" s="126"/>
      <c r="Q14" s="54"/>
      <c r="R14" s="55"/>
      <c r="S14" s="125"/>
      <c r="T14" s="126"/>
      <c r="U14" s="54"/>
      <c r="V14" s="55"/>
      <c r="W14" s="125"/>
      <c r="X14" s="126"/>
      <c r="Y14" s="54"/>
      <c r="Z14" s="55"/>
      <c r="AA14" s="125"/>
      <c r="AB14" s="126"/>
      <c r="AC14" s="54"/>
      <c r="AD14" s="55"/>
      <c r="AE14" s="125"/>
      <c r="AF14" s="126"/>
      <c r="AG14" s="54"/>
      <c r="AH14" s="55"/>
      <c r="AI14" s="199" t="s">
        <v>136</v>
      </c>
    </row>
    <row r="15" spans="1:38" ht="15" customHeight="1" x14ac:dyDescent="0.2">
      <c r="A15" s="99" t="s">
        <v>7</v>
      </c>
      <c r="B15" s="390" t="s">
        <v>138</v>
      </c>
      <c r="C15" s="135" t="s">
        <v>71</v>
      </c>
      <c r="D15" s="102"/>
      <c r="E15" s="48">
        <f t="shared" si="0"/>
        <v>12</v>
      </c>
      <c r="F15" s="49">
        <f t="shared" si="1"/>
        <v>3</v>
      </c>
      <c r="G15" s="125">
        <v>12</v>
      </c>
      <c r="H15" s="126">
        <v>0</v>
      </c>
      <c r="I15" s="54" t="s">
        <v>110</v>
      </c>
      <c r="J15" s="55">
        <v>3</v>
      </c>
      <c r="K15" s="125"/>
      <c r="L15" s="126"/>
      <c r="M15" s="54"/>
      <c r="N15" s="55"/>
      <c r="O15" s="125"/>
      <c r="P15" s="126"/>
      <c r="Q15" s="54"/>
      <c r="R15" s="55"/>
      <c r="S15" s="125"/>
      <c r="T15" s="126"/>
      <c r="U15" s="54"/>
      <c r="V15" s="55"/>
      <c r="W15" s="125"/>
      <c r="X15" s="126"/>
      <c r="Y15" s="54"/>
      <c r="Z15" s="55"/>
      <c r="AA15" s="125"/>
      <c r="AB15" s="126"/>
      <c r="AC15" s="54"/>
      <c r="AD15" s="55"/>
      <c r="AE15" s="125"/>
      <c r="AF15" s="126"/>
      <c r="AG15" s="54"/>
      <c r="AH15" s="55"/>
      <c r="AI15" s="199"/>
    </row>
    <row r="16" spans="1:38" ht="15" customHeight="1" x14ac:dyDescent="0.2">
      <c r="A16" s="99" t="s">
        <v>8</v>
      </c>
      <c r="B16" s="390" t="s">
        <v>139</v>
      </c>
      <c r="C16" s="135" t="s">
        <v>72</v>
      </c>
      <c r="D16" s="102"/>
      <c r="E16" s="48">
        <f t="shared" si="0"/>
        <v>8</v>
      </c>
      <c r="F16" s="49">
        <f t="shared" si="1"/>
        <v>3</v>
      </c>
      <c r="G16" s="125"/>
      <c r="H16" s="126"/>
      <c r="I16" s="54"/>
      <c r="J16" s="55"/>
      <c r="K16" s="125">
        <v>8</v>
      </c>
      <c r="L16" s="126">
        <v>0</v>
      </c>
      <c r="M16" s="54" t="s">
        <v>68</v>
      </c>
      <c r="N16" s="55">
        <v>3</v>
      </c>
      <c r="O16" s="125"/>
      <c r="P16" s="126"/>
      <c r="Q16" s="54"/>
      <c r="R16" s="55"/>
      <c r="S16" s="125"/>
      <c r="T16" s="126"/>
      <c r="U16" s="54"/>
      <c r="V16" s="55"/>
      <c r="W16" s="125"/>
      <c r="X16" s="126"/>
      <c r="Y16" s="54"/>
      <c r="Z16" s="55"/>
      <c r="AA16" s="125"/>
      <c r="AB16" s="126"/>
      <c r="AC16" s="54"/>
      <c r="AD16" s="55"/>
      <c r="AE16" s="125"/>
      <c r="AF16" s="126"/>
      <c r="AG16" s="54"/>
      <c r="AH16" s="55"/>
      <c r="AI16" s="199" t="s">
        <v>138</v>
      </c>
    </row>
    <row r="17" spans="1:35" ht="15" customHeight="1" x14ac:dyDescent="0.2">
      <c r="A17" s="99" t="s">
        <v>15</v>
      </c>
      <c r="B17" s="390" t="s">
        <v>140</v>
      </c>
      <c r="C17" s="134" t="s">
        <v>73</v>
      </c>
      <c r="D17" s="101"/>
      <c r="E17" s="48">
        <f t="shared" si="0"/>
        <v>16</v>
      </c>
      <c r="F17" s="49">
        <f t="shared" si="1"/>
        <v>3</v>
      </c>
      <c r="G17" s="123"/>
      <c r="H17" s="124"/>
      <c r="I17" s="52"/>
      <c r="J17" s="53"/>
      <c r="K17" s="123">
        <v>16</v>
      </c>
      <c r="L17" s="124">
        <v>0</v>
      </c>
      <c r="M17" s="52" t="s">
        <v>110</v>
      </c>
      <c r="N17" s="53">
        <v>3</v>
      </c>
      <c r="O17" s="123"/>
      <c r="P17" s="124"/>
      <c r="Q17" s="52"/>
      <c r="R17" s="53"/>
      <c r="S17" s="123"/>
      <c r="T17" s="124"/>
      <c r="U17" s="52"/>
      <c r="V17" s="53"/>
      <c r="W17" s="123"/>
      <c r="X17" s="124"/>
      <c r="Y17" s="52"/>
      <c r="Z17" s="53"/>
      <c r="AA17" s="123"/>
      <c r="AB17" s="124"/>
      <c r="AC17" s="52"/>
      <c r="AD17" s="53"/>
      <c r="AE17" s="123"/>
      <c r="AF17" s="124"/>
      <c r="AG17" s="52"/>
      <c r="AH17" s="53"/>
      <c r="AI17" s="199"/>
    </row>
    <row r="18" spans="1:35" ht="15" customHeight="1" x14ac:dyDescent="0.2">
      <c r="A18" s="99" t="s">
        <v>16</v>
      </c>
      <c r="B18" s="390" t="s">
        <v>141</v>
      </c>
      <c r="C18" s="134" t="s">
        <v>74</v>
      </c>
      <c r="D18" s="101"/>
      <c r="E18" s="48">
        <f t="shared" si="0"/>
        <v>16</v>
      </c>
      <c r="F18" s="49">
        <f>SUM(J18,N18,R18,V18,Z18,AD18,AH18)</f>
        <v>3</v>
      </c>
      <c r="G18" s="123"/>
      <c r="H18" s="124"/>
      <c r="I18" s="52"/>
      <c r="J18" s="53"/>
      <c r="K18" s="123"/>
      <c r="L18" s="124"/>
      <c r="M18" s="52"/>
      <c r="N18" s="53"/>
      <c r="O18" s="123">
        <v>16</v>
      </c>
      <c r="P18" s="124">
        <v>0</v>
      </c>
      <c r="Q18" s="52" t="s">
        <v>68</v>
      </c>
      <c r="R18" s="53">
        <v>3</v>
      </c>
      <c r="S18" s="123"/>
      <c r="T18" s="124"/>
      <c r="U18" s="52"/>
      <c r="V18" s="53"/>
      <c r="W18" s="123"/>
      <c r="X18" s="124"/>
      <c r="Y18" s="52"/>
      <c r="Z18" s="53"/>
      <c r="AA18" s="123"/>
      <c r="AB18" s="124"/>
      <c r="AC18" s="52"/>
      <c r="AD18" s="53"/>
      <c r="AE18" s="123"/>
      <c r="AF18" s="124"/>
      <c r="AG18" s="52"/>
      <c r="AH18" s="53"/>
      <c r="AI18" s="199" t="s">
        <v>140</v>
      </c>
    </row>
    <row r="19" spans="1:35" ht="15" customHeight="1" x14ac:dyDescent="0.2">
      <c r="A19" s="99" t="s">
        <v>22</v>
      </c>
      <c r="B19" s="390" t="s">
        <v>142</v>
      </c>
      <c r="C19" s="134" t="s">
        <v>76</v>
      </c>
      <c r="D19" s="101"/>
      <c r="E19" s="48">
        <f t="shared" si="0"/>
        <v>12</v>
      </c>
      <c r="F19" s="49">
        <f t="shared" si="1"/>
        <v>4</v>
      </c>
      <c r="G19" s="125"/>
      <c r="H19" s="126"/>
      <c r="I19" s="54"/>
      <c r="J19" s="55"/>
      <c r="K19" s="125"/>
      <c r="L19" s="126"/>
      <c r="M19" s="54"/>
      <c r="N19" s="55"/>
      <c r="O19" s="125"/>
      <c r="P19" s="126"/>
      <c r="Q19" s="54"/>
      <c r="R19" s="55"/>
      <c r="S19" s="125">
        <v>8</v>
      </c>
      <c r="T19" s="126">
        <v>4</v>
      </c>
      <c r="U19" s="54" t="s">
        <v>110</v>
      </c>
      <c r="V19" s="55">
        <v>4</v>
      </c>
      <c r="W19" s="125"/>
      <c r="X19" s="126"/>
      <c r="Y19" s="54"/>
      <c r="Z19" s="55"/>
      <c r="AA19" s="125"/>
      <c r="AB19" s="126"/>
      <c r="AC19" s="54"/>
      <c r="AD19" s="55"/>
      <c r="AE19" s="125"/>
      <c r="AF19" s="126"/>
      <c r="AG19" s="54"/>
      <c r="AH19" s="55"/>
      <c r="AI19" s="200"/>
    </row>
    <row r="20" spans="1:35" ht="15" customHeight="1" x14ac:dyDescent="0.2">
      <c r="A20" s="99" t="s">
        <v>23</v>
      </c>
      <c r="B20" s="390" t="s">
        <v>143</v>
      </c>
      <c r="C20" s="134" t="s">
        <v>75</v>
      </c>
      <c r="D20" s="101"/>
      <c r="E20" s="157">
        <f>SUM(G20,H20,K20,L20,O20,P20,S20,T20,W20,X20,AA20,AB20,AE20,AF20)</f>
        <v>8</v>
      </c>
      <c r="F20" s="49">
        <f>SUM(J20,N20,R20,V20,Z20,AD20,AH20)</f>
        <v>2</v>
      </c>
      <c r="G20" s="123"/>
      <c r="H20" s="124"/>
      <c r="I20" s="52"/>
      <c r="J20" s="53"/>
      <c r="K20" s="123"/>
      <c r="L20" s="124"/>
      <c r="M20" s="52"/>
      <c r="N20" s="53"/>
      <c r="O20" s="123"/>
      <c r="P20" s="124"/>
      <c r="Q20" s="52"/>
      <c r="R20" s="53"/>
      <c r="S20" s="123">
        <v>8</v>
      </c>
      <c r="T20" s="124">
        <v>0</v>
      </c>
      <c r="U20" s="52" t="s">
        <v>110</v>
      </c>
      <c r="V20" s="53">
        <v>2</v>
      </c>
      <c r="W20" s="123"/>
      <c r="X20" s="124"/>
      <c r="Y20" s="52"/>
      <c r="Z20" s="53"/>
      <c r="AA20" s="123"/>
      <c r="AB20" s="124"/>
      <c r="AC20" s="52"/>
      <c r="AD20" s="53"/>
      <c r="AE20" s="123"/>
      <c r="AF20" s="124"/>
      <c r="AG20" s="52"/>
      <c r="AH20" s="53"/>
      <c r="AI20" s="201" t="s">
        <v>139</v>
      </c>
    </row>
    <row r="21" spans="1:35" ht="15" customHeight="1" x14ac:dyDescent="0.2">
      <c r="A21" s="47" t="s">
        <v>24</v>
      </c>
      <c r="B21" s="390" t="s">
        <v>144</v>
      </c>
      <c r="C21" s="134" t="s">
        <v>90</v>
      </c>
      <c r="D21" s="101"/>
      <c r="E21" s="157">
        <f>SUM(G21,H21,K21,L21,O21,P21,S21,T21,W21,X21,AA21,AB21,AE21,AF21)</f>
        <v>8</v>
      </c>
      <c r="F21" s="49">
        <f>SUM(J21,N21,R21,V21,Z21,AD21,AH21)</f>
        <v>2</v>
      </c>
      <c r="G21" s="125"/>
      <c r="H21" s="126"/>
      <c r="I21" s="54"/>
      <c r="J21" s="55"/>
      <c r="K21" s="158"/>
      <c r="L21" s="159"/>
      <c r="M21" s="159"/>
      <c r="N21" s="160"/>
      <c r="O21" s="158">
        <v>8</v>
      </c>
      <c r="P21" s="159">
        <v>0</v>
      </c>
      <c r="Q21" s="159" t="s">
        <v>68</v>
      </c>
      <c r="R21" s="160">
        <v>2</v>
      </c>
      <c r="S21" s="158"/>
      <c r="T21" s="159"/>
      <c r="U21" s="159"/>
      <c r="V21" s="160"/>
      <c r="W21" s="158"/>
      <c r="X21" s="159"/>
      <c r="Y21" s="159"/>
      <c r="Z21" s="160"/>
      <c r="AA21" s="158"/>
      <c r="AB21" s="159"/>
      <c r="AC21" s="159"/>
      <c r="AD21" s="160"/>
      <c r="AE21" s="158"/>
      <c r="AF21" s="159"/>
      <c r="AG21" s="159"/>
      <c r="AH21" s="160"/>
      <c r="AI21" s="202"/>
    </row>
    <row r="22" spans="1:35" s="37" customFormat="1" ht="20.25" customHeight="1" x14ac:dyDescent="0.2">
      <c r="A22" s="601" t="s">
        <v>115</v>
      </c>
      <c r="B22" s="600"/>
      <c r="C22" s="600"/>
      <c r="D22" s="153" t="s">
        <v>112</v>
      </c>
      <c r="E22" s="34">
        <f>SUM(E23:E31)</f>
        <v>80</v>
      </c>
      <c r="F22" s="35">
        <f>SUM(F23:F31)</f>
        <v>20</v>
      </c>
      <c r="G22" s="34">
        <f>SUM(G23:G31)</f>
        <v>8</v>
      </c>
      <c r="H22" s="36">
        <f>SUM(H23:H31)</f>
        <v>0</v>
      </c>
      <c r="I22" s="36"/>
      <c r="J22" s="38">
        <f>SUM(J23:J31)</f>
        <v>2</v>
      </c>
      <c r="K22" s="34">
        <f>SUM(K23:K31)</f>
        <v>8</v>
      </c>
      <c r="L22" s="36">
        <f>SUM(L23:L31)</f>
        <v>0</v>
      </c>
      <c r="M22" s="36"/>
      <c r="N22" s="38">
        <f>SUM(N23:N31)</f>
        <v>2</v>
      </c>
      <c r="O22" s="34">
        <f>SUM(O23:O31)</f>
        <v>20</v>
      </c>
      <c r="P22" s="36">
        <f>SUM(P23:P31)</f>
        <v>0</v>
      </c>
      <c r="Q22" s="36"/>
      <c r="R22" s="38">
        <f>SUM(R23:R31)</f>
        <v>6</v>
      </c>
      <c r="S22" s="34">
        <f>SUM(S23:S31)</f>
        <v>12</v>
      </c>
      <c r="T22" s="36">
        <f>SUM(T23:T31)</f>
        <v>0</v>
      </c>
      <c r="U22" s="36"/>
      <c r="V22" s="38">
        <f>SUM(V23:V31)</f>
        <v>2</v>
      </c>
      <c r="W22" s="34">
        <f>SUM(W23:W31)</f>
        <v>20</v>
      </c>
      <c r="X22" s="36">
        <f>SUM(X23:X31)</f>
        <v>0</v>
      </c>
      <c r="Y22" s="36"/>
      <c r="Z22" s="38">
        <f>SUM(Z23:Z31)</f>
        <v>5</v>
      </c>
      <c r="AA22" s="34">
        <f>SUM(AA23:AA31)</f>
        <v>12</v>
      </c>
      <c r="AB22" s="36">
        <f>SUM(AB23:AB31)</f>
        <v>0</v>
      </c>
      <c r="AC22" s="36"/>
      <c r="AD22" s="38">
        <f>SUM(AD23:AD31)</f>
        <v>3</v>
      </c>
      <c r="AE22" s="34">
        <f>SUM(AE23:AE31)</f>
        <v>0</v>
      </c>
      <c r="AF22" s="36">
        <f>SUM(AF23:AF31)</f>
        <v>0</v>
      </c>
      <c r="AG22" s="36"/>
      <c r="AH22" s="38">
        <f>SUM(AH23:AH31)</f>
        <v>0</v>
      </c>
      <c r="AI22" s="203"/>
    </row>
    <row r="23" spans="1:35" ht="15" customHeight="1" x14ac:dyDescent="0.2">
      <c r="A23" s="41" t="s">
        <v>25</v>
      </c>
      <c r="B23" s="191" t="s">
        <v>145</v>
      </c>
      <c r="C23" s="192" t="s">
        <v>77</v>
      </c>
      <c r="D23" s="193"/>
      <c r="E23" s="48">
        <f>SUM(G23,H23,K23,L23,O23,P23,S23,T23,W23,X23,AA23,AB23,AE23,AF23)</f>
        <v>8</v>
      </c>
      <c r="F23" s="49">
        <f>SUM(J23,N23,R23,V23,Z23,AD23,AH23)</f>
        <v>2</v>
      </c>
      <c r="G23" s="96"/>
      <c r="H23" s="71"/>
      <c r="I23" s="71"/>
      <c r="J23" s="127"/>
      <c r="K23" s="96"/>
      <c r="L23" s="71"/>
      <c r="M23" s="71"/>
      <c r="N23" s="127"/>
      <c r="O23" s="96">
        <v>8</v>
      </c>
      <c r="P23" s="71">
        <v>0</v>
      </c>
      <c r="Q23" s="71" t="s">
        <v>110</v>
      </c>
      <c r="R23" s="127">
        <v>2</v>
      </c>
      <c r="S23" s="96"/>
      <c r="T23" s="71"/>
      <c r="U23" s="71"/>
      <c r="V23" s="127"/>
      <c r="W23" s="96"/>
      <c r="X23" s="71"/>
      <c r="Y23" s="71"/>
      <c r="Z23" s="127"/>
      <c r="AA23" s="96"/>
      <c r="AB23" s="71"/>
      <c r="AC23" s="71"/>
      <c r="AD23" s="127"/>
      <c r="AE23" s="96"/>
      <c r="AF23" s="71"/>
      <c r="AG23" s="71"/>
      <c r="AH23" s="127"/>
      <c r="AI23" s="201"/>
    </row>
    <row r="24" spans="1:35" ht="15" customHeight="1" x14ac:dyDescent="0.2">
      <c r="A24" s="99" t="s">
        <v>26</v>
      </c>
      <c r="B24" s="194" t="s">
        <v>146</v>
      </c>
      <c r="C24" s="192" t="s">
        <v>308</v>
      </c>
      <c r="D24" s="193"/>
      <c r="E24" s="48">
        <f t="shared" ref="E24:E31" si="2">SUM(G24,H24,K24,L24,O24,P24,S24,T24,W24,X24,AA24,AB24,AE24,AF24)</f>
        <v>8</v>
      </c>
      <c r="F24" s="49">
        <f t="shared" ref="F24:F31" si="3">SUM(J24,N24,R24,V24,Z24,AD24,AH24)</f>
        <v>2</v>
      </c>
      <c r="G24" s="123">
        <v>8</v>
      </c>
      <c r="H24" s="124">
        <v>0</v>
      </c>
      <c r="I24" s="124" t="s">
        <v>68</v>
      </c>
      <c r="J24" s="53">
        <v>2</v>
      </c>
      <c r="K24" s="123"/>
      <c r="L24" s="124"/>
      <c r="M24" s="124"/>
      <c r="N24" s="53"/>
      <c r="O24" s="123"/>
      <c r="P24" s="124"/>
      <c r="Q24" s="124"/>
      <c r="R24" s="53"/>
      <c r="S24" s="123"/>
      <c r="T24" s="124"/>
      <c r="U24" s="124"/>
      <c r="V24" s="53"/>
      <c r="W24" s="123"/>
      <c r="X24" s="124"/>
      <c r="Y24" s="124"/>
      <c r="Z24" s="53"/>
      <c r="AA24" s="123"/>
      <c r="AB24" s="124"/>
      <c r="AC24" s="124"/>
      <c r="AD24" s="53"/>
      <c r="AE24" s="123"/>
      <c r="AF24" s="124"/>
      <c r="AG24" s="124"/>
      <c r="AH24" s="53"/>
      <c r="AI24" s="201"/>
    </row>
    <row r="25" spans="1:35" ht="15" customHeight="1" x14ac:dyDescent="0.2">
      <c r="A25" s="99" t="s">
        <v>27</v>
      </c>
      <c r="B25" s="194" t="s">
        <v>147</v>
      </c>
      <c r="C25" s="192" t="s">
        <v>309</v>
      </c>
      <c r="D25" s="193"/>
      <c r="E25" s="48">
        <f t="shared" si="2"/>
        <v>8</v>
      </c>
      <c r="F25" s="49">
        <f>SUM(J25,N25,R25,V25,Z25,AD25,AH25)</f>
        <v>2</v>
      </c>
      <c r="G25" s="123"/>
      <c r="H25" s="124"/>
      <c r="I25" s="124"/>
      <c r="J25" s="53"/>
      <c r="K25" s="123">
        <v>8</v>
      </c>
      <c r="L25" s="124">
        <v>0</v>
      </c>
      <c r="M25" s="124" t="s">
        <v>110</v>
      </c>
      <c r="N25" s="53">
        <v>2</v>
      </c>
      <c r="O25" s="123"/>
      <c r="P25" s="124"/>
      <c r="Q25" s="124"/>
      <c r="R25" s="53"/>
      <c r="S25" s="123"/>
      <c r="T25" s="124"/>
      <c r="U25" s="124"/>
      <c r="V25" s="53"/>
      <c r="W25" s="123"/>
      <c r="X25" s="124"/>
      <c r="Y25" s="124"/>
      <c r="Z25" s="53"/>
      <c r="AA25" s="123"/>
      <c r="AB25" s="124"/>
      <c r="AC25" s="124"/>
      <c r="AD25" s="53"/>
      <c r="AE25" s="123"/>
      <c r="AF25" s="124"/>
      <c r="AG25" s="124"/>
      <c r="AH25" s="53"/>
      <c r="AI25" s="201" t="s">
        <v>146</v>
      </c>
    </row>
    <row r="26" spans="1:35" ht="15" customHeight="1" x14ac:dyDescent="0.2">
      <c r="A26" s="99" t="s">
        <v>28</v>
      </c>
      <c r="B26" s="194" t="s">
        <v>148</v>
      </c>
      <c r="C26" s="192" t="s">
        <v>78</v>
      </c>
      <c r="D26" s="193"/>
      <c r="E26" s="48">
        <f t="shared" si="2"/>
        <v>4</v>
      </c>
      <c r="F26" s="49">
        <f t="shared" si="3"/>
        <v>2</v>
      </c>
      <c r="G26" s="123"/>
      <c r="H26" s="124"/>
      <c r="I26" s="124"/>
      <c r="J26" s="53"/>
      <c r="K26" s="123"/>
      <c r="L26" s="124"/>
      <c r="M26" s="124"/>
      <c r="N26" s="53"/>
      <c r="O26" s="123">
        <v>4</v>
      </c>
      <c r="P26" s="124">
        <v>0</v>
      </c>
      <c r="Q26" s="124" t="s">
        <v>110</v>
      </c>
      <c r="R26" s="53">
        <v>2</v>
      </c>
      <c r="S26" s="123"/>
      <c r="T26" s="124"/>
      <c r="U26" s="124"/>
      <c r="V26" s="53"/>
      <c r="W26" s="123"/>
      <c r="X26" s="124"/>
      <c r="Y26" s="124"/>
      <c r="Z26" s="53"/>
      <c r="AA26" s="123"/>
      <c r="AB26" s="124"/>
      <c r="AC26" s="124"/>
      <c r="AD26" s="53"/>
      <c r="AE26" s="123"/>
      <c r="AF26" s="124"/>
      <c r="AG26" s="124"/>
      <c r="AH26" s="53"/>
      <c r="AI26" s="201"/>
    </row>
    <row r="27" spans="1:35" ht="15" customHeight="1" x14ac:dyDescent="0.2">
      <c r="A27" s="99" t="s">
        <v>29</v>
      </c>
      <c r="B27" s="195" t="s">
        <v>149</v>
      </c>
      <c r="C27" s="192" t="s">
        <v>117</v>
      </c>
      <c r="D27" s="193"/>
      <c r="E27" s="48">
        <f t="shared" si="2"/>
        <v>8</v>
      </c>
      <c r="F27" s="49">
        <f t="shared" si="3"/>
        <v>2</v>
      </c>
      <c r="G27" s="123"/>
      <c r="H27" s="124"/>
      <c r="I27" s="124"/>
      <c r="J27" s="53"/>
      <c r="K27" s="123"/>
      <c r="L27" s="124"/>
      <c r="M27" s="124"/>
      <c r="N27" s="53"/>
      <c r="O27" s="123">
        <v>8</v>
      </c>
      <c r="P27" s="124">
        <v>0</v>
      </c>
      <c r="Q27" s="124" t="s">
        <v>68</v>
      </c>
      <c r="R27" s="53">
        <v>2</v>
      </c>
      <c r="S27" s="123"/>
      <c r="T27" s="124"/>
      <c r="U27" s="124"/>
      <c r="V27" s="53"/>
      <c r="W27" s="123"/>
      <c r="X27" s="124"/>
      <c r="Y27" s="124"/>
      <c r="Z27" s="53"/>
      <c r="AA27" s="123"/>
      <c r="AB27" s="124"/>
      <c r="AC27" s="124"/>
      <c r="AD27" s="53"/>
      <c r="AE27" s="123"/>
      <c r="AF27" s="124"/>
      <c r="AG27" s="124"/>
      <c r="AH27" s="53"/>
      <c r="AI27" s="201"/>
    </row>
    <row r="28" spans="1:35" ht="15" customHeight="1" x14ac:dyDescent="0.2">
      <c r="A28" s="99" t="s">
        <v>30</v>
      </c>
      <c r="B28" s="195" t="s">
        <v>150</v>
      </c>
      <c r="C28" s="192" t="s">
        <v>118</v>
      </c>
      <c r="D28" s="193"/>
      <c r="E28" s="48">
        <f t="shared" si="2"/>
        <v>12</v>
      </c>
      <c r="F28" s="49">
        <f t="shared" si="3"/>
        <v>2</v>
      </c>
      <c r="G28" s="123"/>
      <c r="H28" s="124"/>
      <c r="I28" s="124"/>
      <c r="J28" s="53"/>
      <c r="K28" s="123"/>
      <c r="L28" s="124"/>
      <c r="M28" s="124"/>
      <c r="N28" s="53"/>
      <c r="O28" s="123"/>
      <c r="P28" s="124"/>
      <c r="Q28" s="124"/>
      <c r="R28" s="53"/>
      <c r="S28" s="123">
        <v>12</v>
      </c>
      <c r="T28" s="124">
        <v>0</v>
      </c>
      <c r="U28" s="124" t="s">
        <v>110</v>
      </c>
      <c r="V28" s="53">
        <v>2</v>
      </c>
      <c r="W28" s="123"/>
      <c r="X28" s="124"/>
      <c r="Y28" s="124"/>
      <c r="Z28" s="53"/>
      <c r="AA28" s="123"/>
      <c r="AB28" s="124"/>
      <c r="AC28" s="124"/>
      <c r="AD28" s="53"/>
      <c r="AE28" s="123"/>
      <c r="AF28" s="124"/>
      <c r="AG28" s="124"/>
      <c r="AH28" s="53"/>
      <c r="AI28" s="199" t="s">
        <v>149</v>
      </c>
    </row>
    <row r="29" spans="1:35" ht="15" customHeight="1" x14ac:dyDescent="0.2">
      <c r="A29" s="99" t="s">
        <v>31</v>
      </c>
      <c r="B29" s="196" t="s">
        <v>151</v>
      </c>
      <c r="C29" s="192" t="s">
        <v>79</v>
      </c>
      <c r="D29" s="193"/>
      <c r="E29" s="48">
        <f t="shared" si="2"/>
        <v>12</v>
      </c>
      <c r="F29" s="49">
        <f t="shared" si="3"/>
        <v>3</v>
      </c>
      <c r="G29" s="123"/>
      <c r="H29" s="124"/>
      <c r="I29" s="124"/>
      <c r="J29" s="53"/>
      <c r="K29" s="123"/>
      <c r="L29" s="124"/>
      <c r="M29" s="124"/>
      <c r="N29" s="53"/>
      <c r="O29" s="123"/>
      <c r="P29" s="124"/>
      <c r="Q29" s="124"/>
      <c r="R29" s="53"/>
      <c r="S29" s="123"/>
      <c r="T29" s="124"/>
      <c r="U29" s="124"/>
      <c r="V29" s="53"/>
      <c r="W29" s="123">
        <v>12</v>
      </c>
      <c r="X29" s="124">
        <v>0</v>
      </c>
      <c r="Y29" s="124" t="s">
        <v>68</v>
      </c>
      <c r="Z29" s="53">
        <v>3</v>
      </c>
      <c r="AA29" s="123"/>
      <c r="AB29" s="124"/>
      <c r="AC29" s="124"/>
      <c r="AD29" s="53"/>
      <c r="AE29" s="123"/>
      <c r="AF29" s="124"/>
      <c r="AG29" s="124"/>
      <c r="AH29" s="53"/>
      <c r="AI29" s="199"/>
    </row>
    <row r="30" spans="1:35" ht="15" customHeight="1" x14ac:dyDescent="0.2">
      <c r="A30" s="99" t="s">
        <v>32</v>
      </c>
      <c r="B30" s="195" t="s">
        <v>152</v>
      </c>
      <c r="C30" s="192" t="s">
        <v>121</v>
      </c>
      <c r="D30" s="193"/>
      <c r="E30" s="48">
        <f t="shared" si="2"/>
        <v>8</v>
      </c>
      <c r="F30" s="49">
        <f t="shared" si="3"/>
        <v>2</v>
      </c>
      <c r="G30" s="125"/>
      <c r="H30" s="126"/>
      <c r="I30" s="126"/>
      <c r="J30" s="53"/>
      <c r="K30" s="125"/>
      <c r="L30" s="126"/>
      <c r="M30" s="126"/>
      <c r="N30" s="53"/>
      <c r="O30" s="125"/>
      <c r="P30" s="126"/>
      <c r="Q30" s="126"/>
      <c r="R30" s="53"/>
      <c r="S30" s="125"/>
      <c r="T30" s="126"/>
      <c r="U30" s="126"/>
      <c r="V30" s="53"/>
      <c r="W30" s="125">
        <v>8</v>
      </c>
      <c r="X30" s="126">
        <v>0</v>
      </c>
      <c r="Y30" s="126" t="s">
        <v>68</v>
      </c>
      <c r="Z30" s="53">
        <v>2</v>
      </c>
      <c r="AA30" s="125"/>
      <c r="AB30" s="126"/>
      <c r="AC30" s="126"/>
      <c r="AD30" s="53"/>
      <c r="AE30" s="125"/>
      <c r="AF30" s="126"/>
      <c r="AG30" s="126"/>
      <c r="AH30" s="53"/>
      <c r="AI30" s="201"/>
    </row>
    <row r="31" spans="1:35" ht="15" customHeight="1" x14ac:dyDescent="0.2">
      <c r="A31" s="47" t="s">
        <v>33</v>
      </c>
      <c r="B31" s="391" t="s">
        <v>153</v>
      </c>
      <c r="C31" s="192" t="s">
        <v>80</v>
      </c>
      <c r="D31" s="193"/>
      <c r="E31" s="48">
        <f t="shared" si="2"/>
        <v>12</v>
      </c>
      <c r="F31" s="49">
        <f t="shared" si="3"/>
        <v>3</v>
      </c>
      <c r="G31" s="128"/>
      <c r="H31" s="129"/>
      <c r="I31" s="129"/>
      <c r="J31" s="130"/>
      <c r="K31" s="128"/>
      <c r="L31" s="129"/>
      <c r="M31" s="129"/>
      <c r="N31" s="130"/>
      <c r="O31" s="128"/>
      <c r="P31" s="129"/>
      <c r="Q31" s="129"/>
      <c r="R31" s="130"/>
      <c r="S31" s="128"/>
      <c r="T31" s="129"/>
      <c r="U31" s="129"/>
      <c r="V31" s="130"/>
      <c r="W31" s="128"/>
      <c r="X31" s="129"/>
      <c r="Y31" s="129"/>
      <c r="Z31" s="130"/>
      <c r="AA31" s="128">
        <v>12</v>
      </c>
      <c r="AB31" s="129">
        <v>0</v>
      </c>
      <c r="AC31" s="129" t="s">
        <v>68</v>
      </c>
      <c r="AD31" s="130">
        <v>3</v>
      </c>
      <c r="AE31" s="128"/>
      <c r="AF31" s="129"/>
      <c r="AG31" s="129"/>
      <c r="AH31" s="130"/>
      <c r="AI31" s="204"/>
    </row>
    <row r="32" spans="1:35" s="37" customFormat="1" ht="20.25" customHeight="1" x14ac:dyDescent="0.2">
      <c r="A32" s="599" t="s">
        <v>116</v>
      </c>
      <c r="B32" s="600"/>
      <c r="C32" s="600"/>
      <c r="D32" s="153" t="s">
        <v>112</v>
      </c>
      <c r="E32" s="34">
        <f>SUM(E33:E52)</f>
        <v>300</v>
      </c>
      <c r="F32" s="35">
        <f>SUM(F33:F52)</f>
        <v>71</v>
      </c>
      <c r="G32" s="34">
        <f>SUM(G33:G52)</f>
        <v>52</v>
      </c>
      <c r="H32" s="36">
        <f>SUM(H33:H52)</f>
        <v>6</v>
      </c>
      <c r="I32" s="36"/>
      <c r="J32" s="38">
        <f>SUM(J33:J52)</f>
        <v>15</v>
      </c>
      <c r="K32" s="34">
        <f>SUM(K33:K52)</f>
        <v>48</v>
      </c>
      <c r="L32" s="36">
        <f>SUM(L33:L52)</f>
        <v>6</v>
      </c>
      <c r="M32" s="36"/>
      <c r="N32" s="38">
        <f>SUM(N33:N52)</f>
        <v>13</v>
      </c>
      <c r="O32" s="34">
        <f>SUM(O33:O52)</f>
        <v>88</v>
      </c>
      <c r="P32" s="36">
        <f>SUM(P33:P52)</f>
        <v>8</v>
      </c>
      <c r="Q32" s="36"/>
      <c r="R32" s="38">
        <f>SUM(R33:R52)</f>
        <v>21</v>
      </c>
      <c r="S32" s="34">
        <f>SUM(S33:S52)</f>
        <v>76</v>
      </c>
      <c r="T32" s="36">
        <f>SUM(T33:T52)</f>
        <v>0</v>
      </c>
      <c r="U32" s="36"/>
      <c r="V32" s="38">
        <f>SUM(V33:V52)</f>
        <v>18</v>
      </c>
      <c r="W32" s="34">
        <f>SUM(W33:W52)</f>
        <v>16</v>
      </c>
      <c r="X32" s="36">
        <f>SUM(X33:X52)</f>
        <v>0</v>
      </c>
      <c r="Y32" s="36"/>
      <c r="Z32" s="38">
        <f>SUM(Z33:Z52)</f>
        <v>4</v>
      </c>
      <c r="AA32" s="34">
        <f>SUM(AA33:AA52)</f>
        <v>0</v>
      </c>
      <c r="AB32" s="36">
        <f>SUM(AB33:AB52)</f>
        <v>0</v>
      </c>
      <c r="AC32" s="36"/>
      <c r="AD32" s="38">
        <f>SUM(AD33:AD52)</f>
        <v>0</v>
      </c>
      <c r="AE32" s="34">
        <f>SUM(AE33:AE52)</f>
        <v>0</v>
      </c>
      <c r="AF32" s="36">
        <f>SUM(AF33:AF52)</f>
        <v>0</v>
      </c>
      <c r="AG32" s="36"/>
      <c r="AH32" s="38">
        <f>SUM(AH33:AH52)</f>
        <v>0</v>
      </c>
      <c r="AI32" s="396"/>
    </row>
    <row r="33" spans="1:35" ht="15" customHeight="1" x14ac:dyDescent="0.2">
      <c r="A33" s="41" t="s">
        <v>34</v>
      </c>
      <c r="B33" s="191" t="s">
        <v>157</v>
      </c>
      <c r="C33" s="192" t="s">
        <v>81</v>
      </c>
      <c r="D33" s="193"/>
      <c r="E33" s="48">
        <f>SUM(G33,H33,K33,L33,O33,P33,S33,T33,W33,X33,AA33,AB33,AE33,AF33)</f>
        <v>8</v>
      </c>
      <c r="F33" s="49">
        <f>SUM(J33,N33,R33,V33,Z33,AD33,AH33)</f>
        <v>3</v>
      </c>
      <c r="G33" s="121">
        <v>8</v>
      </c>
      <c r="H33" s="122">
        <v>0</v>
      </c>
      <c r="I33" s="122" t="s">
        <v>68</v>
      </c>
      <c r="J33" s="131">
        <v>3</v>
      </c>
      <c r="K33" s="121"/>
      <c r="L33" s="122"/>
      <c r="M33" s="122"/>
      <c r="N33" s="131"/>
      <c r="O33" s="121"/>
      <c r="P33" s="122"/>
      <c r="Q33" s="122"/>
      <c r="R33" s="131"/>
      <c r="S33" s="121"/>
      <c r="T33" s="122"/>
      <c r="U33" s="122"/>
      <c r="V33" s="131"/>
      <c r="W33" s="121"/>
      <c r="X33" s="122"/>
      <c r="Y33" s="122"/>
      <c r="Z33" s="131"/>
      <c r="AA33" s="121"/>
      <c r="AB33" s="122"/>
      <c r="AC33" s="122"/>
      <c r="AD33" s="131"/>
      <c r="AE33" s="121"/>
      <c r="AF33" s="122"/>
      <c r="AG33" s="122"/>
      <c r="AH33" s="131"/>
      <c r="AI33" s="201"/>
    </row>
    <row r="34" spans="1:35" ht="15" customHeight="1" x14ac:dyDescent="0.2">
      <c r="A34" s="99" t="s">
        <v>35</v>
      </c>
      <c r="B34" s="195" t="s">
        <v>158</v>
      </c>
      <c r="C34" s="192" t="s">
        <v>82</v>
      </c>
      <c r="D34" s="193"/>
      <c r="E34" s="48">
        <f t="shared" ref="E34:E52" si="4">SUM(G34,H34,K34,L34,O34,P34,S34,T34,W34,X34,AA34,AB34,AE34,AF34)</f>
        <v>16</v>
      </c>
      <c r="F34" s="49">
        <f t="shared" ref="F34:F52" si="5">SUM(J34,N34,R34,V34,Z34,AD34,AH34)</f>
        <v>4</v>
      </c>
      <c r="G34" s="123">
        <v>16</v>
      </c>
      <c r="H34" s="124">
        <v>0</v>
      </c>
      <c r="I34" s="124" t="s">
        <v>110</v>
      </c>
      <c r="J34" s="53">
        <v>4</v>
      </c>
      <c r="K34" s="123"/>
      <c r="L34" s="124"/>
      <c r="M34" s="124"/>
      <c r="N34" s="53"/>
      <c r="O34" s="123"/>
      <c r="P34" s="124"/>
      <c r="Q34" s="124"/>
      <c r="R34" s="53"/>
      <c r="S34" s="123"/>
      <c r="T34" s="124"/>
      <c r="U34" s="124"/>
      <c r="V34" s="53"/>
      <c r="W34" s="123"/>
      <c r="X34" s="124"/>
      <c r="Y34" s="124"/>
      <c r="Z34" s="53"/>
      <c r="AA34" s="123"/>
      <c r="AB34" s="124"/>
      <c r="AC34" s="124"/>
      <c r="AD34" s="53"/>
      <c r="AE34" s="123"/>
      <c r="AF34" s="124"/>
      <c r="AG34" s="124"/>
      <c r="AH34" s="53"/>
      <c r="AI34" s="199"/>
    </row>
    <row r="35" spans="1:35" ht="15" customHeight="1" x14ac:dyDescent="0.2">
      <c r="A35" s="99" t="s">
        <v>36</v>
      </c>
      <c r="B35" s="194" t="s">
        <v>159</v>
      </c>
      <c r="C35" s="395" t="s">
        <v>154</v>
      </c>
      <c r="D35" s="392"/>
      <c r="E35" s="48">
        <f t="shared" si="4"/>
        <v>20</v>
      </c>
      <c r="F35" s="49">
        <f t="shared" si="5"/>
        <v>5</v>
      </c>
      <c r="G35" s="123"/>
      <c r="H35" s="124"/>
      <c r="I35" s="124"/>
      <c r="J35" s="53"/>
      <c r="K35" s="123">
        <v>20</v>
      </c>
      <c r="L35" s="124">
        <v>0</v>
      </c>
      <c r="M35" s="124" t="s">
        <v>110</v>
      </c>
      <c r="N35" s="53">
        <v>5</v>
      </c>
      <c r="O35" s="123"/>
      <c r="P35" s="124"/>
      <c r="Q35" s="124"/>
      <c r="R35" s="53"/>
      <c r="S35" s="123"/>
      <c r="T35" s="124"/>
      <c r="U35" s="124"/>
      <c r="V35" s="53"/>
      <c r="W35" s="123"/>
      <c r="X35" s="124"/>
      <c r="Y35" s="124"/>
      <c r="Z35" s="53"/>
      <c r="AA35" s="123"/>
      <c r="AB35" s="124"/>
      <c r="AC35" s="124"/>
      <c r="AD35" s="53"/>
      <c r="AE35" s="123"/>
      <c r="AF35" s="124"/>
      <c r="AG35" s="124"/>
      <c r="AH35" s="53"/>
      <c r="AI35" s="199"/>
    </row>
    <row r="36" spans="1:35" ht="15" customHeight="1" x14ac:dyDescent="0.2">
      <c r="A36" s="99" t="s">
        <v>37</v>
      </c>
      <c r="B36" s="194" t="s">
        <v>160</v>
      </c>
      <c r="C36" s="395" t="s">
        <v>155</v>
      </c>
      <c r="D36" s="392"/>
      <c r="E36" s="48">
        <f t="shared" si="4"/>
        <v>20</v>
      </c>
      <c r="F36" s="49">
        <v>5</v>
      </c>
      <c r="G36" s="123"/>
      <c r="H36" s="124"/>
      <c r="I36" s="124"/>
      <c r="J36" s="53"/>
      <c r="K36" s="123"/>
      <c r="L36" s="124"/>
      <c r="M36" s="124"/>
      <c r="N36" s="53"/>
      <c r="O36" s="123">
        <v>12</v>
      </c>
      <c r="P36" s="124">
        <v>8</v>
      </c>
      <c r="Q36" s="124" t="s">
        <v>68</v>
      </c>
      <c r="R36" s="53">
        <v>5</v>
      </c>
      <c r="S36" s="123"/>
      <c r="T36" s="124"/>
      <c r="U36" s="124"/>
      <c r="V36" s="53"/>
      <c r="W36" s="123"/>
      <c r="X36" s="124"/>
      <c r="Y36" s="124"/>
      <c r="Z36" s="53"/>
      <c r="AA36" s="123"/>
      <c r="AB36" s="124"/>
      <c r="AC36" s="124"/>
      <c r="AD36" s="53"/>
      <c r="AE36" s="123"/>
      <c r="AF36" s="124"/>
      <c r="AG36" s="124"/>
      <c r="AH36" s="53"/>
      <c r="AI36" s="199" t="s">
        <v>159</v>
      </c>
    </row>
    <row r="37" spans="1:35" ht="15" customHeight="1" x14ac:dyDescent="0.2">
      <c r="A37" s="99" t="s">
        <v>38</v>
      </c>
      <c r="B37" s="195" t="s">
        <v>161</v>
      </c>
      <c r="C37" s="192" t="s">
        <v>156</v>
      </c>
      <c r="D37" s="193"/>
      <c r="E37" s="48">
        <f t="shared" si="4"/>
        <v>20</v>
      </c>
      <c r="F37" s="49">
        <f t="shared" si="5"/>
        <v>4</v>
      </c>
      <c r="G37" s="123"/>
      <c r="H37" s="124"/>
      <c r="I37" s="124"/>
      <c r="J37" s="53"/>
      <c r="K37" s="123"/>
      <c r="L37" s="124"/>
      <c r="M37" s="124"/>
      <c r="N37" s="53"/>
      <c r="O37" s="123"/>
      <c r="P37" s="124"/>
      <c r="Q37" s="124"/>
      <c r="R37" s="53"/>
      <c r="S37" s="123">
        <v>20</v>
      </c>
      <c r="T37" s="124">
        <v>0</v>
      </c>
      <c r="U37" s="124" t="s">
        <v>110</v>
      </c>
      <c r="V37" s="53">
        <v>4</v>
      </c>
      <c r="W37" s="123"/>
      <c r="X37" s="124"/>
      <c r="Y37" s="124"/>
      <c r="Z37" s="53"/>
      <c r="AA37" s="123"/>
      <c r="AB37" s="124"/>
      <c r="AC37" s="124"/>
      <c r="AD37" s="53"/>
      <c r="AE37" s="123"/>
      <c r="AF37" s="124"/>
      <c r="AG37" s="124"/>
      <c r="AH37" s="53"/>
      <c r="AI37" s="199" t="s">
        <v>158</v>
      </c>
    </row>
    <row r="38" spans="1:35" ht="15" customHeight="1" x14ac:dyDescent="0.2">
      <c r="A38" s="99" t="s">
        <v>39</v>
      </c>
      <c r="B38" s="195" t="s">
        <v>162</v>
      </c>
      <c r="C38" s="192" t="s">
        <v>83</v>
      </c>
      <c r="D38" s="193"/>
      <c r="E38" s="48">
        <f t="shared" si="4"/>
        <v>18</v>
      </c>
      <c r="F38" s="49">
        <f t="shared" si="5"/>
        <v>4</v>
      </c>
      <c r="G38" s="123">
        <v>12</v>
      </c>
      <c r="H38" s="124">
        <v>6</v>
      </c>
      <c r="I38" s="124" t="s">
        <v>110</v>
      </c>
      <c r="J38" s="53">
        <v>4</v>
      </c>
      <c r="K38" s="123"/>
      <c r="L38" s="124"/>
      <c r="M38" s="124"/>
      <c r="N38" s="53"/>
      <c r="O38" s="123"/>
      <c r="P38" s="124"/>
      <c r="Q38" s="124"/>
      <c r="R38" s="53"/>
      <c r="S38" s="123"/>
      <c r="T38" s="124"/>
      <c r="U38" s="124"/>
      <c r="V38" s="53"/>
      <c r="W38" s="123"/>
      <c r="X38" s="124"/>
      <c r="Y38" s="124"/>
      <c r="Z38" s="53"/>
      <c r="AA38" s="123"/>
      <c r="AB38" s="124"/>
      <c r="AC38" s="124"/>
      <c r="AD38" s="53"/>
      <c r="AE38" s="123"/>
      <c r="AF38" s="124"/>
      <c r="AG38" s="124"/>
      <c r="AH38" s="53"/>
      <c r="AI38" s="199"/>
    </row>
    <row r="39" spans="1:35" ht="15" customHeight="1" x14ac:dyDescent="0.2">
      <c r="A39" s="99" t="s">
        <v>40</v>
      </c>
      <c r="B39" s="195" t="s">
        <v>163</v>
      </c>
      <c r="C39" s="192" t="s">
        <v>84</v>
      </c>
      <c r="D39" s="193"/>
      <c r="E39" s="48">
        <f t="shared" si="4"/>
        <v>18</v>
      </c>
      <c r="F39" s="49">
        <f t="shared" si="5"/>
        <v>4</v>
      </c>
      <c r="G39" s="123"/>
      <c r="H39" s="124"/>
      <c r="I39" s="124"/>
      <c r="J39" s="53"/>
      <c r="K39" s="123">
        <v>12</v>
      </c>
      <c r="L39" s="124">
        <v>6</v>
      </c>
      <c r="M39" s="124" t="s">
        <v>68</v>
      </c>
      <c r="N39" s="53">
        <v>4</v>
      </c>
      <c r="O39" s="123"/>
      <c r="P39" s="124"/>
      <c r="Q39" s="124"/>
      <c r="R39" s="53"/>
      <c r="S39" s="123"/>
      <c r="T39" s="124"/>
      <c r="U39" s="124"/>
      <c r="V39" s="53"/>
      <c r="W39" s="123"/>
      <c r="X39" s="124"/>
      <c r="Y39" s="124"/>
      <c r="Z39" s="53"/>
      <c r="AA39" s="123"/>
      <c r="AB39" s="124"/>
      <c r="AC39" s="124"/>
      <c r="AD39" s="53"/>
      <c r="AE39" s="123"/>
      <c r="AF39" s="124"/>
      <c r="AG39" s="124"/>
      <c r="AH39" s="53"/>
      <c r="AI39" s="199" t="s">
        <v>162</v>
      </c>
    </row>
    <row r="40" spans="1:35" ht="15" customHeight="1" x14ac:dyDescent="0.2">
      <c r="A40" s="99" t="s">
        <v>41</v>
      </c>
      <c r="B40" s="195" t="s">
        <v>169</v>
      </c>
      <c r="C40" s="192" t="s">
        <v>119</v>
      </c>
      <c r="D40" s="193"/>
      <c r="E40" s="48">
        <f t="shared" si="4"/>
        <v>8</v>
      </c>
      <c r="F40" s="49">
        <f t="shared" si="5"/>
        <v>2</v>
      </c>
      <c r="G40" s="123"/>
      <c r="H40" s="124"/>
      <c r="I40" s="124"/>
      <c r="J40" s="53"/>
      <c r="K40" s="123"/>
      <c r="L40" s="124"/>
      <c r="M40" s="124"/>
      <c r="N40" s="53"/>
      <c r="O40" s="123">
        <v>8</v>
      </c>
      <c r="P40" s="124">
        <v>0</v>
      </c>
      <c r="Q40" s="124" t="s">
        <v>110</v>
      </c>
      <c r="R40" s="53">
        <v>2</v>
      </c>
      <c r="S40" s="123"/>
      <c r="T40" s="124"/>
      <c r="U40" s="124"/>
      <c r="V40" s="53"/>
      <c r="W40" s="123"/>
      <c r="X40" s="124"/>
      <c r="Y40" s="124"/>
      <c r="Z40" s="53"/>
      <c r="AA40" s="123"/>
      <c r="AB40" s="124"/>
      <c r="AC40" s="124"/>
      <c r="AD40" s="53"/>
      <c r="AE40" s="123"/>
      <c r="AF40" s="124"/>
      <c r="AG40" s="124"/>
      <c r="AH40" s="53"/>
      <c r="AI40" s="199"/>
    </row>
    <row r="41" spans="1:35" ht="15" customHeight="1" x14ac:dyDescent="0.2">
      <c r="A41" s="99" t="s">
        <v>42</v>
      </c>
      <c r="B41" s="195" t="s">
        <v>181</v>
      </c>
      <c r="C41" s="192" t="s">
        <v>120</v>
      </c>
      <c r="D41" s="193"/>
      <c r="E41" s="48">
        <f t="shared" si="4"/>
        <v>8</v>
      </c>
      <c r="F41" s="49">
        <f t="shared" si="5"/>
        <v>2</v>
      </c>
      <c r="G41" s="123"/>
      <c r="H41" s="124"/>
      <c r="I41" s="124"/>
      <c r="J41" s="53"/>
      <c r="K41" s="123"/>
      <c r="L41" s="124"/>
      <c r="M41" s="124"/>
      <c r="N41" s="53"/>
      <c r="O41" s="123"/>
      <c r="P41" s="124"/>
      <c r="Q41" s="124"/>
      <c r="R41" s="53"/>
      <c r="S41" s="123">
        <v>8</v>
      </c>
      <c r="T41" s="124">
        <v>0</v>
      </c>
      <c r="U41" s="124" t="s">
        <v>68</v>
      </c>
      <c r="V41" s="53">
        <v>2</v>
      </c>
      <c r="W41" s="123"/>
      <c r="X41" s="124"/>
      <c r="Y41" s="124"/>
      <c r="Z41" s="53"/>
      <c r="AA41" s="123"/>
      <c r="AB41" s="124"/>
      <c r="AC41" s="124"/>
      <c r="AD41" s="53"/>
      <c r="AE41" s="123"/>
      <c r="AF41" s="124"/>
      <c r="AG41" s="124"/>
      <c r="AH41" s="53"/>
      <c r="AI41" s="199" t="s">
        <v>169</v>
      </c>
    </row>
    <row r="42" spans="1:35" ht="15" customHeight="1" x14ac:dyDescent="0.2">
      <c r="A42" s="99" t="s">
        <v>43</v>
      </c>
      <c r="B42" s="195" t="s">
        <v>170</v>
      </c>
      <c r="C42" s="192" t="s">
        <v>164</v>
      </c>
      <c r="D42" s="193"/>
      <c r="E42" s="48">
        <v>16</v>
      </c>
      <c r="F42" s="49">
        <v>3</v>
      </c>
      <c r="G42" s="123"/>
      <c r="H42" s="124"/>
      <c r="I42" s="124"/>
      <c r="J42" s="53"/>
      <c r="K42" s="123"/>
      <c r="L42" s="124"/>
      <c r="M42" s="124"/>
      <c r="N42" s="53"/>
      <c r="O42" s="123">
        <v>16</v>
      </c>
      <c r="P42" s="124">
        <v>0</v>
      </c>
      <c r="Q42" s="124" t="s">
        <v>110</v>
      </c>
      <c r="R42" s="53">
        <v>3</v>
      </c>
      <c r="S42" s="123"/>
      <c r="T42" s="124"/>
      <c r="U42" s="124"/>
      <c r="V42" s="53"/>
      <c r="W42" s="123"/>
      <c r="X42" s="124"/>
      <c r="Y42" s="124"/>
      <c r="Z42" s="53"/>
      <c r="AA42" s="123"/>
      <c r="AB42" s="124"/>
      <c r="AC42" s="124"/>
      <c r="AD42" s="53"/>
      <c r="AE42" s="123"/>
      <c r="AF42" s="124"/>
      <c r="AG42" s="124"/>
      <c r="AH42" s="53"/>
      <c r="AI42" s="397"/>
    </row>
    <row r="43" spans="1:35" ht="15" customHeight="1" x14ac:dyDescent="0.2">
      <c r="A43" s="99" t="s">
        <v>44</v>
      </c>
      <c r="B43" s="195" t="s">
        <v>171</v>
      </c>
      <c r="C43" s="192" t="s">
        <v>85</v>
      </c>
      <c r="D43" s="392"/>
      <c r="E43" s="48">
        <f t="shared" si="4"/>
        <v>20</v>
      </c>
      <c r="F43" s="49">
        <f t="shared" si="5"/>
        <v>4</v>
      </c>
      <c r="G43" s="97"/>
      <c r="H43" s="70"/>
      <c r="I43" s="70"/>
      <c r="J43" s="56"/>
      <c r="K43" s="97"/>
      <c r="L43" s="70"/>
      <c r="M43" s="70"/>
      <c r="N43" s="56"/>
      <c r="O43" s="97">
        <v>20</v>
      </c>
      <c r="P43" s="70">
        <v>0</v>
      </c>
      <c r="Q43" s="70" t="s">
        <v>110</v>
      </c>
      <c r="R43" s="56">
        <v>4</v>
      </c>
      <c r="S43" s="97"/>
      <c r="T43" s="70"/>
      <c r="U43" s="70"/>
      <c r="V43" s="56"/>
      <c r="W43" s="97"/>
      <c r="X43" s="70"/>
      <c r="Y43" s="70"/>
      <c r="Z43" s="56"/>
      <c r="AA43" s="97"/>
      <c r="AB43" s="70"/>
      <c r="AC43" s="70"/>
      <c r="AD43" s="56"/>
      <c r="AE43" s="97"/>
      <c r="AF43" s="70"/>
      <c r="AG43" s="70"/>
      <c r="AH43" s="56"/>
      <c r="AI43" s="398"/>
    </row>
    <row r="44" spans="1:35" ht="15" customHeight="1" x14ac:dyDescent="0.2">
      <c r="A44" s="99" t="s">
        <v>45</v>
      </c>
      <c r="B44" s="195" t="s">
        <v>172</v>
      </c>
      <c r="C44" s="192" t="s">
        <v>165</v>
      </c>
      <c r="D44" s="193"/>
      <c r="E44" s="48">
        <f t="shared" si="4"/>
        <v>16</v>
      </c>
      <c r="F44" s="49">
        <f t="shared" si="5"/>
        <v>4</v>
      </c>
      <c r="G44" s="123">
        <v>16</v>
      </c>
      <c r="H44" s="124">
        <v>0</v>
      </c>
      <c r="I44" s="124" t="s">
        <v>68</v>
      </c>
      <c r="J44" s="53">
        <v>4</v>
      </c>
      <c r="K44" s="123"/>
      <c r="L44" s="124"/>
      <c r="M44" s="124"/>
      <c r="N44" s="53"/>
      <c r="O44" s="123"/>
      <c r="P44" s="124"/>
      <c r="Q44" s="124"/>
      <c r="R44" s="53"/>
      <c r="S44" s="123"/>
      <c r="T44" s="124"/>
      <c r="U44" s="124"/>
      <c r="V44" s="53"/>
      <c r="W44" s="123"/>
      <c r="X44" s="124"/>
      <c r="Y44" s="124"/>
      <c r="Z44" s="53"/>
      <c r="AA44" s="123"/>
      <c r="AB44" s="124"/>
      <c r="AC44" s="124"/>
      <c r="AD44" s="53"/>
      <c r="AE44" s="123"/>
      <c r="AF44" s="124"/>
      <c r="AG44" s="124"/>
      <c r="AH44" s="53"/>
      <c r="AI44" s="199"/>
    </row>
    <row r="45" spans="1:35" ht="15" customHeight="1" x14ac:dyDescent="0.2">
      <c r="A45" s="99" t="s">
        <v>46</v>
      </c>
      <c r="B45" s="195" t="s">
        <v>173</v>
      </c>
      <c r="C45" s="192" t="s">
        <v>166</v>
      </c>
      <c r="D45" s="193"/>
      <c r="E45" s="48">
        <f t="shared" si="4"/>
        <v>16</v>
      </c>
      <c r="F45" s="49">
        <v>4</v>
      </c>
      <c r="G45" s="123"/>
      <c r="H45" s="124"/>
      <c r="I45" s="124"/>
      <c r="J45" s="53"/>
      <c r="K45" s="123">
        <v>16</v>
      </c>
      <c r="L45" s="124">
        <v>0</v>
      </c>
      <c r="M45" s="124" t="s">
        <v>68</v>
      </c>
      <c r="N45" s="53">
        <v>4</v>
      </c>
      <c r="O45" s="123"/>
      <c r="P45" s="124"/>
      <c r="Q45" s="124"/>
      <c r="R45" s="53"/>
      <c r="S45" s="123"/>
      <c r="T45" s="124"/>
      <c r="U45" s="124"/>
      <c r="V45" s="53"/>
      <c r="W45" s="123"/>
      <c r="X45" s="124"/>
      <c r="Y45" s="124"/>
      <c r="Z45" s="53"/>
      <c r="AA45" s="123"/>
      <c r="AB45" s="124"/>
      <c r="AC45" s="124"/>
      <c r="AD45" s="53"/>
      <c r="AE45" s="123"/>
      <c r="AF45" s="124"/>
      <c r="AG45" s="124"/>
      <c r="AH45" s="53"/>
      <c r="AI45" s="199"/>
    </row>
    <row r="46" spans="1:35" ht="15" customHeight="1" x14ac:dyDescent="0.2">
      <c r="A46" s="99" t="s">
        <v>47</v>
      </c>
      <c r="B46" s="195" t="s">
        <v>174</v>
      </c>
      <c r="C46" s="192" t="s">
        <v>86</v>
      </c>
      <c r="D46" s="193"/>
      <c r="E46" s="48">
        <f t="shared" si="4"/>
        <v>16</v>
      </c>
      <c r="F46" s="49">
        <f t="shared" si="5"/>
        <v>4</v>
      </c>
      <c r="G46" s="123"/>
      <c r="H46" s="124"/>
      <c r="I46" s="124"/>
      <c r="J46" s="53"/>
      <c r="K46" s="123"/>
      <c r="L46" s="124"/>
      <c r="M46" s="124"/>
      <c r="N46" s="53"/>
      <c r="O46" s="123">
        <v>16</v>
      </c>
      <c r="P46" s="124">
        <v>0</v>
      </c>
      <c r="Q46" s="124" t="s">
        <v>68</v>
      </c>
      <c r="R46" s="53">
        <v>4</v>
      </c>
      <c r="S46" s="123"/>
      <c r="T46" s="124"/>
      <c r="U46" s="124"/>
      <c r="V46" s="53"/>
      <c r="W46" s="123"/>
      <c r="X46" s="124"/>
      <c r="Y46" s="124"/>
      <c r="Z46" s="53"/>
      <c r="AA46" s="123"/>
      <c r="AB46" s="124"/>
      <c r="AC46" s="124"/>
      <c r="AD46" s="53"/>
      <c r="AE46" s="123"/>
      <c r="AF46" s="124"/>
      <c r="AG46" s="124"/>
      <c r="AH46" s="53"/>
      <c r="AI46" s="199"/>
    </row>
    <row r="47" spans="1:35" ht="15" customHeight="1" x14ac:dyDescent="0.2">
      <c r="A47" s="99" t="s">
        <v>48</v>
      </c>
      <c r="B47" s="195" t="s">
        <v>175</v>
      </c>
      <c r="C47" s="192" t="s">
        <v>87</v>
      </c>
      <c r="D47" s="193"/>
      <c r="E47" s="48">
        <f t="shared" si="4"/>
        <v>16</v>
      </c>
      <c r="F47" s="49">
        <f t="shared" si="5"/>
        <v>4</v>
      </c>
      <c r="G47" s="123"/>
      <c r="H47" s="124"/>
      <c r="I47" s="124"/>
      <c r="J47" s="53"/>
      <c r="K47" s="123"/>
      <c r="L47" s="124"/>
      <c r="M47" s="124"/>
      <c r="N47" s="53"/>
      <c r="O47" s="123"/>
      <c r="P47" s="124"/>
      <c r="Q47" s="124"/>
      <c r="R47" s="53"/>
      <c r="S47" s="123">
        <v>16</v>
      </c>
      <c r="T47" s="124">
        <v>0</v>
      </c>
      <c r="U47" s="124" t="s">
        <v>68</v>
      </c>
      <c r="V47" s="53">
        <v>4</v>
      </c>
      <c r="W47" s="123"/>
      <c r="X47" s="124"/>
      <c r="Y47" s="124"/>
      <c r="Z47" s="53"/>
      <c r="AA47" s="123"/>
      <c r="AB47" s="124"/>
      <c r="AC47" s="124"/>
      <c r="AD47" s="53"/>
      <c r="AE47" s="123"/>
      <c r="AF47" s="124"/>
      <c r="AG47" s="124"/>
      <c r="AH47" s="53"/>
      <c r="AI47" s="399" t="s">
        <v>174</v>
      </c>
    </row>
    <row r="48" spans="1:35" ht="15" customHeight="1" x14ac:dyDescent="0.2">
      <c r="A48" s="99" t="s">
        <v>49</v>
      </c>
      <c r="B48" s="195" t="s">
        <v>176</v>
      </c>
      <c r="C48" s="192" t="s">
        <v>167</v>
      </c>
      <c r="D48" s="193"/>
      <c r="E48" s="48">
        <f t="shared" si="4"/>
        <v>16</v>
      </c>
      <c r="F48" s="49">
        <f t="shared" si="5"/>
        <v>4</v>
      </c>
      <c r="G48" s="123"/>
      <c r="H48" s="124"/>
      <c r="I48" s="124"/>
      <c r="J48" s="53"/>
      <c r="K48" s="123"/>
      <c r="L48" s="124"/>
      <c r="M48" s="124"/>
      <c r="N48" s="53"/>
      <c r="O48" s="123"/>
      <c r="P48" s="124"/>
      <c r="Q48" s="124"/>
      <c r="R48" s="53"/>
      <c r="S48" s="123">
        <v>16</v>
      </c>
      <c r="T48" s="124">
        <v>0</v>
      </c>
      <c r="U48" s="124" t="s">
        <v>68</v>
      </c>
      <c r="V48" s="53">
        <v>4</v>
      </c>
      <c r="W48" s="123"/>
      <c r="X48" s="124"/>
      <c r="Y48" s="124"/>
      <c r="Z48" s="53"/>
      <c r="AA48" s="123"/>
      <c r="AB48" s="124"/>
      <c r="AC48" s="124"/>
      <c r="AD48" s="53"/>
      <c r="AE48" s="123"/>
      <c r="AF48" s="124"/>
      <c r="AG48" s="124"/>
      <c r="AH48" s="53"/>
      <c r="AI48" s="195"/>
    </row>
    <row r="49" spans="1:35" ht="15" customHeight="1" x14ac:dyDescent="0.2">
      <c r="A49" s="99" t="s">
        <v>50</v>
      </c>
      <c r="B49" s="195" t="s">
        <v>177</v>
      </c>
      <c r="C49" s="192" t="s">
        <v>168</v>
      </c>
      <c r="D49" s="193"/>
      <c r="E49" s="48">
        <f t="shared" si="4"/>
        <v>16</v>
      </c>
      <c r="F49" s="49">
        <v>3</v>
      </c>
      <c r="G49" s="123"/>
      <c r="H49" s="124"/>
      <c r="I49" s="124"/>
      <c r="J49" s="53"/>
      <c r="K49" s="123"/>
      <c r="L49" s="124"/>
      <c r="M49" s="124"/>
      <c r="N49" s="53"/>
      <c r="O49" s="123">
        <v>16</v>
      </c>
      <c r="P49" s="124">
        <v>0</v>
      </c>
      <c r="Q49" s="124" t="s">
        <v>110</v>
      </c>
      <c r="R49" s="53">
        <v>3</v>
      </c>
      <c r="S49" s="123"/>
      <c r="T49" s="124"/>
      <c r="U49" s="124"/>
      <c r="V49" s="53"/>
      <c r="W49" s="123"/>
      <c r="X49" s="124"/>
      <c r="Y49" s="124"/>
      <c r="Z49" s="53"/>
      <c r="AA49" s="123"/>
      <c r="AB49" s="124"/>
      <c r="AC49" s="124"/>
      <c r="AD49" s="53"/>
      <c r="AE49" s="123"/>
      <c r="AF49" s="124"/>
      <c r="AG49" s="124"/>
      <c r="AH49" s="53"/>
      <c r="AI49" s="393"/>
    </row>
    <row r="50" spans="1:35" ht="15" customHeight="1" x14ac:dyDescent="0.2">
      <c r="A50" s="99" t="s">
        <v>51</v>
      </c>
      <c r="B50" s="195" t="s">
        <v>178</v>
      </c>
      <c r="C50" s="192" t="s">
        <v>88</v>
      </c>
      <c r="D50" s="392"/>
      <c r="E50" s="48">
        <f t="shared" si="4"/>
        <v>16</v>
      </c>
      <c r="F50" s="49">
        <v>4</v>
      </c>
      <c r="G50" s="97"/>
      <c r="H50" s="70"/>
      <c r="I50" s="70"/>
      <c r="J50" s="56"/>
      <c r="K50" s="97"/>
      <c r="L50" s="70"/>
      <c r="M50" s="70"/>
      <c r="N50" s="56"/>
      <c r="O50" s="97"/>
      <c r="P50" s="70"/>
      <c r="Q50" s="70"/>
      <c r="R50" s="56"/>
      <c r="S50" s="97">
        <v>16</v>
      </c>
      <c r="T50" s="70">
        <v>0</v>
      </c>
      <c r="U50" s="70" t="s">
        <v>110</v>
      </c>
      <c r="V50" s="56">
        <v>4</v>
      </c>
      <c r="W50" s="97"/>
      <c r="X50" s="70"/>
      <c r="Y50" s="70"/>
      <c r="Z50" s="56"/>
      <c r="AA50" s="97"/>
      <c r="AB50" s="70"/>
      <c r="AC50" s="70"/>
      <c r="AD50" s="56"/>
      <c r="AE50" s="97"/>
      <c r="AF50" s="70"/>
      <c r="AG50" s="70"/>
      <c r="AH50" s="56"/>
      <c r="AI50" s="201" t="s">
        <v>134</v>
      </c>
    </row>
    <row r="51" spans="1:35" ht="15" customHeight="1" x14ac:dyDescent="0.2">
      <c r="A51" s="99" t="s">
        <v>52</v>
      </c>
      <c r="B51" s="195" t="s">
        <v>179</v>
      </c>
      <c r="C51" s="192" t="s">
        <v>89</v>
      </c>
      <c r="D51" s="193"/>
      <c r="E51" s="157">
        <v>8</v>
      </c>
      <c r="F51" s="49">
        <v>2</v>
      </c>
      <c r="G51" s="123"/>
      <c r="H51" s="124"/>
      <c r="I51" s="124"/>
      <c r="J51" s="53"/>
      <c r="K51" s="123"/>
      <c r="L51" s="124"/>
      <c r="M51" s="124"/>
      <c r="N51" s="53"/>
      <c r="O51" s="123"/>
      <c r="P51" s="124"/>
      <c r="Q51" s="124"/>
      <c r="R51" s="53"/>
      <c r="S51" s="123"/>
      <c r="T51" s="124"/>
      <c r="U51" s="124"/>
      <c r="V51" s="53"/>
      <c r="W51" s="123">
        <v>8</v>
      </c>
      <c r="X51" s="124">
        <v>0</v>
      </c>
      <c r="Y51" s="124" t="s">
        <v>110</v>
      </c>
      <c r="Z51" s="53">
        <v>2</v>
      </c>
      <c r="AA51" s="123"/>
      <c r="AB51" s="124"/>
      <c r="AC51" s="124"/>
      <c r="AD51" s="53"/>
      <c r="AE51" s="123"/>
      <c r="AF51" s="124"/>
      <c r="AG51" s="124"/>
      <c r="AH51" s="53"/>
      <c r="AI51" s="201"/>
    </row>
    <row r="52" spans="1:35" ht="15" customHeight="1" thickBot="1" x14ac:dyDescent="0.25">
      <c r="A52" s="98" t="s">
        <v>53</v>
      </c>
      <c r="B52" s="197" t="s">
        <v>180</v>
      </c>
      <c r="C52" s="198" t="s">
        <v>91</v>
      </c>
      <c r="D52" s="394"/>
      <c r="E52" s="180">
        <f t="shared" si="4"/>
        <v>8</v>
      </c>
      <c r="F52" s="181">
        <f t="shared" si="5"/>
        <v>2</v>
      </c>
      <c r="G52" s="182"/>
      <c r="H52" s="183"/>
      <c r="I52" s="183"/>
      <c r="J52" s="184"/>
      <c r="K52" s="182"/>
      <c r="L52" s="183"/>
      <c r="M52" s="183"/>
      <c r="N52" s="184"/>
      <c r="O52" s="182"/>
      <c r="P52" s="183"/>
      <c r="Q52" s="183"/>
      <c r="R52" s="184"/>
      <c r="S52" s="182"/>
      <c r="T52" s="183"/>
      <c r="U52" s="183"/>
      <c r="V52" s="184"/>
      <c r="W52" s="182">
        <v>8</v>
      </c>
      <c r="X52" s="183">
        <v>0</v>
      </c>
      <c r="Y52" s="183" t="s">
        <v>110</v>
      </c>
      <c r="Z52" s="184">
        <v>2</v>
      </c>
      <c r="AA52" s="182"/>
      <c r="AB52" s="183"/>
      <c r="AC52" s="183"/>
      <c r="AD52" s="184"/>
      <c r="AE52" s="182"/>
      <c r="AF52" s="183"/>
      <c r="AG52" s="183"/>
      <c r="AH52" s="184"/>
      <c r="AI52" s="205"/>
    </row>
    <row r="53" spans="1:35" ht="15" customHeight="1" x14ac:dyDescent="0.2">
      <c r="A53" s="161"/>
      <c r="B53" s="162"/>
      <c r="C53" s="164" t="s">
        <v>130</v>
      </c>
      <c r="D53" s="4"/>
      <c r="E53" s="178">
        <f>SUM(E10,E22,E32)</f>
        <v>552</v>
      </c>
      <c r="F53" s="179">
        <f>SUM(F10,F22,F32)</f>
        <v>132</v>
      </c>
      <c r="G53" s="179">
        <f>SUM(G10,G22,G32)</f>
        <v>120</v>
      </c>
      <c r="H53" s="179">
        <f>SUM(H10,H22,H32)</f>
        <v>6</v>
      </c>
      <c r="I53" s="179"/>
      <c r="J53" s="179">
        <f>SUM(J10,J22,J32)</f>
        <v>31</v>
      </c>
      <c r="K53" s="179">
        <f>SUM(K10,K22,K32)</f>
        <v>116</v>
      </c>
      <c r="L53" s="179">
        <f>SUM(L10,L22,L32)</f>
        <v>14</v>
      </c>
      <c r="M53" s="179"/>
      <c r="N53" s="179">
        <f>SUM(N10,N22,N32)</f>
        <v>31</v>
      </c>
      <c r="O53" s="179">
        <f>SUM(O10,O22,O32)</f>
        <v>132</v>
      </c>
      <c r="P53" s="179">
        <f>SUM(P10,P22,P32)</f>
        <v>8</v>
      </c>
      <c r="Q53" s="179"/>
      <c r="R53" s="179">
        <f>SUM(R10,R22,R32)</f>
        <v>32</v>
      </c>
      <c r="S53" s="179">
        <f>SUM(S10,S22,S32)</f>
        <v>104</v>
      </c>
      <c r="T53" s="179">
        <f>SUM(T10,T22,T32)</f>
        <v>4</v>
      </c>
      <c r="U53" s="179"/>
      <c r="V53" s="179">
        <f>SUM(V10,V22,V32)</f>
        <v>26</v>
      </c>
      <c r="W53" s="179">
        <f>SUM(W10,W22,W32)</f>
        <v>36</v>
      </c>
      <c r="X53" s="179">
        <f>SUM(X10,X22,X32)</f>
        <v>0</v>
      </c>
      <c r="Y53" s="179"/>
      <c r="Z53" s="179">
        <f>SUM(Z10,Z22,Z32)</f>
        <v>9</v>
      </c>
      <c r="AA53" s="179">
        <f>SUM(AA10,AA22,AA32)</f>
        <v>12</v>
      </c>
      <c r="AB53" s="179">
        <f>SUM(AB10,AB22,AB32)</f>
        <v>0</v>
      </c>
      <c r="AC53" s="179"/>
      <c r="AD53" s="179">
        <f>SUM(AD10,AD22,AD32)</f>
        <v>3</v>
      </c>
      <c r="AE53" s="179">
        <f>SUM(AE10,AE22,AE32)</f>
        <v>0</v>
      </c>
      <c r="AF53" s="179">
        <f>SUM(AF10,AF22,AF32)</f>
        <v>0</v>
      </c>
      <c r="AG53" s="179"/>
      <c r="AH53" s="179">
        <f>SUM(AH10,AH22,AH32)</f>
        <v>0</v>
      </c>
      <c r="AI53" s="4"/>
    </row>
    <row r="54" spans="1:35" ht="15" customHeight="1" x14ac:dyDescent="0.2">
      <c r="A54" s="161"/>
      <c r="B54" s="162"/>
      <c r="C54" s="164"/>
      <c r="D54" s="162"/>
      <c r="E54" s="61"/>
      <c r="F54" s="62" t="s">
        <v>12</v>
      </c>
      <c r="G54" s="58"/>
      <c r="H54" s="58"/>
      <c r="I54" s="60">
        <f>COUNTIF(I10:I52,"v")</f>
        <v>4</v>
      </c>
      <c r="J54" s="62"/>
      <c r="K54" s="62"/>
      <c r="L54" s="62"/>
      <c r="M54" s="60">
        <f>COUNTIF(M10:M52,"v")</f>
        <v>4</v>
      </c>
      <c r="N54" s="62"/>
      <c r="O54" s="62"/>
      <c r="P54" s="163"/>
      <c r="Q54" s="60">
        <f>COUNTIF(Q10:Q52,"v")</f>
        <v>5</v>
      </c>
      <c r="R54" s="62"/>
      <c r="S54" s="62"/>
      <c r="T54" s="62"/>
      <c r="U54" s="60">
        <f>COUNTIF(U10:U52,"v")</f>
        <v>3</v>
      </c>
      <c r="V54" s="62"/>
      <c r="W54" s="62"/>
      <c r="X54" s="62"/>
      <c r="Y54" s="60">
        <f>COUNTIF(Y10:Y52,"v")</f>
        <v>2</v>
      </c>
      <c r="Z54" s="62"/>
      <c r="AA54" s="58"/>
      <c r="AB54" s="58"/>
      <c r="AC54" s="60">
        <f>COUNTIF(AC10:AC52,"v")</f>
        <v>1</v>
      </c>
      <c r="AD54" s="62"/>
      <c r="AE54" s="58"/>
      <c r="AF54" s="58"/>
      <c r="AG54" s="60">
        <f>COUNTIF(AG10:AG52,"v")</f>
        <v>0</v>
      </c>
      <c r="AH54" s="62"/>
      <c r="AI54" s="4"/>
    </row>
    <row r="55" spans="1:35" ht="15" customHeight="1" x14ac:dyDescent="0.2">
      <c r="A55" s="161"/>
      <c r="B55" s="162"/>
      <c r="C55" s="164"/>
      <c r="D55" s="162"/>
      <c r="E55" s="63"/>
      <c r="F55" s="64" t="s">
        <v>111</v>
      </c>
      <c r="G55" s="63"/>
      <c r="H55" s="63"/>
      <c r="I55" s="60">
        <f>COUNTIF(I10:I52,"é")</f>
        <v>4</v>
      </c>
      <c r="J55" s="63"/>
      <c r="K55" s="63"/>
      <c r="L55" s="63"/>
      <c r="M55" s="60">
        <f>COUNTIF(M10:M52,"é")</f>
        <v>4</v>
      </c>
      <c r="N55" s="63"/>
      <c r="O55" s="63"/>
      <c r="P55" s="163"/>
      <c r="Q55" s="60">
        <f>COUNTIF(Q10:Q52,"é")</f>
        <v>6</v>
      </c>
      <c r="R55" s="63"/>
      <c r="S55" s="63"/>
      <c r="T55" s="63"/>
      <c r="U55" s="60">
        <f>COUNTIF(U10:U52,"é")</f>
        <v>5</v>
      </c>
      <c r="V55" s="63"/>
      <c r="W55" s="63"/>
      <c r="X55" s="63"/>
      <c r="Y55" s="60">
        <f>COUNTIF(Y10:Y52,"é")</f>
        <v>2</v>
      </c>
      <c r="Z55" s="63"/>
      <c r="AA55" s="63"/>
      <c r="AB55" s="63"/>
      <c r="AC55" s="60">
        <f>COUNTIF(AC10:AC52,"é")</f>
        <v>0</v>
      </c>
      <c r="AD55" s="63"/>
      <c r="AE55" s="63"/>
      <c r="AF55" s="63"/>
      <c r="AG55" s="60">
        <f>COUNTIF(AG10:AG52,"é")</f>
        <v>0</v>
      </c>
      <c r="AH55" s="63"/>
      <c r="AI55" s="4"/>
    </row>
    <row r="56" spans="1:35" ht="15" customHeight="1" x14ac:dyDescent="0.2">
      <c r="A56" s="4"/>
      <c r="B56" s="4"/>
      <c r="C56" s="4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ht="15" customHeight="1" x14ac:dyDescent="0.2">
      <c r="A57" s="161"/>
      <c r="B57" s="162"/>
      <c r="C57" s="164" t="s">
        <v>123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5" customHeight="1" x14ac:dyDescent="0.2">
      <c r="A58" s="161"/>
      <c r="B58" s="162"/>
      <c r="C58" s="164" t="s">
        <v>124</v>
      </c>
      <c r="D58" s="162"/>
      <c r="E58" s="162"/>
      <c r="F58" s="162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s="58" customFormat="1" ht="15" customHeight="1" x14ac:dyDescent="0.2">
      <c r="A59" s="57"/>
      <c r="C59" s="59"/>
      <c r="D59" s="162"/>
      <c r="E59" s="162"/>
      <c r="F59" s="4"/>
      <c r="G59" s="4"/>
      <c r="H59" s="4"/>
      <c r="I59" s="4"/>
      <c r="J59" s="28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28"/>
      <c r="W59" s="4"/>
      <c r="X59" s="4"/>
      <c r="Y59" s="4"/>
      <c r="Z59" s="28"/>
      <c r="AA59" s="4"/>
      <c r="AB59" s="4"/>
      <c r="AC59" s="4"/>
      <c r="AD59" s="28"/>
      <c r="AE59" s="4"/>
      <c r="AF59" s="4"/>
      <c r="AG59" s="4"/>
      <c r="AH59" s="4"/>
      <c r="AI59" s="1"/>
    </row>
    <row r="60" spans="1:35" s="58" customFormat="1" ht="15" customHeight="1" x14ac:dyDescent="0.2">
      <c r="A60" s="57"/>
      <c r="C60" s="59"/>
      <c r="D60" s="59"/>
    </row>
    <row r="61" spans="1:35" s="58" customFormat="1" ht="15" customHeight="1" x14ac:dyDescent="0.2">
      <c r="A61" s="57"/>
      <c r="B61" s="63"/>
      <c r="C61" s="63"/>
      <c r="D61" s="59"/>
    </row>
    <row r="62" spans="1:35" ht="15" customHeight="1" x14ac:dyDescent="0.2">
      <c r="B62" s="29"/>
      <c r="C62" s="30"/>
      <c r="D62" s="63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63"/>
    </row>
    <row r="63" spans="1:35" ht="15" customHeight="1" x14ac:dyDescent="0.2">
      <c r="C63" s="31"/>
      <c r="D63" s="30"/>
      <c r="E63" s="30"/>
      <c r="F63" s="30"/>
      <c r="G63" s="30"/>
      <c r="H63" s="29"/>
      <c r="I63" s="29"/>
      <c r="J63" s="29"/>
      <c r="K63" s="29"/>
      <c r="L63" s="29"/>
      <c r="M63" s="29"/>
      <c r="N63" s="29"/>
      <c r="O63" s="30"/>
      <c r="P63" s="30"/>
      <c r="Q63" s="30"/>
      <c r="R63" s="30"/>
      <c r="S63" s="30"/>
      <c r="T63" s="30"/>
      <c r="U63" s="30"/>
      <c r="V63" s="30"/>
      <c r="W63" s="10"/>
      <c r="X63" s="10"/>
      <c r="Y63" s="10"/>
      <c r="Z63" s="10"/>
      <c r="AA63" s="10"/>
      <c r="AB63" s="10"/>
      <c r="AC63" s="10"/>
      <c r="AD63" s="10"/>
      <c r="AE63" s="9"/>
      <c r="AF63" s="9"/>
      <c r="AG63" s="9"/>
      <c r="AH63" s="9"/>
    </row>
    <row r="64" spans="1:35" ht="15" customHeight="1" x14ac:dyDescent="0.2">
      <c r="C64" s="31"/>
      <c r="D64" s="31"/>
    </row>
    <row r="65" spans="3:13" ht="15" customHeight="1" x14ac:dyDescent="0.2">
      <c r="C65" s="31"/>
      <c r="D65" s="31"/>
    </row>
    <row r="66" spans="3:13" ht="15" customHeight="1" x14ac:dyDescent="0.2">
      <c r="C66" s="31"/>
      <c r="D66" s="31"/>
      <c r="K66" s="2"/>
      <c r="L66" s="2"/>
      <c r="M66" s="2"/>
    </row>
    <row r="67" spans="3:13" ht="15" customHeight="1" x14ac:dyDescent="0.2">
      <c r="D67" s="31"/>
      <c r="K67" s="2"/>
      <c r="L67" s="2"/>
      <c r="M67" s="2"/>
    </row>
    <row r="74" spans="3:13" ht="12.75" x14ac:dyDescent="0.2"/>
  </sheetData>
  <mergeCells count="19">
    <mergeCell ref="A32:C32"/>
    <mergeCell ref="O8:R8"/>
    <mergeCell ref="S8:V8"/>
    <mergeCell ref="A10:C10"/>
    <mergeCell ref="A22:C22"/>
    <mergeCell ref="C7:C8"/>
    <mergeCell ref="V4:AI4"/>
    <mergeCell ref="AA8:AD8"/>
    <mergeCell ref="AI7:AI8"/>
    <mergeCell ref="AE8:AH8"/>
    <mergeCell ref="Z2:AL2"/>
    <mergeCell ref="B5:C5"/>
    <mergeCell ref="B7:B8"/>
    <mergeCell ref="G7:AH7"/>
    <mergeCell ref="A6:AI6"/>
    <mergeCell ref="F7:F8"/>
    <mergeCell ref="G8:J8"/>
    <mergeCell ref="K8:N8"/>
    <mergeCell ref="W8:Z8"/>
  </mergeCells>
  <phoneticPr fontId="0" type="noConversion"/>
  <printOptions horizontalCentered="1"/>
  <pageMargins left="0.47244094488188981" right="0.47244094488188981" top="0.59055118110236227" bottom="0.39370078740157483" header="0.55118110236220474" footer="0.43307086614173229"/>
  <pageSetup paperSize="9" scale="50" orientation="landscape" horizontalDpi="300" verticalDpi="300" r:id="rId1"/>
  <headerFooter alignWithMargins="0">
    <oddFooter>&amp;L&amp;14Nyomtatva:&amp;D&amp;C&amp;12Tanterv - Levelező
&amp;F&amp;R&amp;14 1/8</oddFooter>
  </headerFooter>
  <ignoredErrors>
    <ignoredError sqref="E22:F22 E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6"/>
  <sheetViews>
    <sheetView showGridLines="0" view="pageBreakPreview" topLeftCell="A4" zoomScale="75" zoomScaleNormal="75" zoomScaleSheetLayoutView="75" workbookViewId="0">
      <selection activeCell="AA40" sqref="AA40"/>
    </sheetView>
  </sheetViews>
  <sheetFormatPr defaultRowHeight="15" customHeight="1" x14ac:dyDescent="0.2"/>
  <cols>
    <col min="1" max="1" width="4.5703125" style="11" customWidth="1"/>
    <col min="2" max="2" width="15.140625" style="2" bestFit="1" customWidth="1"/>
    <col min="3" max="3" width="57.28515625" style="3" customWidth="1"/>
    <col min="4" max="4" width="14" style="3" customWidth="1"/>
    <col min="5" max="6" width="8" style="1" customWidth="1"/>
    <col min="7" max="7" width="5" style="1" customWidth="1"/>
    <col min="8" max="9" width="3.5703125" style="1" customWidth="1"/>
    <col min="10" max="11" width="5" style="1" customWidth="1"/>
    <col min="12" max="13" width="3.5703125" style="1" customWidth="1"/>
    <col min="14" max="15" width="5" style="1" customWidth="1"/>
    <col min="16" max="17" width="3.5703125" style="1" customWidth="1"/>
    <col min="18" max="19" width="5" style="1" customWidth="1"/>
    <col min="20" max="21" width="3.5703125" style="1" customWidth="1"/>
    <col min="22" max="23" width="5" style="1" customWidth="1"/>
    <col min="24" max="25" width="3.5703125" style="1" customWidth="1"/>
    <col min="26" max="27" width="5" style="1" customWidth="1"/>
    <col min="28" max="29" width="3.5703125" style="1" customWidth="1"/>
    <col min="30" max="31" width="5" style="1" customWidth="1"/>
    <col min="32" max="33" width="3.5703125" style="1" customWidth="1"/>
    <col min="34" max="34" width="5" style="1" customWidth="1"/>
    <col min="35" max="35" width="32" style="1" bestFit="1" customWidth="1"/>
    <col min="36" max="16384" width="9.140625" style="4"/>
  </cols>
  <sheetData>
    <row r="1" spans="1:42" s="15" customFormat="1" ht="18" x14ac:dyDescent="0.2">
      <c r="A1" s="12" t="s">
        <v>125</v>
      </c>
      <c r="B1" s="13"/>
      <c r="C1" s="14"/>
      <c r="D1" s="14"/>
      <c r="M1" s="20" t="s">
        <v>265</v>
      </c>
      <c r="Q1" s="20"/>
      <c r="R1" s="20"/>
      <c r="S1" s="20"/>
      <c r="T1" s="20"/>
      <c r="U1" s="20"/>
      <c r="V1" s="20"/>
      <c r="W1" s="20"/>
      <c r="X1" s="20"/>
      <c r="Y1" s="20"/>
      <c r="Z1" s="20"/>
      <c r="AI1" s="119"/>
    </row>
    <row r="2" spans="1:42" s="15" customFormat="1" ht="18" x14ac:dyDescent="0.2">
      <c r="A2" s="12" t="s">
        <v>128</v>
      </c>
      <c r="B2" s="13"/>
      <c r="C2" s="14"/>
      <c r="D2" s="14"/>
      <c r="M2" s="20" t="s">
        <v>97</v>
      </c>
      <c r="Q2" s="20"/>
      <c r="R2" s="20"/>
      <c r="S2" s="20"/>
      <c r="T2" s="20"/>
      <c r="U2" s="20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5"/>
      <c r="AI2" s="595"/>
    </row>
    <row r="3" spans="1:42" s="15" customFormat="1" ht="18" x14ac:dyDescent="0.2">
      <c r="A3" s="12"/>
      <c r="B3" s="13"/>
      <c r="C3" s="14"/>
      <c r="E3" s="213"/>
      <c r="F3" s="213"/>
      <c r="G3" s="213"/>
      <c r="H3" s="213"/>
      <c r="I3" s="213"/>
      <c r="J3" s="213"/>
      <c r="K3" s="213"/>
      <c r="L3" s="213"/>
      <c r="M3" s="213" t="s">
        <v>212</v>
      </c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2"/>
      <c r="AA3" s="303"/>
      <c r="AB3" s="598" t="s">
        <v>213</v>
      </c>
      <c r="AC3" s="598"/>
      <c r="AD3" s="598"/>
      <c r="AE3" s="598"/>
      <c r="AF3" s="598"/>
      <c r="AG3" s="598"/>
      <c r="AH3" s="598"/>
      <c r="AI3" s="598"/>
      <c r="AJ3" s="598"/>
      <c r="AK3" s="598"/>
      <c r="AL3" s="598"/>
      <c r="AM3" s="598"/>
      <c r="AN3" s="598"/>
      <c r="AO3" s="277"/>
      <c r="AP3" s="277"/>
    </row>
    <row r="4" spans="1:42" s="9" customFormat="1" ht="21.75" customHeight="1" x14ac:dyDescent="0.2">
      <c r="A4" s="16"/>
      <c r="B4" s="17"/>
      <c r="C4" s="18"/>
      <c r="D4" s="18"/>
      <c r="G4" s="213"/>
      <c r="H4" s="213"/>
      <c r="I4" s="213"/>
      <c r="J4" s="213"/>
      <c r="K4" s="213"/>
      <c r="L4" s="213"/>
      <c r="M4" s="213"/>
      <c r="O4" s="213" t="s">
        <v>307</v>
      </c>
      <c r="P4" s="213"/>
      <c r="Q4" s="213"/>
      <c r="R4" s="213"/>
      <c r="T4" s="213"/>
      <c r="U4" s="213"/>
      <c r="V4" s="213"/>
      <c r="W4" s="213"/>
      <c r="X4" s="213"/>
      <c r="Y4" s="213"/>
      <c r="Z4" s="213"/>
      <c r="AA4" s="1"/>
      <c r="AB4" s="612" t="s">
        <v>182</v>
      </c>
      <c r="AC4" s="612"/>
      <c r="AD4" s="612"/>
      <c r="AE4" s="612"/>
      <c r="AF4" s="612"/>
      <c r="AG4" s="612"/>
      <c r="AH4" s="612"/>
      <c r="AI4" s="612"/>
      <c r="AJ4" s="612"/>
      <c r="AK4" s="612"/>
      <c r="AL4" s="612"/>
      <c r="AM4" s="1"/>
      <c r="AN4" s="1"/>
      <c r="AO4" s="1"/>
      <c r="AP4" s="1"/>
    </row>
    <row r="5" spans="1:42" s="9" customFormat="1" ht="33" customHeight="1" x14ac:dyDescent="0.2">
      <c r="A5" s="16"/>
      <c r="B5" s="613"/>
      <c r="C5" s="613"/>
      <c r="D5" s="120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42" s="9" customFormat="1" ht="25.5" customHeight="1" thickBot="1" x14ac:dyDescent="0.25">
      <c r="A6" s="588" t="s">
        <v>109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89"/>
      <c r="AA6" s="589"/>
      <c r="AB6" s="589"/>
      <c r="AC6" s="589"/>
      <c r="AD6" s="589"/>
      <c r="AE6" s="589"/>
      <c r="AF6" s="589"/>
      <c r="AG6" s="589"/>
      <c r="AH6" s="589"/>
      <c r="AI6" s="589"/>
    </row>
    <row r="7" spans="1:42" s="24" customFormat="1" ht="20.25" customHeight="1" x14ac:dyDescent="0.2">
      <c r="A7" s="39"/>
      <c r="B7" s="583" t="s">
        <v>18</v>
      </c>
      <c r="C7" s="602" t="s">
        <v>1</v>
      </c>
      <c r="D7" s="152"/>
      <c r="E7" s="25" t="s">
        <v>17</v>
      </c>
      <c r="F7" s="590" t="s">
        <v>21</v>
      </c>
      <c r="G7" s="585" t="s">
        <v>0</v>
      </c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6"/>
      <c r="Z7" s="586"/>
      <c r="AA7" s="586"/>
      <c r="AB7" s="586"/>
      <c r="AC7" s="586"/>
      <c r="AD7" s="586"/>
      <c r="AE7" s="587"/>
      <c r="AF7" s="587"/>
      <c r="AG7" s="587"/>
      <c r="AH7" s="587"/>
      <c r="AI7" s="596" t="s">
        <v>62</v>
      </c>
    </row>
    <row r="8" spans="1:42" s="24" customFormat="1" ht="20.25" customHeight="1" thickBot="1" x14ac:dyDescent="0.25">
      <c r="A8" s="40"/>
      <c r="B8" s="584"/>
      <c r="C8" s="603"/>
      <c r="D8" s="44"/>
      <c r="E8" s="33" t="s">
        <v>2</v>
      </c>
      <c r="F8" s="591"/>
      <c r="G8" s="592" t="s">
        <v>3</v>
      </c>
      <c r="H8" s="593"/>
      <c r="I8" s="593"/>
      <c r="J8" s="594"/>
      <c r="K8" s="592" t="s">
        <v>4</v>
      </c>
      <c r="L8" s="593"/>
      <c r="M8" s="593"/>
      <c r="N8" s="594"/>
      <c r="O8" s="592" t="s">
        <v>5</v>
      </c>
      <c r="P8" s="593"/>
      <c r="Q8" s="593"/>
      <c r="R8" s="594"/>
      <c r="S8" s="592" t="s">
        <v>6</v>
      </c>
      <c r="T8" s="593"/>
      <c r="U8" s="593"/>
      <c r="V8" s="594"/>
      <c r="W8" s="592" t="s">
        <v>7</v>
      </c>
      <c r="X8" s="593"/>
      <c r="Y8" s="593"/>
      <c r="Z8" s="594"/>
      <c r="AA8" s="592" t="s">
        <v>8</v>
      </c>
      <c r="AB8" s="593"/>
      <c r="AC8" s="593"/>
      <c r="AD8" s="594"/>
      <c r="AE8" s="592" t="s">
        <v>15</v>
      </c>
      <c r="AF8" s="593"/>
      <c r="AG8" s="593"/>
      <c r="AH8" s="593"/>
      <c r="AI8" s="597"/>
    </row>
    <row r="9" spans="1:42" s="24" customFormat="1" ht="20.25" customHeight="1" x14ac:dyDescent="0.2">
      <c r="A9" s="42"/>
      <c r="B9" s="23"/>
      <c r="C9" s="132"/>
      <c r="D9" s="132"/>
      <c r="E9" s="22"/>
      <c r="F9" s="32"/>
      <c r="G9" s="21" t="s">
        <v>19</v>
      </c>
      <c r="H9" s="26" t="s">
        <v>9</v>
      </c>
      <c r="I9" s="26" t="s">
        <v>10</v>
      </c>
      <c r="J9" s="27" t="s">
        <v>11</v>
      </c>
      <c r="K9" s="21" t="s">
        <v>19</v>
      </c>
      <c r="L9" s="26" t="s">
        <v>9</v>
      </c>
      <c r="M9" s="26" t="s">
        <v>10</v>
      </c>
      <c r="N9" s="27" t="s">
        <v>11</v>
      </c>
      <c r="O9" s="21" t="s">
        <v>19</v>
      </c>
      <c r="P9" s="26" t="s">
        <v>9</v>
      </c>
      <c r="Q9" s="26" t="s">
        <v>10</v>
      </c>
      <c r="R9" s="27" t="s">
        <v>11</v>
      </c>
      <c r="S9" s="21" t="s">
        <v>19</v>
      </c>
      <c r="T9" s="26" t="s">
        <v>9</v>
      </c>
      <c r="U9" s="26" t="s">
        <v>10</v>
      </c>
      <c r="V9" s="27" t="s">
        <v>11</v>
      </c>
      <c r="W9" s="21" t="s">
        <v>19</v>
      </c>
      <c r="X9" s="26" t="s">
        <v>9</v>
      </c>
      <c r="Y9" s="26" t="s">
        <v>10</v>
      </c>
      <c r="Z9" s="27" t="s">
        <v>11</v>
      </c>
      <c r="AA9" s="21" t="s">
        <v>19</v>
      </c>
      <c r="AB9" s="26" t="s">
        <v>9</v>
      </c>
      <c r="AC9" s="26" t="s">
        <v>10</v>
      </c>
      <c r="AD9" s="27" t="s">
        <v>11</v>
      </c>
      <c r="AE9" s="21" t="s">
        <v>19</v>
      </c>
      <c r="AF9" s="26" t="s">
        <v>9</v>
      </c>
      <c r="AG9" s="26" t="s">
        <v>10</v>
      </c>
      <c r="AH9" s="103" t="s">
        <v>11</v>
      </c>
      <c r="AI9" s="109" t="s">
        <v>18</v>
      </c>
    </row>
    <row r="10" spans="1:42" s="37" customFormat="1" ht="20.25" customHeight="1" x14ac:dyDescent="0.2">
      <c r="A10" s="601" t="s">
        <v>306</v>
      </c>
      <c r="B10" s="600"/>
      <c r="C10" s="600"/>
      <c r="D10" s="143" t="s">
        <v>112</v>
      </c>
      <c r="E10" s="34">
        <f>SUM(E11:E27)</f>
        <v>236</v>
      </c>
      <c r="F10" s="35">
        <f>SUM(F11:F27)</f>
        <v>53</v>
      </c>
      <c r="G10" s="34">
        <f>SUM(G11:G27)</f>
        <v>0</v>
      </c>
      <c r="H10" s="36">
        <f>SUM(H11:H27)</f>
        <v>0</v>
      </c>
      <c r="I10" s="36"/>
      <c r="J10" s="38">
        <f>SUM(J11:J27)</f>
        <v>0</v>
      </c>
      <c r="K10" s="34">
        <f>SUM(K11:K27)</f>
        <v>0</v>
      </c>
      <c r="L10" s="36">
        <f>SUM(L11:L27)</f>
        <v>0</v>
      </c>
      <c r="M10" s="36"/>
      <c r="N10" s="38">
        <f>SUM(N11:N27)</f>
        <v>0</v>
      </c>
      <c r="O10" s="34">
        <f>SUM(O11:O27)</f>
        <v>0</v>
      </c>
      <c r="P10" s="36">
        <f>SUM(P11:P27)</f>
        <v>0</v>
      </c>
      <c r="Q10" s="36"/>
      <c r="R10" s="38">
        <f>SUM(R11:R27)</f>
        <v>0</v>
      </c>
      <c r="S10" s="34">
        <f>SUM(S11:S27)</f>
        <v>8</v>
      </c>
      <c r="T10" s="36">
        <f>SUM(T11:T27)</f>
        <v>12</v>
      </c>
      <c r="U10" s="36"/>
      <c r="V10" s="38">
        <f>SUM(V11:V27)</f>
        <v>4</v>
      </c>
      <c r="W10" s="34">
        <f>SUM(W11:W27)</f>
        <v>40</v>
      </c>
      <c r="X10" s="36">
        <f>SUM(X11:X27)</f>
        <v>20</v>
      </c>
      <c r="Y10" s="36"/>
      <c r="Z10" s="38">
        <f>SUM(Z11:Z27)</f>
        <v>13</v>
      </c>
      <c r="AA10" s="34">
        <f>SUM(AA11:AA27)</f>
        <v>44</v>
      </c>
      <c r="AB10" s="36">
        <f>SUM(AB11:AB27)</f>
        <v>48</v>
      </c>
      <c r="AC10" s="36"/>
      <c r="AD10" s="38">
        <f>SUM(AD11:AD27)</f>
        <v>21</v>
      </c>
      <c r="AE10" s="34">
        <f>SUM(AE11:AE27)</f>
        <v>44</v>
      </c>
      <c r="AF10" s="36">
        <f>SUM(AF11:AF27)</f>
        <v>20</v>
      </c>
      <c r="AG10" s="36"/>
      <c r="AH10" s="104">
        <f>SUM(AH11:AH27)</f>
        <v>15</v>
      </c>
      <c r="AI10" s="110"/>
    </row>
    <row r="11" spans="1:42" ht="19.5" customHeight="1" x14ac:dyDescent="0.2">
      <c r="A11" s="328" t="s">
        <v>54</v>
      </c>
      <c r="B11" s="191" t="s">
        <v>194</v>
      </c>
      <c r="C11" s="384" t="s">
        <v>183</v>
      </c>
      <c r="D11" s="381"/>
      <c r="E11" s="48">
        <f>SUM(G11,H11,K11,L11,O11,P11,S11,T11,W11,X11,AA11,AB11,AE11,AF11)</f>
        <v>20</v>
      </c>
      <c r="F11" s="385">
        <f>SUM(J11,N11,R11,V11,Z11,AD11,AH11)</f>
        <v>4</v>
      </c>
      <c r="G11" s="96"/>
      <c r="H11" s="145"/>
      <c r="I11" s="145"/>
      <c r="J11" s="146"/>
      <c r="K11" s="144"/>
      <c r="L11" s="145"/>
      <c r="M11" s="145"/>
      <c r="N11" s="146"/>
      <c r="O11" s="144"/>
      <c r="P11" s="145"/>
      <c r="Q11" s="145"/>
      <c r="R11" s="146"/>
      <c r="S11" s="144">
        <v>8</v>
      </c>
      <c r="T11" s="145">
        <v>12</v>
      </c>
      <c r="U11" s="145" t="s">
        <v>68</v>
      </c>
      <c r="V11" s="260">
        <v>4</v>
      </c>
      <c r="W11" s="144"/>
      <c r="X11" s="145"/>
      <c r="Y11" s="145"/>
      <c r="Z11" s="260"/>
      <c r="AA11" s="144"/>
      <c r="AB11" s="145"/>
      <c r="AC11" s="145"/>
      <c r="AD11" s="260"/>
      <c r="AE11" s="144"/>
      <c r="AF11" s="145"/>
      <c r="AG11" s="145"/>
      <c r="AH11" s="260"/>
      <c r="AI11" s="248" t="s">
        <v>171</v>
      </c>
    </row>
    <row r="12" spans="1:42" ht="19.5" customHeight="1" x14ac:dyDescent="0.2">
      <c r="A12" s="382" t="s">
        <v>55</v>
      </c>
      <c r="B12" s="194" t="s">
        <v>195</v>
      </c>
      <c r="C12" s="265" t="s">
        <v>300</v>
      </c>
      <c r="D12" s="264"/>
      <c r="E12" s="48">
        <f t="shared" ref="E12:E27" si="0">SUM(G12,H12,K12,L12,O12,P12,S12,T12,W12,X12,AA12,AB12,AE12,AF12)</f>
        <v>16</v>
      </c>
      <c r="F12" s="385">
        <f t="shared" ref="F12:F27" si="1">SUM(J12,N12,R12,V12,Z12,AD12,AH12)</f>
        <v>3</v>
      </c>
      <c r="G12" s="285"/>
      <c r="H12" s="207"/>
      <c r="I12" s="207"/>
      <c r="J12" s="208"/>
      <c r="K12" s="206"/>
      <c r="L12" s="207"/>
      <c r="M12" s="207"/>
      <c r="N12" s="208"/>
      <c r="O12" s="206"/>
      <c r="P12" s="207"/>
      <c r="Q12" s="207"/>
      <c r="R12" s="208"/>
      <c r="S12" s="206"/>
      <c r="T12" s="207"/>
      <c r="U12" s="207"/>
      <c r="V12" s="208"/>
      <c r="W12" s="206">
        <v>8</v>
      </c>
      <c r="X12" s="207">
        <v>8</v>
      </c>
      <c r="Y12" s="207" t="s">
        <v>110</v>
      </c>
      <c r="Z12" s="261">
        <v>3</v>
      </c>
      <c r="AA12" s="206"/>
      <c r="AB12" s="207"/>
      <c r="AC12" s="207"/>
      <c r="AD12" s="261"/>
      <c r="AE12" s="206"/>
      <c r="AF12" s="207"/>
      <c r="AG12" s="207"/>
      <c r="AH12" s="261"/>
      <c r="AI12" s="248"/>
    </row>
    <row r="13" spans="1:42" ht="19.5" customHeight="1" x14ac:dyDescent="0.2">
      <c r="A13" s="383" t="s">
        <v>122</v>
      </c>
      <c r="B13" s="194" t="s">
        <v>196</v>
      </c>
      <c r="C13" s="265" t="s">
        <v>301</v>
      </c>
      <c r="D13" s="264"/>
      <c r="E13" s="48">
        <f t="shared" si="0"/>
        <v>20</v>
      </c>
      <c r="F13" s="385">
        <f t="shared" si="1"/>
        <v>4</v>
      </c>
      <c r="G13" s="285"/>
      <c r="H13" s="207"/>
      <c r="I13" s="207"/>
      <c r="J13" s="208"/>
      <c r="K13" s="206"/>
      <c r="L13" s="207"/>
      <c r="M13" s="207"/>
      <c r="N13" s="208"/>
      <c r="O13" s="206"/>
      <c r="P13" s="207"/>
      <c r="Q13" s="207"/>
      <c r="R13" s="208"/>
      <c r="S13" s="206"/>
      <c r="T13" s="207"/>
      <c r="U13" s="207"/>
      <c r="V13" s="208"/>
      <c r="W13" s="206"/>
      <c r="X13" s="207"/>
      <c r="Y13" s="207"/>
      <c r="Z13" s="261"/>
      <c r="AA13" s="206">
        <v>8</v>
      </c>
      <c r="AB13" s="207">
        <v>12</v>
      </c>
      <c r="AC13" s="207" t="s">
        <v>68</v>
      </c>
      <c r="AD13" s="261">
        <v>4</v>
      </c>
      <c r="AE13" s="206"/>
      <c r="AF13" s="207"/>
      <c r="AG13" s="207"/>
      <c r="AH13" s="261"/>
      <c r="AI13" s="248" t="s">
        <v>195</v>
      </c>
    </row>
    <row r="14" spans="1:42" ht="19.5" customHeight="1" x14ac:dyDescent="0.2">
      <c r="A14" s="382" t="s">
        <v>56</v>
      </c>
      <c r="B14" s="194" t="s">
        <v>197</v>
      </c>
      <c r="C14" s="265" t="s">
        <v>302</v>
      </c>
      <c r="D14" s="264"/>
      <c r="E14" s="48">
        <f t="shared" si="0"/>
        <v>12</v>
      </c>
      <c r="F14" s="385">
        <f t="shared" si="1"/>
        <v>2</v>
      </c>
      <c r="G14" s="285"/>
      <c r="H14" s="207"/>
      <c r="I14" s="207"/>
      <c r="J14" s="208"/>
      <c r="K14" s="206"/>
      <c r="L14" s="207"/>
      <c r="M14" s="207"/>
      <c r="N14" s="208"/>
      <c r="O14" s="206"/>
      <c r="P14" s="207"/>
      <c r="Q14" s="207"/>
      <c r="R14" s="208"/>
      <c r="S14" s="206"/>
      <c r="T14" s="207"/>
      <c r="U14" s="207"/>
      <c r="V14" s="208"/>
      <c r="W14" s="206"/>
      <c r="X14" s="207"/>
      <c r="Y14" s="207"/>
      <c r="Z14" s="261"/>
      <c r="AA14" s="206"/>
      <c r="AB14" s="207"/>
      <c r="AC14" s="207"/>
      <c r="AD14" s="261"/>
      <c r="AE14" s="206">
        <v>12</v>
      </c>
      <c r="AF14" s="207">
        <v>0</v>
      </c>
      <c r="AG14" s="207" t="s">
        <v>68</v>
      </c>
      <c r="AH14" s="261">
        <v>2</v>
      </c>
      <c r="AI14" s="248" t="s">
        <v>196</v>
      </c>
    </row>
    <row r="15" spans="1:42" ht="19.5" customHeight="1" x14ac:dyDescent="0.2">
      <c r="A15" s="383" t="s">
        <v>57</v>
      </c>
      <c r="B15" s="194" t="s">
        <v>198</v>
      </c>
      <c r="C15" s="265" t="s">
        <v>96</v>
      </c>
      <c r="D15" s="264"/>
      <c r="E15" s="48">
        <f t="shared" si="0"/>
        <v>12</v>
      </c>
      <c r="F15" s="385">
        <f t="shared" si="1"/>
        <v>3</v>
      </c>
      <c r="G15" s="285"/>
      <c r="H15" s="207"/>
      <c r="I15" s="207"/>
      <c r="J15" s="208"/>
      <c r="K15" s="206"/>
      <c r="L15" s="207"/>
      <c r="M15" s="207"/>
      <c r="N15" s="208"/>
      <c r="O15" s="206"/>
      <c r="P15" s="207"/>
      <c r="Q15" s="207"/>
      <c r="R15" s="208"/>
      <c r="S15" s="206"/>
      <c r="T15" s="207"/>
      <c r="U15" s="207"/>
      <c r="V15" s="208"/>
      <c r="W15" s="206">
        <v>12</v>
      </c>
      <c r="X15" s="207">
        <v>0</v>
      </c>
      <c r="Y15" s="207" t="s">
        <v>68</v>
      </c>
      <c r="Z15" s="261">
        <v>3</v>
      </c>
      <c r="AA15" s="206"/>
      <c r="AB15" s="207"/>
      <c r="AC15" s="207"/>
      <c r="AD15" s="261"/>
      <c r="AE15" s="206"/>
      <c r="AF15" s="207"/>
      <c r="AG15" s="207"/>
      <c r="AH15" s="261"/>
      <c r="AI15" s="388"/>
    </row>
    <row r="16" spans="1:42" ht="19.5" customHeight="1" x14ac:dyDescent="0.2">
      <c r="A16" s="382" t="s">
        <v>58</v>
      </c>
      <c r="B16" s="194" t="s">
        <v>199</v>
      </c>
      <c r="C16" s="265" t="s">
        <v>101</v>
      </c>
      <c r="D16" s="264"/>
      <c r="E16" s="48">
        <f t="shared" si="0"/>
        <v>16</v>
      </c>
      <c r="F16" s="385">
        <f t="shared" si="1"/>
        <v>4</v>
      </c>
      <c r="G16" s="285"/>
      <c r="H16" s="207"/>
      <c r="I16" s="207"/>
      <c r="J16" s="208"/>
      <c r="K16" s="206"/>
      <c r="L16" s="207"/>
      <c r="M16" s="207"/>
      <c r="N16" s="208"/>
      <c r="O16" s="206"/>
      <c r="P16" s="207"/>
      <c r="Q16" s="207"/>
      <c r="R16" s="208"/>
      <c r="S16" s="206"/>
      <c r="T16" s="207"/>
      <c r="U16" s="207"/>
      <c r="V16" s="208"/>
      <c r="W16" s="206"/>
      <c r="X16" s="207"/>
      <c r="Y16" s="207"/>
      <c r="Z16" s="261"/>
      <c r="AA16" s="206">
        <v>8</v>
      </c>
      <c r="AB16" s="207">
        <v>8</v>
      </c>
      <c r="AC16" s="207" t="s">
        <v>110</v>
      </c>
      <c r="AD16" s="261">
        <v>4</v>
      </c>
      <c r="AE16" s="206"/>
      <c r="AF16" s="207"/>
      <c r="AG16" s="207"/>
      <c r="AH16" s="261"/>
      <c r="AI16" s="186" t="s">
        <v>198</v>
      </c>
    </row>
    <row r="17" spans="1:35" ht="19.5" customHeight="1" x14ac:dyDescent="0.2">
      <c r="A17" s="383" t="s">
        <v>59</v>
      </c>
      <c r="B17" s="194" t="s">
        <v>200</v>
      </c>
      <c r="C17" s="265" t="s">
        <v>100</v>
      </c>
      <c r="D17" s="264"/>
      <c r="E17" s="48">
        <f t="shared" si="0"/>
        <v>16</v>
      </c>
      <c r="F17" s="385">
        <f t="shared" si="1"/>
        <v>3</v>
      </c>
      <c r="G17" s="285"/>
      <c r="H17" s="207"/>
      <c r="I17" s="207"/>
      <c r="J17" s="208"/>
      <c r="K17" s="206"/>
      <c r="L17" s="207"/>
      <c r="M17" s="207"/>
      <c r="N17" s="208"/>
      <c r="O17" s="206"/>
      <c r="P17" s="207"/>
      <c r="Q17" s="207"/>
      <c r="R17" s="208"/>
      <c r="S17" s="206"/>
      <c r="T17" s="207"/>
      <c r="U17" s="207"/>
      <c r="V17" s="208"/>
      <c r="W17" s="206"/>
      <c r="X17" s="207"/>
      <c r="Y17" s="207"/>
      <c r="Z17" s="261"/>
      <c r="AA17" s="206"/>
      <c r="AB17" s="207"/>
      <c r="AC17" s="207"/>
      <c r="AD17" s="261"/>
      <c r="AE17" s="206">
        <v>8</v>
      </c>
      <c r="AF17" s="207">
        <v>8</v>
      </c>
      <c r="AG17" s="207" t="s">
        <v>68</v>
      </c>
      <c r="AH17" s="261">
        <v>3</v>
      </c>
      <c r="AI17" s="186" t="s">
        <v>199</v>
      </c>
    </row>
    <row r="18" spans="1:35" ht="19.5" customHeight="1" x14ac:dyDescent="0.2">
      <c r="A18" s="382" t="s">
        <v>60</v>
      </c>
      <c r="B18" s="194" t="s">
        <v>201</v>
      </c>
      <c r="C18" s="265" t="s">
        <v>184</v>
      </c>
      <c r="D18" s="264"/>
      <c r="E18" s="48">
        <f t="shared" si="0"/>
        <v>12</v>
      </c>
      <c r="F18" s="385">
        <f t="shared" si="1"/>
        <v>3</v>
      </c>
      <c r="G18" s="285"/>
      <c r="H18" s="207"/>
      <c r="I18" s="207"/>
      <c r="J18" s="208"/>
      <c r="K18" s="206"/>
      <c r="L18" s="207"/>
      <c r="M18" s="207"/>
      <c r="N18" s="208"/>
      <c r="O18" s="206"/>
      <c r="P18" s="207"/>
      <c r="Q18" s="207"/>
      <c r="R18" s="208"/>
      <c r="S18" s="206"/>
      <c r="T18" s="207"/>
      <c r="U18" s="207"/>
      <c r="V18" s="208"/>
      <c r="W18" s="206">
        <v>12</v>
      </c>
      <c r="X18" s="207">
        <v>0</v>
      </c>
      <c r="Y18" s="207" t="s">
        <v>68</v>
      </c>
      <c r="Z18" s="261">
        <v>3</v>
      </c>
      <c r="AA18" s="206"/>
      <c r="AB18" s="207"/>
      <c r="AC18" s="207"/>
      <c r="AD18" s="261"/>
      <c r="AE18" s="206"/>
      <c r="AF18" s="207"/>
      <c r="AG18" s="207"/>
      <c r="AH18" s="261"/>
      <c r="AI18" s="388"/>
    </row>
    <row r="19" spans="1:35" ht="19.5" customHeight="1" x14ac:dyDescent="0.2">
      <c r="A19" s="383" t="s">
        <v>61</v>
      </c>
      <c r="B19" s="194" t="s">
        <v>202</v>
      </c>
      <c r="C19" s="265" t="s">
        <v>185</v>
      </c>
      <c r="D19" s="264"/>
      <c r="E19" s="48">
        <f t="shared" si="0"/>
        <v>16</v>
      </c>
      <c r="F19" s="385">
        <f t="shared" si="1"/>
        <v>4</v>
      </c>
      <c r="G19" s="285"/>
      <c r="H19" s="207"/>
      <c r="I19" s="207"/>
      <c r="J19" s="208"/>
      <c r="K19" s="206"/>
      <c r="L19" s="207"/>
      <c r="M19" s="207"/>
      <c r="N19" s="208"/>
      <c r="O19" s="206"/>
      <c r="P19" s="207"/>
      <c r="Q19" s="207"/>
      <c r="R19" s="208"/>
      <c r="S19" s="206"/>
      <c r="T19" s="207"/>
      <c r="U19" s="207"/>
      <c r="V19" s="208"/>
      <c r="W19" s="206"/>
      <c r="X19" s="207"/>
      <c r="Y19" s="207"/>
      <c r="Z19" s="261"/>
      <c r="AA19" s="206">
        <v>8</v>
      </c>
      <c r="AB19" s="207">
        <v>8</v>
      </c>
      <c r="AC19" s="207" t="s">
        <v>110</v>
      </c>
      <c r="AD19" s="261">
        <v>4</v>
      </c>
      <c r="AE19" s="206"/>
      <c r="AF19" s="207"/>
      <c r="AG19" s="207"/>
      <c r="AH19" s="261"/>
      <c r="AI19" s="186" t="s">
        <v>201</v>
      </c>
    </row>
    <row r="20" spans="1:35" ht="19.5" customHeight="1" x14ac:dyDescent="0.2">
      <c r="A20" s="382" t="s">
        <v>63</v>
      </c>
      <c r="B20" s="194" t="s">
        <v>203</v>
      </c>
      <c r="C20" s="265" t="s">
        <v>186</v>
      </c>
      <c r="D20" s="264"/>
      <c r="E20" s="48">
        <f t="shared" si="0"/>
        <v>12</v>
      </c>
      <c r="F20" s="385">
        <f t="shared" si="1"/>
        <v>3</v>
      </c>
      <c r="G20" s="285"/>
      <c r="H20" s="207"/>
      <c r="I20" s="207"/>
      <c r="J20" s="208"/>
      <c r="K20" s="206"/>
      <c r="L20" s="207"/>
      <c r="M20" s="207"/>
      <c r="N20" s="208"/>
      <c r="O20" s="206"/>
      <c r="P20" s="207"/>
      <c r="Q20" s="207"/>
      <c r="R20" s="208"/>
      <c r="S20" s="206"/>
      <c r="T20" s="207"/>
      <c r="U20" s="207"/>
      <c r="V20" s="208"/>
      <c r="W20" s="206"/>
      <c r="X20" s="207"/>
      <c r="Y20" s="207"/>
      <c r="Z20" s="261"/>
      <c r="AA20" s="206"/>
      <c r="AB20" s="207"/>
      <c r="AC20" s="207"/>
      <c r="AD20" s="261"/>
      <c r="AE20" s="206">
        <v>8</v>
      </c>
      <c r="AF20" s="207">
        <v>4</v>
      </c>
      <c r="AG20" s="207" t="s">
        <v>68</v>
      </c>
      <c r="AH20" s="261">
        <v>3</v>
      </c>
      <c r="AI20" s="186" t="s">
        <v>202</v>
      </c>
    </row>
    <row r="21" spans="1:35" ht="19.5" customHeight="1" x14ac:dyDescent="0.2">
      <c r="A21" s="383" t="s">
        <v>64</v>
      </c>
      <c r="B21" s="95" t="s">
        <v>204</v>
      </c>
      <c r="C21" s="610" t="s">
        <v>187</v>
      </c>
      <c r="D21" s="611"/>
      <c r="E21" s="48">
        <f t="shared" si="0"/>
        <v>8</v>
      </c>
      <c r="F21" s="385">
        <f t="shared" si="1"/>
        <v>3</v>
      </c>
      <c r="G21" s="285"/>
      <c r="H21" s="207"/>
      <c r="I21" s="207"/>
      <c r="J21" s="208"/>
      <c r="K21" s="206"/>
      <c r="L21" s="207"/>
      <c r="M21" s="207"/>
      <c r="N21" s="208"/>
      <c r="O21" s="206"/>
      <c r="P21" s="207"/>
      <c r="Q21" s="207"/>
      <c r="R21" s="208"/>
      <c r="S21" s="206"/>
      <c r="T21" s="207"/>
      <c r="U21" s="207"/>
      <c r="V21" s="208"/>
      <c r="W21" s="206"/>
      <c r="X21" s="207"/>
      <c r="Y21" s="207"/>
      <c r="Z21" s="261"/>
      <c r="AA21" s="206">
        <v>8</v>
      </c>
      <c r="AB21" s="207">
        <v>0</v>
      </c>
      <c r="AC21" s="207" t="s">
        <v>68</v>
      </c>
      <c r="AD21" s="261">
        <v>3</v>
      </c>
      <c r="AE21" s="206"/>
      <c r="AF21" s="207"/>
      <c r="AG21" s="207"/>
      <c r="AH21" s="261"/>
      <c r="AI21" s="186" t="s">
        <v>201</v>
      </c>
    </row>
    <row r="22" spans="1:35" ht="19.5" customHeight="1" x14ac:dyDescent="0.2">
      <c r="A22" s="382" t="s">
        <v>65</v>
      </c>
      <c r="B22" s="95" t="s">
        <v>205</v>
      </c>
      <c r="C22" s="610" t="s">
        <v>188</v>
      </c>
      <c r="D22" s="611"/>
      <c r="E22" s="48">
        <f t="shared" si="0"/>
        <v>8</v>
      </c>
      <c r="F22" s="385">
        <f t="shared" si="1"/>
        <v>2</v>
      </c>
      <c r="G22" s="97"/>
      <c r="H22" s="69"/>
      <c r="I22" s="69"/>
      <c r="J22" s="148"/>
      <c r="K22" s="147"/>
      <c r="L22" s="69"/>
      <c r="M22" s="69"/>
      <c r="N22" s="148"/>
      <c r="O22" s="147"/>
      <c r="P22" s="69"/>
      <c r="Q22" s="69"/>
      <c r="R22" s="148"/>
      <c r="S22" s="147"/>
      <c r="T22" s="69"/>
      <c r="U22" s="69"/>
      <c r="V22" s="148"/>
      <c r="W22" s="147"/>
      <c r="X22" s="69"/>
      <c r="Y22" s="69"/>
      <c r="Z22" s="262"/>
      <c r="AA22" s="147"/>
      <c r="AB22" s="69"/>
      <c r="AC22" s="69"/>
      <c r="AD22" s="262"/>
      <c r="AE22" s="147">
        <v>8</v>
      </c>
      <c r="AF22" s="69">
        <v>0</v>
      </c>
      <c r="AG22" s="69" t="s">
        <v>110</v>
      </c>
      <c r="AH22" s="262">
        <v>2</v>
      </c>
      <c r="AI22" s="186" t="s">
        <v>199</v>
      </c>
    </row>
    <row r="23" spans="1:35" ht="19.5" customHeight="1" x14ac:dyDescent="0.2">
      <c r="A23" s="383" t="s">
        <v>102</v>
      </c>
      <c r="B23" s="95" t="s">
        <v>206</v>
      </c>
      <c r="C23" s="610" t="s">
        <v>189</v>
      </c>
      <c r="D23" s="611"/>
      <c r="E23" s="48">
        <f t="shared" si="0"/>
        <v>12</v>
      </c>
      <c r="F23" s="385">
        <f t="shared" si="1"/>
        <v>2</v>
      </c>
      <c r="G23" s="97"/>
      <c r="H23" s="69"/>
      <c r="I23" s="69"/>
      <c r="J23" s="148"/>
      <c r="K23" s="147"/>
      <c r="L23" s="69"/>
      <c r="M23" s="69"/>
      <c r="N23" s="148"/>
      <c r="O23" s="147"/>
      <c r="P23" s="69"/>
      <c r="Q23" s="69"/>
      <c r="R23" s="148"/>
      <c r="S23" s="147"/>
      <c r="T23" s="69"/>
      <c r="U23" s="69"/>
      <c r="V23" s="148"/>
      <c r="W23" s="147"/>
      <c r="X23" s="69"/>
      <c r="Y23" s="69"/>
      <c r="Z23" s="262"/>
      <c r="AA23" s="147">
        <v>0</v>
      </c>
      <c r="AB23" s="69">
        <v>12</v>
      </c>
      <c r="AC23" s="69" t="s">
        <v>110</v>
      </c>
      <c r="AD23" s="262">
        <v>2</v>
      </c>
      <c r="AE23" s="147"/>
      <c r="AF23" s="69"/>
      <c r="AG23" s="69"/>
      <c r="AH23" s="262"/>
      <c r="AI23" s="562" t="s">
        <v>208</v>
      </c>
    </row>
    <row r="24" spans="1:35" ht="19.5" customHeight="1" x14ac:dyDescent="0.2">
      <c r="A24" s="382" t="s">
        <v>103</v>
      </c>
      <c r="B24" s="95" t="s">
        <v>304</v>
      </c>
      <c r="C24" s="610" t="s">
        <v>190</v>
      </c>
      <c r="D24" s="611"/>
      <c r="E24" s="48">
        <f t="shared" si="0"/>
        <v>8</v>
      </c>
      <c r="F24" s="385">
        <f t="shared" si="1"/>
        <v>2</v>
      </c>
      <c r="G24" s="97"/>
      <c r="H24" s="69"/>
      <c r="I24" s="69"/>
      <c r="J24" s="148"/>
      <c r="K24" s="147"/>
      <c r="L24" s="69"/>
      <c r="M24" s="69"/>
      <c r="N24" s="148"/>
      <c r="O24" s="147"/>
      <c r="P24" s="69"/>
      <c r="Q24" s="69"/>
      <c r="R24" s="148"/>
      <c r="S24" s="147"/>
      <c r="T24" s="69"/>
      <c r="U24" s="69"/>
      <c r="V24" s="148"/>
      <c r="W24" s="147"/>
      <c r="X24" s="69"/>
      <c r="Y24" s="69"/>
      <c r="Z24" s="262"/>
      <c r="AA24" s="147"/>
      <c r="AB24" s="69"/>
      <c r="AC24" s="69"/>
      <c r="AD24" s="262"/>
      <c r="AE24" s="147">
        <v>0</v>
      </c>
      <c r="AF24" s="69">
        <v>8</v>
      </c>
      <c r="AG24" s="69" t="s">
        <v>110</v>
      </c>
      <c r="AH24" s="262">
        <v>2</v>
      </c>
      <c r="AI24" s="187" t="s">
        <v>206</v>
      </c>
    </row>
    <row r="25" spans="1:35" ht="33.75" customHeight="1" x14ac:dyDescent="0.2">
      <c r="A25" s="383" t="s">
        <v>104</v>
      </c>
      <c r="B25" s="95" t="s">
        <v>207</v>
      </c>
      <c r="C25" s="610" t="s">
        <v>191</v>
      </c>
      <c r="D25" s="611"/>
      <c r="E25" s="48">
        <f t="shared" si="0"/>
        <v>8</v>
      </c>
      <c r="F25" s="385">
        <f t="shared" si="1"/>
        <v>3</v>
      </c>
      <c r="G25" s="97"/>
      <c r="H25" s="69"/>
      <c r="I25" s="69"/>
      <c r="J25" s="148"/>
      <c r="K25" s="147"/>
      <c r="L25" s="69"/>
      <c r="M25" s="69"/>
      <c r="N25" s="148"/>
      <c r="O25" s="147"/>
      <c r="P25" s="69"/>
      <c r="Q25" s="69"/>
      <c r="R25" s="148"/>
      <c r="S25" s="147"/>
      <c r="T25" s="69"/>
      <c r="U25" s="69"/>
      <c r="V25" s="148"/>
      <c r="W25" s="147"/>
      <c r="X25" s="69"/>
      <c r="Y25" s="69"/>
      <c r="Z25" s="262"/>
      <c r="AA25" s="147"/>
      <c r="AB25" s="69"/>
      <c r="AC25" s="69"/>
      <c r="AD25" s="262"/>
      <c r="AE25" s="147">
        <v>8</v>
      </c>
      <c r="AF25" s="69">
        <v>0</v>
      </c>
      <c r="AG25" s="69" t="s">
        <v>68</v>
      </c>
      <c r="AH25" s="262">
        <v>3</v>
      </c>
      <c r="AI25" s="562"/>
    </row>
    <row r="26" spans="1:35" ht="19.5" customHeight="1" x14ac:dyDescent="0.2">
      <c r="A26" s="382" t="s">
        <v>105</v>
      </c>
      <c r="B26" s="95" t="s">
        <v>208</v>
      </c>
      <c r="C26" s="610" t="s">
        <v>192</v>
      </c>
      <c r="D26" s="611"/>
      <c r="E26" s="48">
        <f t="shared" si="0"/>
        <v>20</v>
      </c>
      <c r="F26" s="385">
        <f t="shared" si="1"/>
        <v>4</v>
      </c>
      <c r="G26" s="97"/>
      <c r="H26" s="69"/>
      <c r="I26" s="69"/>
      <c r="J26" s="148"/>
      <c r="K26" s="147"/>
      <c r="L26" s="69"/>
      <c r="M26" s="69"/>
      <c r="N26" s="148"/>
      <c r="O26" s="147"/>
      <c r="P26" s="69"/>
      <c r="Q26" s="69"/>
      <c r="R26" s="148"/>
      <c r="S26" s="147"/>
      <c r="T26" s="69"/>
      <c r="U26" s="69"/>
      <c r="V26" s="148"/>
      <c r="W26" s="147">
        <v>8</v>
      </c>
      <c r="X26" s="69">
        <v>12</v>
      </c>
      <c r="Y26" s="69" t="s">
        <v>110</v>
      </c>
      <c r="Z26" s="262">
        <v>4</v>
      </c>
      <c r="AA26" s="147"/>
      <c r="AB26" s="69"/>
      <c r="AC26" s="69"/>
      <c r="AD26" s="262"/>
      <c r="AE26" s="147"/>
      <c r="AF26" s="69"/>
      <c r="AG26" s="69"/>
      <c r="AH26" s="262"/>
      <c r="AI26" s="278" t="s">
        <v>194</v>
      </c>
    </row>
    <row r="27" spans="1:35" ht="19.5" customHeight="1" thickBot="1" x14ac:dyDescent="0.25">
      <c r="A27" s="383" t="s">
        <v>106</v>
      </c>
      <c r="B27" s="313" t="s">
        <v>209</v>
      </c>
      <c r="C27" s="608" t="s">
        <v>193</v>
      </c>
      <c r="D27" s="609"/>
      <c r="E27" s="48">
        <f t="shared" si="0"/>
        <v>20</v>
      </c>
      <c r="F27" s="385">
        <f t="shared" si="1"/>
        <v>4</v>
      </c>
      <c r="G27" s="314"/>
      <c r="H27" s="129"/>
      <c r="I27" s="129"/>
      <c r="J27" s="149"/>
      <c r="K27" s="128"/>
      <c r="L27" s="129"/>
      <c r="M27" s="129"/>
      <c r="N27" s="149"/>
      <c r="O27" s="128"/>
      <c r="P27" s="129"/>
      <c r="Q27" s="129"/>
      <c r="R27" s="149"/>
      <c r="S27" s="128"/>
      <c r="T27" s="129"/>
      <c r="U27" s="129"/>
      <c r="V27" s="149"/>
      <c r="W27" s="128"/>
      <c r="X27" s="129"/>
      <c r="Y27" s="129"/>
      <c r="Z27" s="263"/>
      <c r="AA27" s="128">
        <v>12</v>
      </c>
      <c r="AB27" s="129">
        <v>8</v>
      </c>
      <c r="AC27" s="129" t="s">
        <v>110</v>
      </c>
      <c r="AD27" s="263">
        <v>4</v>
      </c>
      <c r="AE27" s="128"/>
      <c r="AF27" s="129"/>
      <c r="AG27" s="129"/>
      <c r="AH27" s="263"/>
      <c r="AI27" s="387"/>
    </row>
    <row r="28" spans="1:35" s="37" customFormat="1" ht="20.25" customHeight="1" x14ac:dyDescent="0.2">
      <c r="A28" s="601" t="s">
        <v>99</v>
      </c>
      <c r="B28" s="600"/>
      <c r="C28" s="600"/>
      <c r="D28" s="143" t="s">
        <v>112</v>
      </c>
      <c r="E28" s="34">
        <f>SUM(G28,H28,K28,L28,O28,P28,S28,T28,W28,X28,AA28,AB28,AE28,AF28)</f>
        <v>36</v>
      </c>
      <c r="F28" s="35">
        <f>SUM(J28,N28,R28,V28,Z28,AD28,AH28)</f>
        <v>10</v>
      </c>
      <c r="G28" s="34"/>
      <c r="H28" s="36"/>
      <c r="I28" s="36"/>
      <c r="J28" s="38"/>
      <c r="K28" s="34"/>
      <c r="L28" s="36"/>
      <c r="M28" s="36"/>
      <c r="N28" s="38"/>
      <c r="O28" s="34"/>
      <c r="P28" s="36"/>
      <c r="Q28" s="36"/>
      <c r="R28" s="38"/>
      <c r="S28" s="34"/>
      <c r="T28" s="36"/>
      <c r="U28" s="36"/>
      <c r="V28" s="38"/>
      <c r="W28" s="34">
        <v>20</v>
      </c>
      <c r="X28" s="36"/>
      <c r="Y28" s="36"/>
      <c r="Z28" s="38">
        <v>6</v>
      </c>
      <c r="AA28" s="34">
        <v>16</v>
      </c>
      <c r="AB28" s="36"/>
      <c r="AC28" s="36"/>
      <c r="AD28" s="38">
        <v>4</v>
      </c>
      <c r="AE28" s="34"/>
      <c r="AF28" s="36"/>
      <c r="AG28" s="36"/>
      <c r="AH28" s="104"/>
      <c r="AI28" s="110"/>
    </row>
    <row r="29" spans="1:35" s="24" customFormat="1" ht="23.25" customHeight="1" thickBot="1" x14ac:dyDescent="0.25">
      <c r="A29" s="88"/>
      <c r="B29" s="89"/>
      <c r="C29" s="136" t="s">
        <v>14</v>
      </c>
      <c r="D29" s="136"/>
      <c r="E29" s="87"/>
      <c r="F29" s="74">
        <f>SUM(J29,N29,R29,V29,Z29,AD29,AH29)</f>
        <v>15</v>
      </c>
      <c r="G29" s="73"/>
      <c r="H29" s="75"/>
      <c r="I29" s="75"/>
      <c r="J29" s="76"/>
      <c r="K29" s="73"/>
      <c r="L29" s="75"/>
      <c r="M29" s="75"/>
      <c r="N29" s="76"/>
      <c r="O29" s="73"/>
      <c r="P29" s="75"/>
      <c r="Q29" s="75"/>
      <c r="R29" s="76"/>
      <c r="S29" s="73"/>
      <c r="T29" s="75"/>
      <c r="U29" s="75"/>
      <c r="V29" s="76"/>
      <c r="W29" s="73"/>
      <c r="X29" s="75"/>
      <c r="Y29" s="75"/>
      <c r="Z29" s="76"/>
      <c r="AA29" s="73"/>
      <c r="AB29" s="75"/>
      <c r="AC29" s="75"/>
      <c r="AD29" s="76"/>
      <c r="AE29" s="73"/>
      <c r="AF29" s="75"/>
      <c r="AG29" s="75"/>
      <c r="AH29" s="105">
        <v>15</v>
      </c>
      <c r="AI29" s="111"/>
    </row>
    <row r="30" spans="1:35" s="24" customFormat="1" ht="26.25" customHeight="1" thickTop="1" x14ac:dyDescent="0.2">
      <c r="A30" s="90"/>
      <c r="B30" s="91"/>
      <c r="C30" s="606" t="s">
        <v>13</v>
      </c>
      <c r="D30" s="607"/>
      <c r="E30" s="72">
        <f>'BSC L KIP Alap'!E10+'BSC L KIP Alap'!E22+'BSC L KIP Alap'!E32+E10+E28</f>
        <v>824</v>
      </c>
      <c r="F30" s="81">
        <f>'BSC L KIP Alap'!F10+'BSC L KIP Alap'!F22+'BSC L KIP Alap'!F32+F10+F28+F29</f>
        <v>210</v>
      </c>
      <c r="G30" s="604">
        <f>'BSC L KIP Alap'!G10+'BSC L KIP Alap'!G22+'BSC L KIP Alap'!G32+'BSC L KIP Alap'!H10+'BSC L KIP Alap'!H22+'BSC L KIP Alap'!H32+G10+G28+G29+H10+H28+H29</f>
        <v>126</v>
      </c>
      <c r="H30" s="605"/>
      <c r="I30" s="85"/>
      <c r="J30" s="86">
        <f>'BSC L KIP Alap'!J10+'BSC L KIP Alap'!J22+'BSC L KIP Alap'!J32+J10+J28+J29</f>
        <v>31</v>
      </c>
      <c r="K30" s="604">
        <f>'BSC L KIP Alap'!K10+'BSC L KIP Alap'!K22+'BSC L KIP Alap'!K32+'BSC L KIP Alap'!L10+'BSC L KIP Alap'!L22+'BSC L KIP Alap'!L32+K10+K28+K29+L10+L28+L29</f>
        <v>130</v>
      </c>
      <c r="L30" s="605"/>
      <c r="M30" s="85"/>
      <c r="N30" s="86">
        <f>'BSC L KIP Alap'!N10+'BSC L KIP Alap'!N22+'BSC L KIP Alap'!N32+N10+N28+N29</f>
        <v>31</v>
      </c>
      <c r="O30" s="604">
        <f>'BSC L KIP Alap'!O10+'BSC L KIP Alap'!O22+'BSC L KIP Alap'!O32+'BSC L KIP Alap'!P10+'BSC L KIP Alap'!P22+'BSC L KIP Alap'!P32+O10+O28+O29+P10+P28+P29</f>
        <v>140</v>
      </c>
      <c r="P30" s="605"/>
      <c r="Q30" s="85"/>
      <c r="R30" s="86">
        <f>'BSC L KIP Alap'!R10+'BSC L KIP Alap'!R22+'BSC L KIP Alap'!R32+R10+R28+R29</f>
        <v>32</v>
      </c>
      <c r="S30" s="604">
        <f>'BSC L KIP Alap'!S10+'BSC L KIP Alap'!S22+'BSC L KIP Alap'!S32+'BSC L KIP Alap'!T10+'BSC L KIP Alap'!T22+'BSC L KIP Alap'!T32+S10+S28+S29+T10+T28+T29</f>
        <v>128</v>
      </c>
      <c r="T30" s="605"/>
      <c r="U30" s="85"/>
      <c r="V30" s="86">
        <f>'BSC L KIP Alap'!V10+'BSC L KIP Alap'!V22+'BSC L KIP Alap'!V32+V10+V28+V29</f>
        <v>30</v>
      </c>
      <c r="W30" s="604">
        <f>'BSC L KIP Alap'!W10+'BSC L KIP Alap'!W22+'BSC L KIP Alap'!W32+'BSC L KIP Alap'!X10+'BSC L KIP Alap'!X22+'BSC L KIP Alap'!X32+W10+W28+W29+X10+X28+X29</f>
        <v>116</v>
      </c>
      <c r="X30" s="605"/>
      <c r="Y30" s="85"/>
      <c r="Z30" s="86">
        <f>'BSC L KIP Alap'!Z10+'BSC L KIP Alap'!Z22+'BSC L KIP Alap'!Z32+Z10+Z28+Z29</f>
        <v>28</v>
      </c>
      <c r="AA30" s="604">
        <f>'BSC L KIP Alap'!AA10+'BSC L KIP Alap'!AA22+'BSC L KIP Alap'!AA32+'BSC L KIP Alap'!AB10+'BSC L KIP Alap'!AB22+'BSC L KIP Alap'!AB32+AA10+AA28+AA29+AB10+AB28+AB29</f>
        <v>120</v>
      </c>
      <c r="AB30" s="605"/>
      <c r="AC30" s="85"/>
      <c r="AD30" s="86">
        <f>'BSC L KIP Alap'!AD10+'BSC L KIP Alap'!AD22+'BSC L KIP Alap'!AD32+AD10+AD28+AD29</f>
        <v>28</v>
      </c>
      <c r="AE30" s="604">
        <f>'BSC L KIP Alap'!AE10+'BSC L KIP Alap'!AE22+'BSC L KIP Alap'!AE32+'BSC L KIP Alap'!AF10+'BSC L KIP Alap'!AF22+'BSC L KIP Alap'!AF32+AE10+AE28+AE29+AF10+AF28+AF29</f>
        <v>64</v>
      </c>
      <c r="AF30" s="605"/>
      <c r="AG30" s="85"/>
      <c r="AH30" s="106">
        <f>'BSC L KIP Alap'!AH10+'BSC L KIP Alap'!AH22+'BSC L KIP Alap'!AH32+AH10+AH28+AH29</f>
        <v>30</v>
      </c>
      <c r="AI30" s="112"/>
    </row>
    <row r="31" spans="1:35" s="24" customFormat="1" ht="20.25" customHeight="1" x14ac:dyDescent="0.2">
      <c r="A31" s="92"/>
      <c r="B31" s="82"/>
      <c r="C31" s="139" t="s">
        <v>12</v>
      </c>
      <c r="D31" s="139"/>
      <c r="E31" s="141"/>
      <c r="F31" s="83"/>
      <c r="G31" s="66"/>
      <c r="H31" s="67"/>
      <c r="I31" s="150">
        <f>COUNTIF('BSC L KIP Alap'!I10:I52,"v")+COUNTIF(I10:I27,"v")</f>
        <v>4</v>
      </c>
      <c r="J31" s="68"/>
      <c r="K31" s="66"/>
      <c r="L31" s="67"/>
      <c r="M31" s="150">
        <f>COUNTIF('BSC L KIP Alap'!M10:M52,"v")+COUNTIF(M10:M27,"v")</f>
        <v>4</v>
      </c>
      <c r="N31" s="68"/>
      <c r="O31" s="66"/>
      <c r="P31" s="67"/>
      <c r="Q31" s="150">
        <f>COUNTIF('BSC L KIP Alap'!Q10:Q52,"v")+COUNTIF(Q10:Q27,"v")</f>
        <v>5</v>
      </c>
      <c r="R31" s="68"/>
      <c r="S31" s="66"/>
      <c r="T31" s="67"/>
      <c r="U31" s="150">
        <f>COUNTIF('BSC L KIP Alap'!U10:U52,"v")+COUNTIF(U10:U27,"v")</f>
        <v>4</v>
      </c>
      <c r="V31" s="68"/>
      <c r="W31" s="66"/>
      <c r="X31" s="67"/>
      <c r="Y31" s="150">
        <f>COUNTIF('BSC L KIP Alap'!Y10:Y52,"v")+COUNTIF(Y10:Y27,"v")</f>
        <v>4</v>
      </c>
      <c r="Z31" s="68"/>
      <c r="AA31" s="66"/>
      <c r="AB31" s="67"/>
      <c r="AC31" s="150">
        <f>COUNTIF('BSC L KIP Alap'!AC10:AC52,"v")+COUNTIF(AC10:AC27,"v")</f>
        <v>3</v>
      </c>
      <c r="AD31" s="68"/>
      <c r="AE31" s="66"/>
      <c r="AF31" s="67"/>
      <c r="AG31" s="150">
        <f>COUNTIF('BSC L KIP Alap'!AG10:AG52,"v")+COUNTIF(AG10:AG27,"v")</f>
        <v>4</v>
      </c>
      <c r="AH31" s="107"/>
      <c r="AI31" s="113"/>
    </row>
    <row r="32" spans="1:35" s="24" customFormat="1" ht="20.25" customHeight="1" thickBot="1" x14ac:dyDescent="0.25">
      <c r="A32" s="93"/>
      <c r="B32" s="84"/>
      <c r="C32" s="140" t="s">
        <v>111</v>
      </c>
      <c r="D32" s="140"/>
      <c r="E32" s="142"/>
      <c r="F32" s="80"/>
      <c r="G32" s="77"/>
      <c r="H32" s="78"/>
      <c r="I32" s="151">
        <f>COUNTIF('BSC L KIP Alap'!I10:I52,"é")+COUNTIF(I10:I27,"é")</f>
        <v>4</v>
      </c>
      <c r="J32" s="79"/>
      <c r="K32" s="77"/>
      <c r="L32" s="78"/>
      <c r="M32" s="151">
        <f>COUNTIF('BSC L KIP Alap'!M10:M52,"é")+COUNTIF(M10:M27,"é")</f>
        <v>4</v>
      </c>
      <c r="N32" s="79"/>
      <c r="O32" s="77"/>
      <c r="P32" s="78"/>
      <c r="Q32" s="151">
        <f>COUNTIF('BSC L KIP Alap'!Q10:Q52,"é")+COUNTIF(Q10:Q27,"é")</f>
        <v>6</v>
      </c>
      <c r="R32" s="79"/>
      <c r="S32" s="77"/>
      <c r="T32" s="78"/>
      <c r="U32" s="151">
        <f>COUNTIF('BSC L KIP Alap'!U10:U52,"é")+COUNTIF(U10:U27,"é")</f>
        <v>5</v>
      </c>
      <c r="V32" s="79"/>
      <c r="W32" s="77"/>
      <c r="X32" s="78"/>
      <c r="Y32" s="151">
        <f>COUNTIF('BSC L KIP Alap'!Y10:Y52,"é")+COUNTIF(Y10:Y27,"é")</f>
        <v>4</v>
      </c>
      <c r="Z32" s="79"/>
      <c r="AA32" s="77"/>
      <c r="AB32" s="78"/>
      <c r="AC32" s="151">
        <f>COUNTIF('BSC L KIP Alap'!AC10:AC52,"é")+COUNTIF(AC10:AC27,"é")</f>
        <v>4</v>
      </c>
      <c r="AD32" s="79"/>
      <c r="AE32" s="77"/>
      <c r="AF32" s="78"/>
      <c r="AG32" s="151">
        <f>COUNTIF('BSC L KIP Alap'!AG10:AG52,"é")+COUNTIF(AG10:AG27,"é")</f>
        <v>2</v>
      </c>
      <c r="AH32" s="108"/>
      <c r="AI32" s="114"/>
    </row>
    <row r="33" spans="1:46" ht="15" customHeight="1" x14ac:dyDescent="0.2">
      <c r="B33" s="5"/>
      <c r="C33" s="6"/>
      <c r="D33" s="6"/>
      <c r="E33" s="7"/>
      <c r="F33" s="7"/>
      <c r="G33" s="5"/>
      <c r="H33" s="5"/>
      <c r="I33" s="5"/>
      <c r="J33" s="8"/>
      <c r="K33" s="8"/>
      <c r="L33" s="8"/>
      <c r="M33" s="5"/>
      <c r="N33" s="8"/>
      <c r="O33" s="8"/>
      <c r="P33" s="8"/>
      <c r="Q33" s="5"/>
      <c r="R33" s="8"/>
      <c r="S33" s="8"/>
      <c r="T33" s="8"/>
      <c r="U33" s="5"/>
      <c r="V33" s="8"/>
      <c r="W33" s="8"/>
      <c r="X33" s="8"/>
      <c r="Y33" s="5"/>
      <c r="Z33" s="8"/>
      <c r="AA33" s="5"/>
      <c r="AB33" s="5"/>
      <c r="AC33" s="5"/>
      <c r="AD33" s="8"/>
      <c r="AE33" s="5"/>
      <c r="AF33" s="5"/>
      <c r="AG33" s="5"/>
      <c r="AH33" s="8"/>
      <c r="AI33" s="5"/>
    </row>
    <row r="34" spans="1:46" ht="15" customHeight="1" x14ac:dyDescent="0.2">
      <c r="B34" s="167" t="s">
        <v>127</v>
      </c>
      <c r="C34" s="166"/>
      <c r="D34" s="6"/>
      <c r="E34" s="7"/>
      <c r="F34" s="7"/>
      <c r="G34" s="5"/>
      <c r="H34" s="5"/>
      <c r="I34" s="5"/>
      <c r="J34" s="8"/>
      <c r="K34" s="8"/>
      <c r="L34" s="8"/>
      <c r="M34" s="5"/>
      <c r="N34" s="8"/>
      <c r="O34" s="8"/>
      <c r="P34" s="8"/>
      <c r="Q34" s="5"/>
      <c r="R34" s="8"/>
      <c r="S34" s="8"/>
      <c r="T34" s="8"/>
      <c r="U34" s="5"/>
      <c r="V34" s="8"/>
      <c r="W34" s="8"/>
      <c r="X34" s="8"/>
      <c r="Y34" s="5"/>
      <c r="Z34" s="8"/>
      <c r="AA34" s="5"/>
      <c r="AB34" s="5"/>
      <c r="AC34" s="5"/>
      <c r="AD34" s="8"/>
      <c r="AE34" s="5"/>
      <c r="AF34" s="5"/>
      <c r="AG34" s="5"/>
      <c r="AH34" s="8"/>
      <c r="AI34" s="5"/>
    </row>
    <row r="35" spans="1:46" s="9" customFormat="1" ht="15" customHeight="1" x14ac:dyDescent="0.2">
      <c r="A35" s="1"/>
      <c r="B35" s="296" t="s">
        <v>210</v>
      </c>
      <c r="C35" s="386"/>
      <c r="D35" s="386"/>
      <c r="E35" s="386"/>
      <c r="F35" s="190"/>
      <c r="G35" s="190"/>
      <c r="H35" s="190"/>
      <c r="I35" s="190"/>
      <c r="J35" s="190"/>
      <c r="K35" s="190"/>
      <c r="L35" s="162"/>
      <c r="M35" s="162"/>
      <c r="N35" s="162"/>
      <c r="O35" s="162"/>
      <c r="P35" s="162"/>
      <c r="Q35" s="162"/>
      <c r="R35" s="209"/>
      <c r="S35" s="209"/>
      <c r="T35" s="210"/>
      <c r="U35" s="209"/>
      <c r="V35" s="209"/>
      <c r="W35" s="209"/>
      <c r="X35" s="209"/>
      <c r="Y35" s="210"/>
      <c r="Z35" s="209"/>
      <c r="AA35" s="209"/>
      <c r="AB35" s="209"/>
      <c r="AC35" s="209"/>
      <c r="AD35" s="210"/>
      <c r="AE35" s="209"/>
      <c r="AF35" s="210"/>
      <c r="AG35" s="210"/>
      <c r="AH35" s="210"/>
      <c r="AI35" s="210"/>
      <c r="AJ35" s="209"/>
      <c r="AK35" s="210"/>
      <c r="AL35" s="210"/>
      <c r="AM35" s="210"/>
      <c r="AN35" s="210"/>
      <c r="AO35" s="209"/>
      <c r="AP35" s="211"/>
      <c r="AQ35" s="211"/>
      <c r="AR35" s="211"/>
      <c r="AT35" s="5"/>
    </row>
    <row r="36" spans="1:46" s="9" customFormat="1" ht="15" customHeight="1" x14ac:dyDescent="0.2">
      <c r="A36" s="1"/>
      <c r="B36" s="296" t="s">
        <v>211</v>
      </c>
      <c r="C36" s="386"/>
      <c r="D36" s="386"/>
      <c r="E36" s="386"/>
      <c r="F36" s="190"/>
      <c r="G36" s="190"/>
      <c r="H36" s="190"/>
      <c r="I36" s="190"/>
      <c r="J36" s="190"/>
      <c r="K36" s="190"/>
      <c r="L36" s="162"/>
      <c r="M36" s="162"/>
      <c r="N36" s="162"/>
      <c r="O36" s="162"/>
      <c r="P36" s="209"/>
      <c r="Q36" s="209"/>
      <c r="R36" s="209"/>
      <c r="S36" s="209"/>
      <c r="T36" s="209"/>
      <c r="U36" s="209"/>
      <c r="V36" s="209"/>
      <c r="W36" s="209"/>
      <c r="X36" s="209"/>
      <c r="Y36" s="210"/>
      <c r="Z36" s="209"/>
      <c r="AA36" s="209"/>
      <c r="AB36" s="209"/>
      <c r="AC36" s="209"/>
      <c r="AD36" s="210"/>
      <c r="AE36" s="209"/>
      <c r="AF36" s="210"/>
      <c r="AG36" s="210"/>
      <c r="AH36" s="210"/>
      <c r="AI36" s="210"/>
      <c r="AJ36" s="209"/>
      <c r="AK36" s="210"/>
      <c r="AL36" s="210"/>
      <c r="AM36" s="210"/>
      <c r="AN36" s="210"/>
      <c r="AO36" s="209"/>
      <c r="AP36" s="211"/>
      <c r="AQ36" s="211"/>
      <c r="AR36" s="211"/>
      <c r="AT36" s="188"/>
    </row>
    <row r="37" spans="1:46" ht="15" customHeight="1" x14ac:dyDescent="0.2">
      <c r="A37" s="315"/>
      <c r="B37" s="296"/>
      <c r="AA37" s="94"/>
      <c r="AB37" s="94"/>
      <c r="AC37" s="94"/>
      <c r="AD37" s="94"/>
      <c r="AE37" s="94"/>
      <c r="AF37" s="94"/>
      <c r="AG37" s="94"/>
      <c r="AH37" s="94"/>
    </row>
    <row r="38" spans="1:46" ht="15" customHeight="1" x14ac:dyDescent="0.2">
      <c r="A38" s="315"/>
      <c r="B38" s="296"/>
      <c r="AA38" s="94"/>
      <c r="AB38" s="94"/>
      <c r="AC38" s="94"/>
      <c r="AD38" s="94"/>
      <c r="AE38" s="94"/>
      <c r="AF38" s="94"/>
      <c r="AG38" s="94"/>
      <c r="AH38" s="94"/>
    </row>
    <row r="39" spans="1:46" ht="15" customHeight="1" x14ac:dyDescent="0.2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</row>
    <row r="40" spans="1:46" ht="15" customHeight="1" x14ac:dyDescent="0.2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</row>
    <row r="41" spans="1:46" ht="15" customHeight="1" x14ac:dyDescent="0.2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</row>
    <row r="42" spans="1:46" ht="15" customHeight="1" x14ac:dyDescent="0.2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</row>
    <row r="43" spans="1:46" ht="15" customHeight="1" x14ac:dyDescent="0.2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</row>
    <row r="44" spans="1:46" ht="1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</row>
    <row r="45" spans="1:46" ht="15" customHeight="1" x14ac:dyDescent="0.2">
      <c r="A45" s="176"/>
      <c r="B45" s="176"/>
      <c r="C45" s="168" t="s">
        <v>123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</row>
    <row r="46" spans="1:46" ht="15" customHeight="1" x14ac:dyDescent="0.2">
      <c r="A46" s="176"/>
      <c r="B46" s="176"/>
      <c r="C46" s="168" t="s">
        <v>131</v>
      </c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</row>
  </sheetData>
  <mergeCells count="34">
    <mergeCell ref="C25:D25"/>
    <mergeCell ref="B5:C5"/>
    <mergeCell ref="F7:F8"/>
    <mergeCell ref="AA8:AD8"/>
    <mergeCell ref="AE8:AH8"/>
    <mergeCell ref="A6:AI6"/>
    <mergeCell ref="B7:B8"/>
    <mergeCell ref="G8:J8"/>
    <mergeCell ref="C7:C8"/>
    <mergeCell ref="V2:AI2"/>
    <mergeCell ref="AI7:AI8"/>
    <mergeCell ref="G7:AH7"/>
    <mergeCell ref="W8:Z8"/>
    <mergeCell ref="K8:N8"/>
    <mergeCell ref="O8:R8"/>
    <mergeCell ref="S8:V8"/>
    <mergeCell ref="AB4:AL4"/>
    <mergeCell ref="AB3:AN3"/>
    <mergeCell ref="W30:X30"/>
    <mergeCell ref="A10:C10"/>
    <mergeCell ref="AE30:AF30"/>
    <mergeCell ref="AA30:AB30"/>
    <mergeCell ref="A28:C28"/>
    <mergeCell ref="C30:D30"/>
    <mergeCell ref="S30:T30"/>
    <mergeCell ref="G30:H30"/>
    <mergeCell ref="K30:L30"/>
    <mergeCell ref="O30:P30"/>
    <mergeCell ref="C27:D27"/>
    <mergeCell ref="C21:D21"/>
    <mergeCell ref="C22:D22"/>
    <mergeCell ref="C26:D26"/>
    <mergeCell ref="C23:D23"/>
    <mergeCell ref="C24:D24"/>
  </mergeCells>
  <phoneticPr fontId="0" type="noConversion"/>
  <printOptions horizontalCentered="1"/>
  <pageMargins left="0.47244094488188981" right="0.47244094488188981" top="0.9055118110236221" bottom="0.39370078740157483" header="0.55118110236220474" footer="0.43307086614173229"/>
  <pageSetup paperSize="9" scale="50" orientation="landscape" horizontalDpi="300" verticalDpi="300" r:id="rId1"/>
  <headerFooter alignWithMargins="0">
    <oddFooter>&amp;L&amp;14Nyomtatva:&amp;D&amp;C&amp;12Tanterv - Levelező
&amp;F&amp;R&amp;14 2/8</oddFooter>
  </headerFooter>
  <ignoredErrors>
    <ignoredError sqref="AA10 AD10 AF10 AH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5"/>
  <sheetViews>
    <sheetView showGridLines="0" view="pageBreakPreview" zoomScale="75" zoomScaleNormal="75" zoomScaleSheetLayoutView="75" workbookViewId="0">
      <selection activeCell="AI35" sqref="AI35"/>
    </sheetView>
  </sheetViews>
  <sheetFormatPr defaultRowHeight="15" customHeight="1" x14ac:dyDescent="0.2"/>
  <cols>
    <col min="1" max="1" width="4.5703125" style="315" customWidth="1"/>
    <col min="2" max="2" width="15.140625" style="2" bestFit="1" customWidth="1"/>
    <col min="3" max="3" width="61.5703125" style="3" customWidth="1"/>
    <col min="4" max="4" width="14.140625" style="3" customWidth="1"/>
    <col min="5" max="5" width="8.140625" style="1" customWidth="1"/>
    <col min="6" max="6" width="9" style="1" customWidth="1"/>
    <col min="7" max="7" width="5" style="1" customWidth="1"/>
    <col min="8" max="9" width="3.5703125" style="1" customWidth="1"/>
    <col min="10" max="11" width="5" style="1" customWidth="1"/>
    <col min="12" max="13" width="3.5703125" style="1" customWidth="1"/>
    <col min="14" max="15" width="5" style="1" customWidth="1"/>
    <col min="16" max="17" width="3.5703125" style="1" customWidth="1"/>
    <col min="18" max="19" width="5" style="1" customWidth="1"/>
    <col min="20" max="21" width="3.5703125" style="1" customWidth="1"/>
    <col min="22" max="22" width="5" style="1" customWidth="1"/>
    <col min="23" max="23" width="4.85546875" style="1" customWidth="1"/>
    <col min="24" max="24" width="3.7109375" style="1" customWidth="1"/>
    <col min="25" max="25" width="3.5703125" style="1" customWidth="1"/>
    <col min="26" max="27" width="5" style="1" customWidth="1"/>
    <col min="28" max="29" width="3.5703125" style="1" customWidth="1"/>
    <col min="30" max="31" width="5" style="1" customWidth="1"/>
    <col min="32" max="33" width="3.5703125" style="1" customWidth="1"/>
    <col min="34" max="34" width="5" style="1" customWidth="1"/>
    <col min="35" max="35" width="32.28515625" style="1" customWidth="1"/>
    <col min="36" max="16384" width="9.140625" style="4"/>
  </cols>
  <sheetData>
    <row r="1" spans="1:38" s="277" customFormat="1" ht="18" x14ac:dyDescent="0.2">
      <c r="A1" s="300" t="s">
        <v>125</v>
      </c>
      <c r="B1" s="301"/>
      <c r="C1" s="302"/>
      <c r="D1" s="302"/>
      <c r="N1" s="259" t="s">
        <v>265</v>
      </c>
      <c r="Q1" s="259"/>
      <c r="R1" s="259"/>
      <c r="S1" s="259"/>
      <c r="T1" s="259"/>
      <c r="U1" s="259"/>
      <c r="V1" s="259"/>
      <c r="W1" s="259"/>
      <c r="X1" s="259"/>
      <c r="Y1" s="259"/>
      <c r="AI1" s="303"/>
    </row>
    <row r="2" spans="1:38" s="277" customFormat="1" ht="18" x14ac:dyDescent="0.2">
      <c r="A2" s="300" t="s">
        <v>132</v>
      </c>
      <c r="B2" s="301"/>
      <c r="C2" s="302"/>
      <c r="D2" s="302"/>
      <c r="N2" s="259" t="s">
        <v>97</v>
      </c>
      <c r="Q2" s="259"/>
      <c r="R2" s="259"/>
      <c r="S2" s="259"/>
      <c r="T2" s="259"/>
      <c r="U2" s="259"/>
    </row>
    <row r="3" spans="1:38" s="277" customFormat="1" ht="18" x14ac:dyDescent="0.2">
      <c r="A3" s="300"/>
      <c r="B3" s="301"/>
      <c r="C3" s="302"/>
      <c r="F3" s="259"/>
      <c r="G3" s="259"/>
      <c r="H3" s="259"/>
      <c r="I3" s="259"/>
      <c r="J3" s="259"/>
      <c r="K3" s="259"/>
      <c r="L3" s="259"/>
      <c r="M3" s="259"/>
      <c r="N3" s="259" t="s">
        <v>212</v>
      </c>
      <c r="O3" s="259"/>
      <c r="P3" s="259"/>
      <c r="Q3" s="259"/>
      <c r="R3" s="259"/>
      <c r="S3" s="259"/>
      <c r="T3" s="259"/>
      <c r="U3" s="259"/>
      <c r="V3" s="259"/>
      <c r="W3" s="259"/>
      <c r="X3" s="303"/>
      <c r="Y3" s="303"/>
      <c r="Z3" s="598" t="s">
        <v>213</v>
      </c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598"/>
      <c r="AL3" s="598"/>
    </row>
    <row r="4" spans="1:38" s="1" customFormat="1" ht="21.75" customHeight="1" x14ac:dyDescent="0.2">
      <c r="A4" s="304"/>
      <c r="B4" s="305"/>
      <c r="C4" s="3"/>
      <c r="F4" s="259"/>
      <c r="G4" s="259"/>
      <c r="H4" s="259"/>
      <c r="I4" s="259"/>
      <c r="J4" s="259"/>
      <c r="K4" s="259"/>
      <c r="L4" s="259"/>
      <c r="M4" s="259"/>
      <c r="N4" s="259" t="s">
        <v>267</v>
      </c>
      <c r="O4" s="259"/>
      <c r="P4" s="259"/>
      <c r="Q4" s="259"/>
      <c r="R4" s="259"/>
      <c r="S4" s="259"/>
      <c r="T4" s="259"/>
      <c r="U4" s="259"/>
      <c r="V4" s="259"/>
      <c r="W4" s="259"/>
      <c r="Z4" s="598" t="s">
        <v>182</v>
      </c>
      <c r="AA4" s="598"/>
      <c r="AB4" s="598"/>
      <c r="AC4" s="598"/>
      <c r="AD4" s="598"/>
      <c r="AE4" s="598"/>
      <c r="AF4" s="598"/>
      <c r="AG4" s="598"/>
      <c r="AH4" s="598"/>
      <c r="AI4" s="598"/>
      <c r="AJ4" s="598"/>
      <c r="AK4" s="598"/>
      <c r="AL4" s="598"/>
    </row>
    <row r="5" spans="1:38" s="1" customFormat="1" ht="33" customHeight="1" x14ac:dyDescent="0.2">
      <c r="A5" s="304"/>
      <c r="B5" s="625"/>
      <c r="C5" s="625"/>
      <c r="D5" s="27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</row>
    <row r="6" spans="1:38" s="1" customFormat="1" ht="25.5" customHeight="1" thickBot="1" x14ac:dyDescent="0.25">
      <c r="A6" s="626" t="s">
        <v>98</v>
      </c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7"/>
      <c r="AD6" s="627"/>
      <c r="AE6" s="627"/>
      <c r="AF6" s="627"/>
      <c r="AG6" s="627"/>
      <c r="AH6" s="627"/>
    </row>
    <row r="7" spans="1:38" s="161" customFormat="1" ht="20.25" customHeight="1" x14ac:dyDescent="0.2">
      <c r="A7" s="318"/>
      <c r="B7" s="628" t="s">
        <v>18</v>
      </c>
      <c r="C7" s="630" t="s">
        <v>1</v>
      </c>
      <c r="D7" s="319"/>
      <c r="E7" s="318" t="s">
        <v>17</v>
      </c>
      <c r="F7" s="632" t="s">
        <v>21</v>
      </c>
      <c r="G7" s="634" t="s">
        <v>0</v>
      </c>
      <c r="H7" s="635"/>
      <c r="I7" s="635"/>
      <c r="J7" s="635"/>
      <c r="K7" s="635"/>
      <c r="L7" s="635"/>
      <c r="M7" s="635"/>
      <c r="N7" s="635"/>
      <c r="O7" s="635"/>
      <c r="P7" s="635"/>
      <c r="Q7" s="635"/>
      <c r="R7" s="635"/>
      <c r="S7" s="635"/>
      <c r="T7" s="635"/>
      <c r="U7" s="635"/>
      <c r="V7" s="635"/>
      <c r="W7" s="635"/>
      <c r="X7" s="635"/>
      <c r="Y7" s="635"/>
      <c r="Z7" s="635"/>
      <c r="AA7" s="635"/>
      <c r="AB7" s="635"/>
      <c r="AC7" s="635"/>
      <c r="AD7" s="635"/>
      <c r="AE7" s="636"/>
      <c r="AF7" s="636"/>
      <c r="AG7" s="636"/>
      <c r="AH7" s="636"/>
      <c r="AI7" s="617" t="s">
        <v>62</v>
      </c>
    </row>
    <row r="8" spans="1:38" s="161" customFormat="1" ht="20.25" customHeight="1" thickBot="1" x14ac:dyDescent="0.25">
      <c r="A8" s="320"/>
      <c r="B8" s="629"/>
      <c r="C8" s="631"/>
      <c r="D8" s="321"/>
      <c r="E8" s="320" t="s">
        <v>2</v>
      </c>
      <c r="F8" s="633"/>
      <c r="G8" s="619" t="s">
        <v>3</v>
      </c>
      <c r="H8" s="620"/>
      <c r="I8" s="620"/>
      <c r="J8" s="637"/>
      <c r="K8" s="619" t="s">
        <v>4</v>
      </c>
      <c r="L8" s="620"/>
      <c r="M8" s="620"/>
      <c r="N8" s="637"/>
      <c r="O8" s="619" t="s">
        <v>5</v>
      </c>
      <c r="P8" s="620"/>
      <c r="Q8" s="620"/>
      <c r="R8" s="637"/>
      <c r="S8" s="619" t="s">
        <v>6</v>
      </c>
      <c r="T8" s="620"/>
      <c r="U8" s="620"/>
      <c r="V8" s="637"/>
      <c r="W8" s="619" t="s">
        <v>7</v>
      </c>
      <c r="X8" s="620"/>
      <c r="Y8" s="620"/>
      <c r="Z8" s="637"/>
      <c r="AA8" s="619" t="s">
        <v>8</v>
      </c>
      <c r="AB8" s="620"/>
      <c r="AC8" s="620"/>
      <c r="AD8" s="637"/>
      <c r="AE8" s="619" t="s">
        <v>15</v>
      </c>
      <c r="AF8" s="620"/>
      <c r="AG8" s="620"/>
      <c r="AH8" s="620"/>
      <c r="AI8" s="618"/>
    </row>
    <row r="9" spans="1:38" s="161" customFormat="1" ht="20.25" customHeight="1" x14ac:dyDescent="0.2">
      <c r="A9" s="322"/>
      <c r="B9" s="323"/>
      <c r="C9" s="324"/>
      <c r="D9" s="324"/>
      <c r="E9" s="322"/>
      <c r="F9" s="282"/>
      <c r="G9" s="325" t="s">
        <v>19</v>
      </c>
      <c r="H9" s="326" t="s">
        <v>9</v>
      </c>
      <c r="I9" s="326" t="s">
        <v>10</v>
      </c>
      <c r="J9" s="327" t="s">
        <v>11</v>
      </c>
      <c r="K9" s="325" t="s">
        <v>19</v>
      </c>
      <c r="L9" s="326" t="s">
        <v>9</v>
      </c>
      <c r="M9" s="326" t="s">
        <v>10</v>
      </c>
      <c r="N9" s="327" t="s">
        <v>11</v>
      </c>
      <c r="O9" s="325" t="s">
        <v>19</v>
      </c>
      <c r="P9" s="326" t="s">
        <v>9</v>
      </c>
      <c r="Q9" s="326" t="s">
        <v>10</v>
      </c>
      <c r="R9" s="327" t="s">
        <v>11</v>
      </c>
      <c r="S9" s="325" t="s">
        <v>19</v>
      </c>
      <c r="T9" s="326" t="s">
        <v>9</v>
      </c>
      <c r="U9" s="326" t="s">
        <v>10</v>
      </c>
      <c r="V9" s="327" t="s">
        <v>11</v>
      </c>
      <c r="W9" s="325" t="s">
        <v>19</v>
      </c>
      <c r="X9" s="326" t="s">
        <v>9</v>
      </c>
      <c r="Y9" s="326" t="s">
        <v>10</v>
      </c>
      <c r="Z9" s="327" t="s">
        <v>11</v>
      </c>
      <c r="AA9" s="325" t="s">
        <v>19</v>
      </c>
      <c r="AB9" s="326" t="s">
        <v>9</v>
      </c>
      <c r="AC9" s="326" t="s">
        <v>10</v>
      </c>
      <c r="AD9" s="327" t="s">
        <v>11</v>
      </c>
      <c r="AE9" s="325" t="s">
        <v>19</v>
      </c>
      <c r="AF9" s="326" t="s">
        <v>9</v>
      </c>
      <c r="AG9" s="326" t="s">
        <v>10</v>
      </c>
      <c r="AH9" s="563" t="s">
        <v>11</v>
      </c>
      <c r="AI9" s="573" t="s">
        <v>18</v>
      </c>
    </row>
    <row r="10" spans="1:38" s="168" customFormat="1" ht="20.25" customHeight="1" x14ac:dyDescent="0.2">
      <c r="A10" s="621" t="s">
        <v>306</v>
      </c>
      <c r="B10" s="622"/>
      <c r="C10" s="622"/>
      <c r="D10" s="376" t="s">
        <v>112</v>
      </c>
      <c r="E10" s="377">
        <f>SUM(E11:E29)</f>
        <v>236</v>
      </c>
      <c r="F10" s="378">
        <f>SUM(F11:F29)</f>
        <v>53</v>
      </c>
      <c r="G10" s="377">
        <f>SUM(G11:G29)</f>
        <v>0</v>
      </c>
      <c r="H10" s="379">
        <f>SUM(H11:H29)</f>
        <v>0</v>
      </c>
      <c r="I10" s="379"/>
      <c r="J10" s="380">
        <f>SUM(J11:J29)</f>
        <v>0</v>
      </c>
      <c r="K10" s="377">
        <f>SUM(K11:K29)</f>
        <v>0</v>
      </c>
      <c r="L10" s="379">
        <f>SUM(L11:L29)</f>
        <v>0</v>
      </c>
      <c r="M10" s="379"/>
      <c r="N10" s="380">
        <f>SUM(N11:N29)</f>
        <v>0</v>
      </c>
      <c r="O10" s="377">
        <f>SUM(O11:O29)</f>
        <v>0</v>
      </c>
      <c r="P10" s="379">
        <f>SUM(P11:P29)</f>
        <v>0</v>
      </c>
      <c r="Q10" s="379"/>
      <c r="R10" s="380">
        <f>SUM(R11:R29)</f>
        <v>0</v>
      </c>
      <c r="S10" s="377">
        <f>SUM(S11:S29)</f>
        <v>8</v>
      </c>
      <c r="T10" s="379">
        <f>SUM(T11:T29)</f>
        <v>12</v>
      </c>
      <c r="U10" s="379"/>
      <c r="V10" s="380">
        <f>SUM(V11:V29)</f>
        <v>4</v>
      </c>
      <c r="W10" s="377">
        <f>SUM(W11:W29)</f>
        <v>40</v>
      </c>
      <c r="X10" s="379">
        <f>SUM(X11:X29)</f>
        <v>36</v>
      </c>
      <c r="Y10" s="379"/>
      <c r="Z10" s="380">
        <f>SUM(Z11:Z29)</f>
        <v>16</v>
      </c>
      <c r="AA10" s="377">
        <f>SUM(AA11:AA29)</f>
        <v>52</v>
      </c>
      <c r="AB10" s="379">
        <f>SUM(AB11:AB29)</f>
        <v>52</v>
      </c>
      <c r="AC10" s="379"/>
      <c r="AD10" s="380">
        <f>SUM(AD11:AD29)</f>
        <v>23</v>
      </c>
      <c r="AE10" s="377">
        <f>SUM(AE11:AE29)</f>
        <v>8</v>
      </c>
      <c r="AF10" s="379">
        <f>SUM(AF11:AF29)</f>
        <v>28</v>
      </c>
      <c r="AG10" s="379"/>
      <c r="AH10" s="564">
        <f>SUM(AH11:AH29)</f>
        <v>10</v>
      </c>
      <c r="AI10" s="574"/>
    </row>
    <row r="11" spans="1:38" ht="19.5" customHeight="1" x14ac:dyDescent="0.2">
      <c r="A11" s="328" t="s">
        <v>54</v>
      </c>
      <c r="B11" s="306" t="s">
        <v>248</v>
      </c>
      <c r="C11" s="307" t="s">
        <v>232</v>
      </c>
      <c r="D11" s="308"/>
      <c r="E11" s="329">
        <f>SUM(G11,H11,K11,L11,O11,P11,S11,T11,W11,X11,AA11,AB11,AE11,AF11)</f>
        <v>20</v>
      </c>
      <c r="F11" s="268">
        <f>SUM(J11,N11,R11,V11,Z11,AD11,AH11)</f>
        <v>4</v>
      </c>
      <c r="G11" s="330"/>
      <c r="H11" s="331"/>
      <c r="I11" s="331"/>
      <c r="J11" s="332"/>
      <c r="K11" s="330"/>
      <c r="L11" s="331"/>
      <c r="M11" s="331"/>
      <c r="N11" s="332"/>
      <c r="O11" s="330"/>
      <c r="P11" s="331"/>
      <c r="Q11" s="331"/>
      <c r="R11" s="332"/>
      <c r="S11" s="330">
        <v>8</v>
      </c>
      <c r="T11" s="331">
        <v>12</v>
      </c>
      <c r="U11" s="331" t="s">
        <v>68</v>
      </c>
      <c r="V11" s="332">
        <v>4</v>
      </c>
      <c r="W11" s="330"/>
      <c r="X11" s="331"/>
      <c r="Y11" s="331"/>
      <c r="Z11" s="332"/>
      <c r="AA11" s="330"/>
      <c r="AB11" s="331"/>
      <c r="AC11" s="331"/>
      <c r="AD11" s="332"/>
      <c r="AE11" s="330"/>
      <c r="AF11" s="331"/>
      <c r="AG11" s="331"/>
      <c r="AH11" s="565"/>
      <c r="AI11" s="309" t="s">
        <v>299</v>
      </c>
    </row>
    <row r="12" spans="1:38" ht="19.5" customHeight="1" x14ac:dyDescent="0.2">
      <c r="A12" s="333" t="s">
        <v>55</v>
      </c>
      <c r="B12" s="95" t="s">
        <v>283</v>
      </c>
      <c r="C12" s="215" t="s">
        <v>269</v>
      </c>
      <c r="D12" s="264"/>
      <c r="E12" s="329">
        <f t="shared" ref="E12:E29" si="0">SUM(G12,H12,K12,L12,O12,P12,S12,T12,W12,X12,AA12,AB12,AE12,AF12)</f>
        <v>12</v>
      </c>
      <c r="F12" s="244">
        <f t="shared" ref="F12:F29" si="1">SUM(J12,N12,R12,V12,Z12,AD12,AH12)</f>
        <v>3</v>
      </c>
      <c r="G12" s="334"/>
      <c r="H12" s="310"/>
      <c r="I12" s="310"/>
      <c r="J12" s="335"/>
      <c r="K12" s="334"/>
      <c r="L12" s="310"/>
      <c r="M12" s="310"/>
      <c r="N12" s="335"/>
      <c r="O12" s="334"/>
      <c r="P12" s="310"/>
      <c r="Q12" s="310"/>
      <c r="R12" s="335"/>
      <c r="S12" s="334"/>
      <c r="T12" s="310"/>
      <c r="U12" s="310"/>
      <c r="V12" s="335"/>
      <c r="W12" s="334"/>
      <c r="X12" s="310"/>
      <c r="Y12" s="310"/>
      <c r="Z12" s="335"/>
      <c r="AA12" s="334">
        <v>8</v>
      </c>
      <c r="AB12" s="310">
        <v>4</v>
      </c>
      <c r="AC12" s="310" t="s">
        <v>110</v>
      </c>
      <c r="AD12" s="335">
        <v>3</v>
      </c>
      <c r="AE12" s="334"/>
      <c r="AF12" s="310"/>
      <c r="AG12" s="310"/>
      <c r="AH12" s="566"/>
      <c r="AI12" s="186"/>
    </row>
    <row r="13" spans="1:38" ht="19.5" customHeight="1" x14ac:dyDescent="0.2">
      <c r="A13" s="328" t="s">
        <v>122</v>
      </c>
      <c r="B13" s="95" t="s">
        <v>284</v>
      </c>
      <c r="C13" s="215" t="s">
        <v>270</v>
      </c>
      <c r="D13" s="264"/>
      <c r="E13" s="329">
        <f t="shared" si="0"/>
        <v>8</v>
      </c>
      <c r="F13" s="244">
        <f t="shared" si="1"/>
        <v>2</v>
      </c>
      <c r="G13" s="334"/>
      <c r="H13" s="310"/>
      <c r="I13" s="310"/>
      <c r="J13" s="335"/>
      <c r="K13" s="334"/>
      <c r="L13" s="310"/>
      <c r="M13" s="310"/>
      <c r="N13" s="335"/>
      <c r="O13" s="334"/>
      <c r="P13" s="310"/>
      <c r="Q13" s="310"/>
      <c r="R13" s="335"/>
      <c r="S13" s="334"/>
      <c r="T13" s="310"/>
      <c r="U13" s="310"/>
      <c r="V13" s="335"/>
      <c r="W13" s="334"/>
      <c r="X13" s="310"/>
      <c r="Y13" s="310"/>
      <c r="Z13" s="335"/>
      <c r="AA13" s="334"/>
      <c r="AB13" s="310"/>
      <c r="AC13" s="310"/>
      <c r="AD13" s="335"/>
      <c r="AE13" s="334">
        <v>0</v>
      </c>
      <c r="AF13" s="310">
        <v>8</v>
      </c>
      <c r="AG13" s="310" t="s">
        <v>68</v>
      </c>
      <c r="AH13" s="566">
        <v>2</v>
      </c>
      <c r="AI13" s="245" t="s">
        <v>283</v>
      </c>
    </row>
    <row r="14" spans="1:38" ht="19.5" customHeight="1" x14ac:dyDescent="0.2">
      <c r="A14" s="333" t="s">
        <v>56</v>
      </c>
      <c r="B14" s="293" t="s">
        <v>251</v>
      </c>
      <c r="C14" s="238" t="s">
        <v>233</v>
      </c>
      <c r="D14" s="240"/>
      <c r="E14" s="329">
        <f t="shared" si="0"/>
        <v>16</v>
      </c>
      <c r="F14" s="244">
        <f t="shared" si="1"/>
        <v>3</v>
      </c>
      <c r="G14" s="334"/>
      <c r="H14" s="310"/>
      <c r="I14" s="310"/>
      <c r="J14" s="335"/>
      <c r="K14" s="334"/>
      <c r="L14" s="310"/>
      <c r="M14" s="310"/>
      <c r="N14" s="335"/>
      <c r="O14" s="334"/>
      <c r="P14" s="310"/>
      <c r="Q14" s="310"/>
      <c r="R14" s="335"/>
      <c r="S14" s="334"/>
      <c r="T14" s="310"/>
      <c r="U14" s="310"/>
      <c r="V14" s="335"/>
      <c r="W14" s="334">
        <v>8</v>
      </c>
      <c r="X14" s="310">
        <v>8</v>
      </c>
      <c r="Y14" s="310" t="s">
        <v>110</v>
      </c>
      <c r="Z14" s="335">
        <v>3</v>
      </c>
      <c r="AA14" s="334"/>
      <c r="AB14" s="310"/>
      <c r="AC14" s="310"/>
      <c r="AD14" s="335"/>
      <c r="AE14" s="334"/>
      <c r="AF14" s="310"/>
      <c r="AG14" s="310"/>
      <c r="AH14" s="566"/>
      <c r="AI14" s="311"/>
    </row>
    <row r="15" spans="1:38" ht="19.5" customHeight="1" x14ac:dyDescent="0.2">
      <c r="A15" s="328" t="s">
        <v>57</v>
      </c>
      <c r="B15" s="95" t="s">
        <v>285</v>
      </c>
      <c r="C15" s="238" t="s">
        <v>271</v>
      </c>
      <c r="D15" s="240"/>
      <c r="E15" s="329">
        <f t="shared" si="0"/>
        <v>12</v>
      </c>
      <c r="F15" s="244">
        <f t="shared" si="1"/>
        <v>2</v>
      </c>
      <c r="G15" s="334"/>
      <c r="H15" s="310"/>
      <c r="I15" s="310"/>
      <c r="J15" s="335"/>
      <c r="K15" s="334"/>
      <c r="L15" s="310"/>
      <c r="M15" s="310"/>
      <c r="N15" s="335"/>
      <c r="O15" s="334"/>
      <c r="P15" s="310"/>
      <c r="Q15" s="310"/>
      <c r="R15" s="335"/>
      <c r="S15" s="334"/>
      <c r="T15" s="310"/>
      <c r="U15" s="310"/>
      <c r="V15" s="335"/>
      <c r="W15" s="334">
        <v>8</v>
      </c>
      <c r="X15" s="310">
        <v>4</v>
      </c>
      <c r="Y15" s="310" t="s">
        <v>110</v>
      </c>
      <c r="Z15" s="335">
        <v>2</v>
      </c>
      <c r="AA15" s="334"/>
      <c r="AB15" s="310"/>
      <c r="AC15" s="310"/>
      <c r="AD15" s="335"/>
      <c r="AE15" s="334"/>
      <c r="AF15" s="310"/>
      <c r="AG15" s="310"/>
      <c r="AH15" s="566"/>
      <c r="AI15" s="246"/>
    </row>
    <row r="16" spans="1:38" ht="19.5" customHeight="1" x14ac:dyDescent="0.2">
      <c r="A16" s="333" t="s">
        <v>58</v>
      </c>
      <c r="B16" s="95" t="s">
        <v>286</v>
      </c>
      <c r="C16" s="238" t="s">
        <v>272</v>
      </c>
      <c r="D16" s="240"/>
      <c r="E16" s="329">
        <f t="shared" si="0"/>
        <v>16</v>
      </c>
      <c r="F16" s="244">
        <f t="shared" si="1"/>
        <v>3</v>
      </c>
      <c r="G16" s="334"/>
      <c r="H16" s="310"/>
      <c r="I16" s="310"/>
      <c r="J16" s="335"/>
      <c r="K16" s="334"/>
      <c r="L16" s="310"/>
      <c r="M16" s="310"/>
      <c r="N16" s="335"/>
      <c r="O16" s="334"/>
      <c r="P16" s="310"/>
      <c r="Q16" s="310"/>
      <c r="R16" s="335"/>
      <c r="S16" s="334"/>
      <c r="T16" s="310"/>
      <c r="U16" s="310"/>
      <c r="V16" s="335"/>
      <c r="W16" s="334"/>
      <c r="X16" s="310"/>
      <c r="Y16" s="310"/>
      <c r="Z16" s="335"/>
      <c r="AA16" s="334">
        <v>8</v>
      </c>
      <c r="AB16" s="310">
        <v>8</v>
      </c>
      <c r="AC16" s="310" t="s">
        <v>68</v>
      </c>
      <c r="AD16" s="335">
        <v>3</v>
      </c>
      <c r="AE16" s="334"/>
      <c r="AF16" s="310"/>
      <c r="AG16" s="310"/>
      <c r="AH16" s="566"/>
      <c r="AI16" s="246" t="s">
        <v>285</v>
      </c>
    </row>
    <row r="17" spans="1:35" ht="19.5" customHeight="1" x14ac:dyDescent="0.2">
      <c r="A17" s="328" t="s">
        <v>59</v>
      </c>
      <c r="B17" s="194" t="s">
        <v>287</v>
      </c>
      <c r="C17" s="265" t="s">
        <v>94</v>
      </c>
      <c r="D17" s="264"/>
      <c r="E17" s="329">
        <f t="shared" si="0"/>
        <v>20</v>
      </c>
      <c r="F17" s="244">
        <f t="shared" si="1"/>
        <v>5</v>
      </c>
      <c r="G17" s="334"/>
      <c r="H17" s="310"/>
      <c r="I17" s="310"/>
      <c r="J17" s="335"/>
      <c r="K17" s="334"/>
      <c r="L17" s="310"/>
      <c r="M17" s="310"/>
      <c r="N17" s="335"/>
      <c r="O17" s="334"/>
      <c r="P17" s="310"/>
      <c r="Q17" s="310"/>
      <c r="R17" s="335"/>
      <c r="S17" s="334"/>
      <c r="T17" s="310"/>
      <c r="U17" s="310"/>
      <c r="V17" s="335"/>
      <c r="W17" s="334">
        <v>12</v>
      </c>
      <c r="X17" s="310">
        <v>8</v>
      </c>
      <c r="Y17" s="310" t="s">
        <v>110</v>
      </c>
      <c r="Z17" s="335">
        <v>5</v>
      </c>
      <c r="AA17" s="334"/>
      <c r="AB17" s="310"/>
      <c r="AC17" s="310"/>
      <c r="AD17" s="335"/>
      <c r="AE17" s="334"/>
      <c r="AF17" s="310"/>
      <c r="AG17" s="310"/>
      <c r="AH17" s="566"/>
      <c r="AI17" s="247"/>
    </row>
    <row r="18" spans="1:35" ht="19.5" customHeight="1" x14ac:dyDescent="0.2">
      <c r="A18" s="333" t="s">
        <v>60</v>
      </c>
      <c r="B18" s="194" t="s">
        <v>288</v>
      </c>
      <c r="C18" s="265" t="s">
        <v>95</v>
      </c>
      <c r="D18" s="264"/>
      <c r="E18" s="329">
        <f t="shared" si="0"/>
        <v>20</v>
      </c>
      <c r="F18" s="244">
        <f t="shared" si="1"/>
        <v>5</v>
      </c>
      <c r="G18" s="334"/>
      <c r="H18" s="310"/>
      <c r="I18" s="310"/>
      <c r="J18" s="335"/>
      <c r="K18" s="334"/>
      <c r="L18" s="310"/>
      <c r="M18" s="310"/>
      <c r="N18" s="335"/>
      <c r="O18" s="334"/>
      <c r="P18" s="310"/>
      <c r="Q18" s="310"/>
      <c r="R18" s="335"/>
      <c r="S18" s="334"/>
      <c r="T18" s="310"/>
      <c r="U18" s="310"/>
      <c r="V18" s="335"/>
      <c r="W18" s="334"/>
      <c r="X18" s="310"/>
      <c r="Y18" s="310"/>
      <c r="Z18" s="335"/>
      <c r="AA18" s="334">
        <v>12</v>
      </c>
      <c r="AB18" s="310">
        <v>8</v>
      </c>
      <c r="AC18" s="310" t="s">
        <v>68</v>
      </c>
      <c r="AD18" s="335">
        <v>5</v>
      </c>
      <c r="AE18" s="334"/>
      <c r="AF18" s="310"/>
      <c r="AG18" s="310"/>
      <c r="AH18" s="566"/>
      <c r="AI18" s="246" t="s">
        <v>287</v>
      </c>
    </row>
    <row r="19" spans="1:35" ht="19.5" customHeight="1" x14ac:dyDescent="0.2">
      <c r="A19" s="328" t="s">
        <v>61</v>
      </c>
      <c r="B19" s="194" t="s">
        <v>289</v>
      </c>
      <c r="C19" s="265" t="s">
        <v>273</v>
      </c>
      <c r="D19" s="264"/>
      <c r="E19" s="329">
        <f t="shared" si="0"/>
        <v>12</v>
      </c>
      <c r="F19" s="244">
        <v>2</v>
      </c>
      <c r="G19" s="334"/>
      <c r="H19" s="310"/>
      <c r="I19" s="310"/>
      <c r="J19" s="335"/>
      <c r="K19" s="334"/>
      <c r="L19" s="310"/>
      <c r="M19" s="310"/>
      <c r="N19" s="335"/>
      <c r="O19" s="334"/>
      <c r="P19" s="310"/>
      <c r="Q19" s="310"/>
      <c r="R19" s="335"/>
      <c r="S19" s="334"/>
      <c r="T19" s="310"/>
      <c r="U19" s="310"/>
      <c r="V19" s="335"/>
      <c r="W19" s="334">
        <v>0</v>
      </c>
      <c r="X19" s="310">
        <v>12</v>
      </c>
      <c r="Y19" s="310" t="s">
        <v>110</v>
      </c>
      <c r="Z19" s="335">
        <v>2</v>
      </c>
      <c r="AA19" s="334"/>
      <c r="AB19" s="310"/>
      <c r="AC19" s="310"/>
      <c r="AD19" s="335"/>
      <c r="AE19" s="334"/>
      <c r="AF19" s="310"/>
      <c r="AG19" s="310"/>
      <c r="AH19" s="566"/>
      <c r="AI19" s="246"/>
    </row>
    <row r="20" spans="1:35" ht="19.5" customHeight="1" x14ac:dyDescent="0.2">
      <c r="A20" s="333" t="s">
        <v>63</v>
      </c>
      <c r="B20" s="194" t="s">
        <v>290</v>
      </c>
      <c r="C20" s="265" t="s">
        <v>274</v>
      </c>
      <c r="D20" s="264"/>
      <c r="E20" s="329">
        <f t="shared" si="0"/>
        <v>12</v>
      </c>
      <c r="F20" s="244">
        <f t="shared" si="1"/>
        <v>2</v>
      </c>
      <c r="G20" s="334"/>
      <c r="H20" s="310"/>
      <c r="I20" s="310"/>
      <c r="J20" s="335"/>
      <c r="K20" s="334"/>
      <c r="L20" s="310"/>
      <c r="M20" s="310"/>
      <c r="N20" s="335"/>
      <c r="O20" s="334"/>
      <c r="P20" s="310"/>
      <c r="Q20" s="310"/>
      <c r="R20" s="335"/>
      <c r="S20" s="334"/>
      <c r="T20" s="310"/>
      <c r="U20" s="310"/>
      <c r="V20" s="335"/>
      <c r="W20" s="334"/>
      <c r="X20" s="310"/>
      <c r="Y20" s="310"/>
      <c r="Z20" s="335"/>
      <c r="AA20" s="334">
        <v>0</v>
      </c>
      <c r="AB20" s="310">
        <v>12</v>
      </c>
      <c r="AC20" s="310" t="s">
        <v>110</v>
      </c>
      <c r="AD20" s="335">
        <v>2</v>
      </c>
      <c r="AE20" s="334"/>
      <c r="AF20" s="310"/>
      <c r="AG20" s="310"/>
      <c r="AH20" s="566"/>
      <c r="AI20" s="246"/>
    </row>
    <row r="21" spans="1:35" ht="19.5" customHeight="1" x14ac:dyDescent="0.2">
      <c r="A21" s="328" t="s">
        <v>64</v>
      </c>
      <c r="B21" s="95" t="s">
        <v>262</v>
      </c>
      <c r="C21" s="215" t="s">
        <v>245</v>
      </c>
      <c r="D21" s="239"/>
      <c r="E21" s="329">
        <f t="shared" si="0"/>
        <v>12</v>
      </c>
      <c r="F21" s="244">
        <f t="shared" si="1"/>
        <v>2</v>
      </c>
      <c r="G21" s="334"/>
      <c r="H21" s="310"/>
      <c r="I21" s="310"/>
      <c r="J21" s="335"/>
      <c r="K21" s="334"/>
      <c r="L21" s="310"/>
      <c r="M21" s="310"/>
      <c r="N21" s="335"/>
      <c r="O21" s="334"/>
      <c r="P21" s="310"/>
      <c r="Q21" s="310"/>
      <c r="R21" s="335"/>
      <c r="S21" s="334"/>
      <c r="T21" s="310"/>
      <c r="U21" s="310"/>
      <c r="V21" s="335"/>
      <c r="W21" s="334">
        <v>8</v>
      </c>
      <c r="X21" s="310">
        <v>4</v>
      </c>
      <c r="Y21" s="310" t="s">
        <v>68</v>
      </c>
      <c r="Z21" s="335">
        <v>2</v>
      </c>
      <c r="AA21" s="334"/>
      <c r="AB21" s="310"/>
      <c r="AC21" s="310"/>
      <c r="AD21" s="335"/>
      <c r="AE21" s="334"/>
      <c r="AF21" s="310"/>
      <c r="AG21" s="310"/>
      <c r="AH21" s="566"/>
      <c r="AI21" s="246"/>
    </row>
    <row r="22" spans="1:35" ht="19.5" customHeight="1" x14ac:dyDescent="0.2">
      <c r="A22" s="333" t="s">
        <v>65</v>
      </c>
      <c r="B22" s="312" t="s">
        <v>291</v>
      </c>
      <c r="C22" s="215" t="s">
        <v>275</v>
      </c>
      <c r="D22" s="216"/>
      <c r="E22" s="329">
        <f t="shared" si="0"/>
        <v>12</v>
      </c>
      <c r="F22" s="244">
        <f t="shared" si="1"/>
        <v>3</v>
      </c>
      <c r="G22" s="334"/>
      <c r="H22" s="310"/>
      <c r="I22" s="310"/>
      <c r="J22" s="335"/>
      <c r="K22" s="334"/>
      <c r="L22" s="310"/>
      <c r="M22" s="310"/>
      <c r="N22" s="335"/>
      <c r="O22" s="334"/>
      <c r="P22" s="310"/>
      <c r="Q22" s="310"/>
      <c r="R22" s="335"/>
      <c r="S22" s="334"/>
      <c r="T22" s="310"/>
      <c r="U22" s="310"/>
      <c r="V22" s="335"/>
      <c r="W22" s="334"/>
      <c r="X22" s="310"/>
      <c r="Y22" s="310"/>
      <c r="Z22" s="335"/>
      <c r="AA22" s="334">
        <v>8</v>
      </c>
      <c r="AB22" s="310">
        <v>4</v>
      </c>
      <c r="AC22" s="310" t="s">
        <v>68</v>
      </c>
      <c r="AD22" s="335">
        <v>3</v>
      </c>
      <c r="AE22" s="334"/>
      <c r="AF22" s="310"/>
      <c r="AG22" s="310"/>
      <c r="AH22" s="566"/>
      <c r="AI22" s="186"/>
    </row>
    <row r="23" spans="1:35" ht="19.5" customHeight="1" x14ac:dyDescent="0.2">
      <c r="A23" s="328" t="s">
        <v>102</v>
      </c>
      <c r="B23" s="312" t="s">
        <v>292</v>
      </c>
      <c r="C23" s="215" t="s">
        <v>276</v>
      </c>
      <c r="D23" s="216"/>
      <c r="E23" s="329">
        <f t="shared" si="0"/>
        <v>8</v>
      </c>
      <c r="F23" s="244">
        <f t="shared" si="1"/>
        <v>2</v>
      </c>
      <c r="G23" s="334"/>
      <c r="H23" s="310"/>
      <c r="I23" s="310"/>
      <c r="J23" s="335"/>
      <c r="K23" s="334"/>
      <c r="L23" s="310"/>
      <c r="M23" s="310"/>
      <c r="N23" s="335"/>
      <c r="O23" s="334"/>
      <c r="P23" s="310"/>
      <c r="Q23" s="310"/>
      <c r="R23" s="335"/>
      <c r="S23" s="334"/>
      <c r="T23" s="310"/>
      <c r="U23" s="310"/>
      <c r="V23" s="335"/>
      <c r="W23" s="334"/>
      <c r="X23" s="310"/>
      <c r="Y23" s="310"/>
      <c r="Z23" s="335"/>
      <c r="AA23" s="334"/>
      <c r="AB23" s="310"/>
      <c r="AC23" s="310"/>
      <c r="AD23" s="335"/>
      <c r="AE23" s="334">
        <v>0</v>
      </c>
      <c r="AF23" s="310">
        <v>8</v>
      </c>
      <c r="AG23" s="310" t="s">
        <v>110</v>
      </c>
      <c r="AH23" s="566">
        <v>2</v>
      </c>
      <c r="AI23" s="248" t="s">
        <v>291</v>
      </c>
    </row>
    <row r="24" spans="1:35" ht="19.5" customHeight="1" x14ac:dyDescent="0.2">
      <c r="A24" s="333" t="s">
        <v>103</v>
      </c>
      <c r="B24" s="95" t="s">
        <v>293</v>
      </c>
      <c r="C24" s="215" t="s">
        <v>277</v>
      </c>
      <c r="D24" s="216"/>
      <c r="E24" s="329">
        <f t="shared" si="0"/>
        <v>8</v>
      </c>
      <c r="F24" s="244">
        <f t="shared" si="1"/>
        <v>2</v>
      </c>
      <c r="G24" s="336"/>
      <c r="H24" s="337"/>
      <c r="I24" s="337"/>
      <c r="J24" s="338"/>
      <c r="K24" s="336"/>
      <c r="L24" s="337"/>
      <c r="M24" s="337"/>
      <c r="N24" s="338"/>
      <c r="O24" s="336"/>
      <c r="P24" s="337"/>
      <c r="Q24" s="337"/>
      <c r="R24" s="338"/>
      <c r="S24" s="336"/>
      <c r="T24" s="337"/>
      <c r="U24" s="337"/>
      <c r="V24" s="338"/>
      <c r="W24" s="336"/>
      <c r="X24" s="337"/>
      <c r="Y24" s="337"/>
      <c r="Z24" s="338"/>
      <c r="AA24" s="336">
        <v>4</v>
      </c>
      <c r="AB24" s="337">
        <v>4</v>
      </c>
      <c r="AC24" s="337" t="s">
        <v>110</v>
      </c>
      <c r="AD24" s="338">
        <v>2</v>
      </c>
      <c r="AE24" s="336"/>
      <c r="AF24" s="337"/>
      <c r="AG24" s="337"/>
      <c r="AH24" s="567"/>
      <c r="AI24" s="186"/>
    </row>
    <row r="25" spans="1:35" ht="19.5" customHeight="1" x14ac:dyDescent="0.2">
      <c r="A25" s="328" t="s">
        <v>104</v>
      </c>
      <c r="B25" s="95" t="s">
        <v>294</v>
      </c>
      <c r="C25" s="215" t="s">
        <v>278</v>
      </c>
      <c r="D25" s="216"/>
      <c r="E25" s="329">
        <f t="shared" si="0"/>
        <v>8</v>
      </c>
      <c r="F25" s="244">
        <f t="shared" si="1"/>
        <v>3</v>
      </c>
      <c r="G25" s="336"/>
      <c r="H25" s="337"/>
      <c r="I25" s="337"/>
      <c r="J25" s="338"/>
      <c r="K25" s="336"/>
      <c r="L25" s="337"/>
      <c r="M25" s="337"/>
      <c r="N25" s="338"/>
      <c r="O25" s="336"/>
      <c r="P25" s="337"/>
      <c r="Q25" s="337"/>
      <c r="R25" s="338"/>
      <c r="S25" s="336"/>
      <c r="T25" s="337"/>
      <c r="U25" s="337"/>
      <c r="V25" s="338"/>
      <c r="W25" s="336"/>
      <c r="X25" s="337"/>
      <c r="Y25" s="337"/>
      <c r="Z25" s="338"/>
      <c r="AA25" s="336"/>
      <c r="AB25" s="337"/>
      <c r="AC25" s="337"/>
      <c r="AD25" s="338"/>
      <c r="AE25" s="336">
        <v>4</v>
      </c>
      <c r="AF25" s="337">
        <v>4</v>
      </c>
      <c r="AG25" s="337" t="s">
        <v>68</v>
      </c>
      <c r="AH25" s="567">
        <v>3</v>
      </c>
      <c r="AI25" s="248" t="s">
        <v>293</v>
      </c>
    </row>
    <row r="26" spans="1:35" ht="19.5" customHeight="1" x14ac:dyDescent="0.2">
      <c r="A26" s="333" t="s">
        <v>105</v>
      </c>
      <c r="B26" s="95" t="s">
        <v>295</v>
      </c>
      <c r="C26" s="215" t="s">
        <v>279</v>
      </c>
      <c r="D26" s="216"/>
      <c r="E26" s="329">
        <f t="shared" si="0"/>
        <v>4</v>
      </c>
      <c r="F26" s="244">
        <f t="shared" si="1"/>
        <v>2</v>
      </c>
      <c r="G26" s="336"/>
      <c r="H26" s="337"/>
      <c r="I26" s="337"/>
      <c r="J26" s="338"/>
      <c r="K26" s="336"/>
      <c r="L26" s="337"/>
      <c r="M26" s="337"/>
      <c r="N26" s="338"/>
      <c r="O26" s="336"/>
      <c r="P26" s="337"/>
      <c r="Q26" s="337"/>
      <c r="R26" s="338"/>
      <c r="S26" s="336"/>
      <c r="T26" s="337"/>
      <c r="U26" s="337"/>
      <c r="V26" s="338"/>
      <c r="W26" s="336">
        <v>4</v>
      </c>
      <c r="X26" s="337">
        <v>0</v>
      </c>
      <c r="Y26" s="337" t="s">
        <v>68</v>
      </c>
      <c r="Z26" s="338">
        <v>2</v>
      </c>
      <c r="AA26" s="336"/>
      <c r="AB26" s="337"/>
      <c r="AC26" s="337"/>
      <c r="AD26" s="338"/>
      <c r="AE26" s="336"/>
      <c r="AF26" s="337"/>
      <c r="AG26" s="337"/>
      <c r="AH26" s="567"/>
      <c r="AI26" s="187"/>
    </row>
    <row r="27" spans="1:35" ht="19.5" customHeight="1" x14ac:dyDescent="0.2">
      <c r="A27" s="328" t="s">
        <v>106</v>
      </c>
      <c r="B27" s="95" t="s">
        <v>296</v>
      </c>
      <c r="C27" s="215" t="s">
        <v>280</v>
      </c>
      <c r="D27" s="216"/>
      <c r="E27" s="329">
        <f t="shared" si="0"/>
        <v>12</v>
      </c>
      <c r="F27" s="244">
        <f t="shared" si="1"/>
        <v>3</v>
      </c>
      <c r="G27" s="336"/>
      <c r="H27" s="337"/>
      <c r="I27" s="337"/>
      <c r="J27" s="338"/>
      <c r="K27" s="336"/>
      <c r="L27" s="337"/>
      <c r="M27" s="337"/>
      <c r="N27" s="338"/>
      <c r="O27" s="336"/>
      <c r="P27" s="337"/>
      <c r="Q27" s="337"/>
      <c r="R27" s="338"/>
      <c r="S27" s="336"/>
      <c r="T27" s="337"/>
      <c r="U27" s="337"/>
      <c r="V27" s="338"/>
      <c r="W27" s="336"/>
      <c r="X27" s="337"/>
      <c r="Y27" s="337"/>
      <c r="Z27" s="338"/>
      <c r="AA27" s="336">
        <v>4</v>
      </c>
      <c r="AB27" s="337">
        <v>8</v>
      </c>
      <c r="AC27" s="337" t="s">
        <v>110</v>
      </c>
      <c r="AD27" s="338">
        <v>3</v>
      </c>
      <c r="AE27" s="336"/>
      <c r="AF27" s="337"/>
      <c r="AG27" s="337"/>
      <c r="AH27" s="567"/>
      <c r="AI27" s="248" t="s">
        <v>295</v>
      </c>
    </row>
    <row r="28" spans="1:35" ht="19.5" customHeight="1" x14ac:dyDescent="0.2">
      <c r="A28" s="333" t="s">
        <v>107</v>
      </c>
      <c r="B28" s="95" t="s">
        <v>297</v>
      </c>
      <c r="C28" s="215" t="s">
        <v>281</v>
      </c>
      <c r="D28" s="216"/>
      <c r="E28" s="329">
        <f t="shared" si="0"/>
        <v>12</v>
      </c>
      <c r="F28" s="244">
        <f t="shared" si="1"/>
        <v>2</v>
      </c>
      <c r="G28" s="336"/>
      <c r="H28" s="337"/>
      <c r="I28" s="337"/>
      <c r="J28" s="338"/>
      <c r="K28" s="336"/>
      <c r="L28" s="337"/>
      <c r="M28" s="337"/>
      <c r="N28" s="338"/>
      <c r="O28" s="336"/>
      <c r="P28" s="337"/>
      <c r="Q28" s="337"/>
      <c r="R28" s="338"/>
      <c r="S28" s="336"/>
      <c r="T28" s="337"/>
      <c r="U28" s="337"/>
      <c r="V28" s="338"/>
      <c r="W28" s="336"/>
      <c r="X28" s="337"/>
      <c r="Y28" s="337"/>
      <c r="Z28" s="338"/>
      <c r="AA28" s="336">
        <v>8</v>
      </c>
      <c r="AB28" s="337">
        <v>4</v>
      </c>
      <c r="AC28" s="337" t="s">
        <v>110</v>
      </c>
      <c r="AD28" s="338">
        <v>2</v>
      </c>
      <c r="AE28" s="336"/>
      <c r="AF28" s="337"/>
      <c r="AG28" s="337"/>
      <c r="AH28" s="567"/>
      <c r="AI28" s="185"/>
    </row>
    <row r="29" spans="1:35" ht="19.5" customHeight="1" thickBot="1" x14ac:dyDescent="0.25">
      <c r="A29" s="333" t="s">
        <v>108</v>
      </c>
      <c r="B29" s="313" t="s">
        <v>298</v>
      </c>
      <c r="C29" s="266" t="s">
        <v>282</v>
      </c>
      <c r="D29" s="267"/>
      <c r="E29" s="329">
        <f t="shared" si="0"/>
        <v>12</v>
      </c>
      <c r="F29" s="269">
        <f t="shared" si="1"/>
        <v>3</v>
      </c>
      <c r="G29" s="339"/>
      <c r="H29" s="340"/>
      <c r="I29" s="340"/>
      <c r="J29" s="341"/>
      <c r="K29" s="339"/>
      <c r="L29" s="340"/>
      <c r="M29" s="340"/>
      <c r="N29" s="341"/>
      <c r="O29" s="339"/>
      <c r="P29" s="340"/>
      <c r="Q29" s="340"/>
      <c r="R29" s="341"/>
      <c r="S29" s="339"/>
      <c r="T29" s="340"/>
      <c r="U29" s="340"/>
      <c r="V29" s="341"/>
      <c r="W29" s="339"/>
      <c r="X29" s="340"/>
      <c r="Y29" s="340"/>
      <c r="Z29" s="341"/>
      <c r="AA29" s="339"/>
      <c r="AB29" s="340"/>
      <c r="AC29" s="340"/>
      <c r="AD29" s="341"/>
      <c r="AE29" s="339">
        <v>4</v>
      </c>
      <c r="AF29" s="340">
        <v>8</v>
      </c>
      <c r="AG29" s="340" t="s">
        <v>68</v>
      </c>
      <c r="AH29" s="568">
        <v>3</v>
      </c>
      <c r="AI29" s="249" t="s">
        <v>297</v>
      </c>
    </row>
    <row r="30" spans="1:35" s="168" customFormat="1" ht="20.25" customHeight="1" x14ac:dyDescent="0.2">
      <c r="A30" s="621" t="s">
        <v>99</v>
      </c>
      <c r="B30" s="622"/>
      <c r="C30" s="622"/>
      <c r="D30" s="376" t="s">
        <v>112</v>
      </c>
      <c r="E30" s="377">
        <f t="shared" ref="E30" si="2">SUM(G30,H30,K30,L30,O30,P30,S30,T30,W30,X30,AA30,AB30,AE30,AF30)</f>
        <v>36</v>
      </c>
      <c r="F30" s="378">
        <f t="shared" ref="F30:F31" si="3">SUM(J30,N30,R30,V30,Z30,AD30,AH30)</f>
        <v>10</v>
      </c>
      <c r="G30" s="377"/>
      <c r="H30" s="379"/>
      <c r="I30" s="379"/>
      <c r="J30" s="380"/>
      <c r="K30" s="377"/>
      <c r="L30" s="379"/>
      <c r="M30" s="379"/>
      <c r="N30" s="380"/>
      <c r="O30" s="377"/>
      <c r="P30" s="379"/>
      <c r="Q30" s="379"/>
      <c r="R30" s="380"/>
      <c r="S30" s="377"/>
      <c r="T30" s="379"/>
      <c r="U30" s="379"/>
      <c r="V30" s="380"/>
      <c r="W30" s="377">
        <v>20</v>
      </c>
      <c r="X30" s="379">
        <v>0</v>
      </c>
      <c r="Y30" s="379"/>
      <c r="Z30" s="380">
        <v>6</v>
      </c>
      <c r="AA30" s="377">
        <v>8</v>
      </c>
      <c r="AB30" s="379">
        <v>0</v>
      </c>
      <c r="AC30" s="379"/>
      <c r="AD30" s="380">
        <v>2</v>
      </c>
      <c r="AE30" s="377">
        <v>8</v>
      </c>
      <c r="AF30" s="379">
        <v>0</v>
      </c>
      <c r="AG30" s="379"/>
      <c r="AH30" s="564">
        <v>2</v>
      </c>
      <c r="AI30" s="574"/>
    </row>
    <row r="31" spans="1:35" s="161" customFormat="1" ht="23.25" customHeight="1" thickBot="1" x14ac:dyDescent="0.25">
      <c r="A31" s="342"/>
      <c r="B31" s="343"/>
      <c r="C31" s="344" t="s">
        <v>14</v>
      </c>
      <c r="D31" s="344"/>
      <c r="E31" s="345"/>
      <c r="F31" s="346">
        <f t="shared" si="3"/>
        <v>15</v>
      </c>
      <c r="G31" s="347"/>
      <c r="H31" s="348"/>
      <c r="I31" s="348"/>
      <c r="J31" s="349"/>
      <c r="K31" s="347"/>
      <c r="L31" s="348"/>
      <c r="M31" s="348"/>
      <c r="N31" s="349"/>
      <c r="O31" s="347"/>
      <c r="P31" s="348"/>
      <c r="Q31" s="348"/>
      <c r="R31" s="349"/>
      <c r="S31" s="347"/>
      <c r="T31" s="348"/>
      <c r="U31" s="348"/>
      <c r="V31" s="349"/>
      <c r="W31" s="347"/>
      <c r="X31" s="348"/>
      <c r="Y31" s="348"/>
      <c r="Z31" s="349"/>
      <c r="AA31" s="347"/>
      <c r="AB31" s="348"/>
      <c r="AC31" s="348"/>
      <c r="AD31" s="349"/>
      <c r="AE31" s="347"/>
      <c r="AF31" s="348"/>
      <c r="AG31" s="348"/>
      <c r="AH31" s="569">
        <v>15</v>
      </c>
      <c r="AI31" s="575"/>
    </row>
    <row r="32" spans="1:35" s="161" customFormat="1" ht="26.25" customHeight="1" thickTop="1" x14ac:dyDescent="0.2">
      <c r="A32" s="350"/>
      <c r="B32" s="351"/>
      <c r="C32" s="623" t="s">
        <v>13</v>
      </c>
      <c r="D32" s="624"/>
      <c r="E32" s="352">
        <f>'BSC L KIP Alap'!E10+'BSC L KIP Alap'!E22+'BSC L KIP Alap'!E32+E10+E30+E31</f>
        <v>824</v>
      </c>
      <c r="F32" s="352">
        <f>'BSC L KIP Alap'!F10+'BSC L KIP Alap'!F22+'BSC L KIP Alap'!F32+F10+F30+F31</f>
        <v>210</v>
      </c>
      <c r="G32" s="615">
        <f>'BSC L KIP Alap'!G10+'BSC L KIP Alap'!G22+'BSC L KIP Alap'!G32+'BSC L KIP Alap'!H10+'BSC L KIP Alap'!H22+'BSC L KIP Alap'!H32+G10+G30+G31+H10+H30+H31</f>
        <v>126</v>
      </c>
      <c r="H32" s="616"/>
      <c r="I32" s="353"/>
      <c r="J32" s="354">
        <f>'BSC L KIP Alap'!J10+'BSC L KIP Alap'!J22+'BSC L KIP Alap'!J32+J10+J30+J31</f>
        <v>31</v>
      </c>
      <c r="K32" s="615">
        <f>'BSC L KIP Alap'!K10+'BSC L KIP Alap'!K22+'BSC L KIP Alap'!K32+'BSC L KIP Alap'!L10+'BSC L KIP Alap'!L22+'BSC L KIP Alap'!L32+K10+K30+K31+L10+L30+L31</f>
        <v>130</v>
      </c>
      <c r="L32" s="616"/>
      <c r="M32" s="353"/>
      <c r="N32" s="354">
        <f>'BSC L KIP Alap'!N10+'BSC L KIP Alap'!N22+'BSC L KIP Alap'!N32+N10+N30+N31</f>
        <v>31</v>
      </c>
      <c r="O32" s="615">
        <f>'BSC L KIP Alap'!O10+'BSC L KIP Alap'!O22+'BSC L KIP Alap'!O32+'BSC L KIP Alap'!P10+'BSC L KIP Alap'!P22+'BSC L KIP Alap'!P32+O10+O30+O31+P10+P30+P31</f>
        <v>140</v>
      </c>
      <c r="P32" s="616"/>
      <c r="Q32" s="353"/>
      <c r="R32" s="354">
        <f>'BSC L KIP Alap'!R10+'BSC L KIP Alap'!R22+'BSC L KIP Alap'!R32+R10+R30+R31</f>
        <v>32</v>
      </c>
      <c r="S32" s="615">
        <f>'BSC L KIP Alap'!S10+'BSC L KIP Alap'!S22+'BSC L KIP Alap'!S32+'BSC L KIP Alap'!T10+'BSC L KIP Alap'!T22+'BSC L KIP Alap'!T32+S10+S30+S31+T10+T30+T31</f>
        <v>128</v>
      </c>
      <c r="T32" s="616"/>
      <c r="U32" s="353"/>
      <c r="V32" s="354">
        <f>'BSC L KIP Alap'!V10+'BSC L KIP Alap'!V22+'BSC L KIP Alap'!V32+V10+V30+V31</f>
        <v>30</v>
      </c>
      <c r="W32" s="615">
        <f>'BSC L KIP Alap'!W10+'BSC L KIP Alap'!W22+'BSC L KIP Alap'!W32+'BSC L KIP Alap'!X10+'BSC L KIP Alap'!X22+'BSC L KIP Alap'!X32+W10+W30+W31+X10+X30+X31</f>
        <v>132</v>
      </c>
      <c r="X32" s="616"/>
      <c r="Y32" s="353"/>
      <c r="Z32" s="354">
        <f>'BSC L KIP Alap'!Z10+'BSC L KIP Alap'!Z22+'BSC L KIP Alap'!Z32+Z10+Z30+Z31</f>
        <v>31</v>
      </c>
      <c r="AA32" s="615">
        <f>'BSC L KIP Alap'!AA10+'BSC L KIP Alap'!AA22+'BSC L KIP Alap'!AA32+'BSC L KIP Alap'!AB10+'BSC L KIP Alap'!AB22+'BSC L KIP Alap'!AB32+AA10+AA30+AA31+AB10+AB30+AB31</f>
        <v>124</v>
      </c>
      <c r="AB32" s="616"/>
      <c r="AC32" s="353"/>
      <c r="AD32" s="354">
        <f>'BSC L KIP Alap'!AD10+'BSC L KIP Alap'!AD22+'BSC L KIP Alap'!AD32+AD10+AD30+AD31</f>
        <v>28</v>
      </c>
      <c r="AE32" s="615">
        <f>'BSC L KIP Alap'!AE10+'BSC L KIP Alap'!AE22+'BSC L KIP Alap'!AE32+'BSC L KIP Alap'!AF10+'BSC L KIP Alap'!AF22+'BSC L KIP Alap'!AF32+AE10+AE30+AE31+AF10+AF30+AF31</f>
        <v>44</v>
      </c>
      <c r="AF32" s="616"/>
      <c r="AG32" s="353"/>
      <c r="AH32" s="570">
        <f>'BSC L KIP Alap'!AH10+'BSC L KIP Alap'!AH22+'BSC L KIP Alap'!AH32+AH10+AH30+AH31</f>
        <v>27</v>
      </c>
      <c r="AI32" s="576"/>
    </row>
    <row r="33" spans="1:44" s="161" customFormat="1" ht="20.25" customHeight="1" x14ac:dyDescent="0.2">
      <c r="A33" s="355"/>
      <c r="B33" s="356"/>
      <c r="C33" s="357" t="s">
        <v>12</v>
      </c>
      <c r="D33" s="357"/>
      <c r="E33" s="358"/>
      <c r="F33" s="359"/>
      <c r="G33" s="360"/>
      <c r="H33" s="361"/>
      <c r="I33" s="362">
        <f>COUNTIF('BSC L KIP Alap'!I11:I54,"v")+COUNTIF(I11:I29,"v")</f>
        <v>4</v>
      </c>
      <c r="J33" s="363"/>
      <c r="K33" s="360"/>
      <c r="L33" s="361"/>
      <c r="M33" s="362">
        <f>COUNTIF('BSC L KIP Alap'!M11:M54,"v")+COUNTIF(M11:M29,"v")</f>
        <v>4</v>
      </c>
      <c r="N33" s="363"/>
      <c r="O33" s="360"/>
      <c r="P33" s="361"/>
      <c r="Q33" s="362">
        <f>COUNTIF('BSC L KIP Alap'!Q11:Q54,"v")+COUNTIF(Q11:Q29,"v")</f>
        <v>5</v>
      </c>
      <c r="R33" s="363"/>
      <c r="S33" s="360"/>
      <c r="T33" s="361"/>
      <c r="U33" s="362">
        <f>COUNTIF('BSC L KIP Alap'!U11:U54,"v")+COUNTIF(U11:U29,"v")</f>
        <v>4</v>
      </c>
      <c r="V33" s="363"/>
      <c r="W33" s="360"/>
      <c r="X33" s="361"/>
      <c r="Y33" s="362">
        <f>COUNTIF('BSC L KIP Alap'!Y11:Y54,"v")+COUNTIF(Y11:Y29,"v")</f>
        <v>4</v>
      </c>
      <c r="Z33" s="363"/>
      <c r="AA33" s="360"/>
      <c r="AB33" s="361"/>
      <c r="AC33" s="362">
        <f>COUNTIF('BSC L KIP Alap'!AC11:AC54,"v")+COUNTIF(AC11:AC29,"v")</f>
        <v>4</v>
      </c>
      <c r="AD33" s="363"/>
      <c r="AE33" s="360"/>
      <c r="AF33" s="361"/>
      <c r="AG33" s="362">
        <f>COUNTIF('BSC L KIP Alap'!AG11:AG54,"v")+COUNTIF(AG11:AG29,"v")</f>
        <v>3</v>
      </c>
      <c r="AH33" s="571"/>
      <c r="AI33" s="577"/>
    </row>
    <row r="34" spans="1:44" s="161" customFormat="1" ht="20.25" customHeight="1" thickBot="1" x14ac:dyDescent="0.25">
      <c r="A34" s="364"/>
      <c r="B34" s="365"/>
      <c r="C34" s="366" t="s">
        <v>111</v>
      </c>
      <c r="D34" s="366"/>
      <c r="E34" s="367"/>
      <c r="F34" s="368"/>
      <c r="G34" s="369"/>
      <c r="H34" s="370"/>
      <c r="I34" s="371">
        <f>COUNTIF('BSC L KIP Alap'!I11:I54,"é")+COUNTIF(I11:I29,"é")</f>
        <v>4</v>
      </c>
      <c r="J34" s="372"/>
      <c r="K34" s="369"/>
      <c r="L34" s="370"/>
      <c r="M34" s="371">
        <f>COUNTIF('BSC L KIP Alap'!M11:M54,"é")+COUNTIF(M11:M29,"é")</f>
        <v>4</v>
      </c>
      <c r="N34" s="372"/>
      <c r="O34" s="369"/>
      <c r="P34" s="370"/>
      <c r="Q34" s="371">
        <f>COUNTIF('BSC L KIP Alap'!Q11:Q54,"é")+COUNTIF(Q11:Q29,"é")</f>
        <v>6</v>
      </c>
      <c r="R34" s="372"/>
      <c r="S34" s="369"/>
      <c r="T34" s="370"/>
      <c r="U34" s="371">
        <f>COUNTIF('BSC L KIP Alap'!U11:U54,"é")+COUNTIF(U11:U29,"é")</f>
        <v>5</v>
      </c>
      <c r="V34" s="372"/>
      <c r="W34" s="369"/>
      <c r="X34" s="370"/>
      <c r="Y34" s="371">
        <f>COUNTIF('BSC L KIP Alap'!Y11:Y54,"é")+COUNTIF(Y11:Y29,"é")</f>
        <v>6</v>
      </c>
      <c r="Z34" s="372"/>
      <c r="AA34" s="369"/>
      <c r="AB34" s="370"/>
      <c r="AC34" s="371">
        <f>COUNTIF('BSC L KIP Alap'!AC11:AC54,"é")+COUNTIF(AC11:AC29,"é")</f>
        <v>5</v>
      </c>
      <c r="AD34" s="372"/>
      <c r="AE34" s="369"/>
      <c r="AF34" s="370"/>
      <c r="AG34" s="371">
        <f>COUNTIF('BSC L KIP Alap'!AG11:AG54,"é")+COUNTIF(AG11:AG29,"é")</f>
        <v>1</v>
      </c>
      <c r="AH34" s="572"/>
      <c r="AI34" s="578"/>
    </row>
    <row r="35" spans="1:44" s="161" customFormat="1" ht="15" customHeight="1" x14ac:dyDescent="0.2">
      <c r="A35" s="168"/>
      <c r="C35" s="373"/>
      <c r="D35" s="373"/>
      <c r="I35" s="168"/>
      <c r="J35" s="374"/>
      <c r="M35" s="168"/>
      <c r="N35" s="374"/>
      <c r="Q35" s="168"/>
      <c r="R35" s="374"/>
      <c r="U35" s="168"/>
      <c r="V35" s="374"/>
      <c r="Y35" s="168"/>
      <c r="Z35" s="374"/>
      <c r="AC35" s="168"/>
      <c r="AD35" s="374"/>
      <c r="AG35" s="168"/>
      <c r="AH35" s="374"/>
    </row>
    <row r="36" spans="1:44" s="1" customFormat="1" ht="15" customHeight="1" x14ac:dyDescent="0.2">
      <c r="A36" s="315"/>
      <c r="B36" s="296" t="s">
        <v>127</v>
      </c>
      <c r="C36" s="316"/>
      <c r="D36" s="316"/>
      <c r="E36" s="317"/>
      <c r="F36" s="317"/>
      <c r="G36" s="614"/>
      <c r="H36" s="614"/>
      <c r="I36" s="614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5"/>
      <c r="W36" s="5"/>
      <c r="X36" s="5"/>
      <c r="Y36" s="315"/>
      <c r="Z36" s="8"/>
      <c r="AA36" s="315"/>
      <c r="AB36" s="315"/>
      <c r="AC36" s="315"/>
      <c r="AD36" s="315"/>
      <c r="AE36" s="8"/>
      <c r="AF36" s="315"/>
      <c r="AG36" s="315"/>
      <c r="AH36" s="315"/>
      <c r="AI36" s="315"/>
      <c r="AJ36" s="8"/>
      <c r="AK36" s="315"/>
      <c r="AL36" s="315"/>
      <c r="AM36" s="315"/>
      <c r="AN36" s="315"/>
      <c r="AO36" s="8"/>
      <c r="AP36" s="4"/>
      <c r="AQ36" s="4"/>
      <c r="AR36" s="4"/>
    </row>
    <row r="37" spans="1:44" s="1" customFormat="1" ht="15" customHeight="1" x14ac:dyDescent="0.2">
      <c r="A37" s="315"/>
      <c r="B37" s="296" t="s">
        <v>210</v>
      </c>
      <c r="C37" s="316"/>
      <c r="D37" s="316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5"/>
      <c r="W37" s="5"/>
      <c r="X37" s="5"/>
      <c r="Y37" s="315"/>
      <c r="Z37" s="8"/>
      <c r="AA37" s="315"/>
      <c r="AB37" s="315"/>
      <c r="AC37" s="315"/>
      <c r="AD37" s="315"/>
      <c r="AE37" s="8"/>
      <c r="AF37" s="315"/>
      <c r="AG37" s="315"/>
      <c r="AH37" s="315"/>
      <c r="AI37" s="315"/>
      <c r="AJ37" s="8"/>
      <c r="AK37" s="315"/>
      <c r="AL37" s="315"/>
      <c r="AM37" s="315"/>
      <c r="AN37" s="315"/>
      <c r="AO37" s="8"/>
      <c r="AP37" s="4"/>
      <c r="AQ37" s="4"/>
      <c r="AR37" s="4"/>
    </row>
    <row r="38" spans="1:44" s="1" customFormat="1" ht="15" customHeight="1" x14ac:dyDescent="0.2">
      <c r="A38" s="315"/>
      <c r="B38" s="296" t="s">
        <v>268</v>
      </c>
      <c r="C38" s="3"/>
      <c r="D38" s="3"/>
      <c r="V38" s="5"/>
      <c r="W38" s="5"/>
      <c r="X38" s="5"/>
      <c r="Y38" s="315"/>
      <c r="Z38" s="8"/>
      <c r="AA38" s="315"/>
      <c r="AB38" s="315"/>
      <c r="AC38" s="315"/>
      <c r="AD38" s="315"/>
      <c r="AE38" s="8"/>
      <c r="AF38" s="315"/>
      <c r="AG38" s="315"/>
      <c r="AH38" s="315"/>
      <c r="AI38" s="315"/>
      <c r="AJ38" s="8"/>
      <c r="AK38" s="315"/>
      <c r="AL38" s="315"/>
      <c r="AM38" s="315"/>
      <c r="AN38" s="315"/>
      <c r="AO38" s="8"/>
      <c r="AP38" s="4"/>
      <c r="AQ38" s="4"/>
      <c r="AR38" s="4"/>
    </row>
    <row r="39" spans="1:44" s="161" customFormat="1" ht="15" customHeight="1" x14ac:dyDescent="0.2">
      <c r="A39" s="168"/>
      <c r="C39" s="373"/>
      <c r="D39" s="373"/>
      <c r="I39" s="168"/>
      <c r="J39" s="374"/>
      <c r="M39" s="168"/>
      <c r="N39" s="374"/>
      <c r="Q39" s="168"/>
      <c r="R39" s="374"/>
      <c r="U39" s="168"/>
      <c r="V39" s="374"/>
      <c r="Y39" s="168"/>
      <c r="Z39" s="374"/>
      <c r="AC39" s="168"/>
      <c r="AD39" s="374"/>
      <c r="AG39" s="168"/>
      <c r="AH39" s="374"/>
    </row>
    <row r="40" spans="1:44" s="161" customFormat="1" ht="15" customHeight="1" x14ac:dyDescent="0.2">
      <c r="A40" s="168"/>
      <c r="C40" s="373"/>
      <c r="D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</row>
    <row r="41" spans="1:44" ht="15" customHeight="1" x14ac:dyDescent="0.2">
      <c r="A41" s="168"/>
      <c r="B41" s="169"/>
      <c r="C41" s="170"/>
      <c r="D41" s="170"/>
      <c r="E41" s="165"/>
      <c r="F41" s="174"/>
      <c r="G41" s="165"/>
      <c r="H41" s="165"/>
      <c r="I41" s="165"/>
      <c r="J41" s="173"/>
      <c r="K41" s="168"/>
      <c r="L41" s="168"/>
      <c r="M41" s="168"/>
      <c r="N41" s="173"/>
      <c r="O41" s="168"/>
      <c r="P41" s="168"/>
      <c r="Q41" s="168"/>
      <c r="R41" s="173"/>
      <c r="S41" s="168"/>
      <c r="T41" s="168"/>
      <c r="U41" s="168"/>
      <c r="V41" s="173"/>
      <c r="W41" s="168"/>
      <c r="X41" s="168"/>
      <c r="Y41" s="168"/>
      <c r="Z41" s="168"/>
      <c r="AA41" s="165"/>
      <c r="AB41" s="165"/>
      <c r="AC41" s="165"/>
      <c r="AD41" s="174"/>
      <c r="AE41" s="165"/>
      <c r="AF41" s="165"/>
      <c r="AG41" s="165"/>
      <c r="AH41" s="174"/>
      <c r="AI41" s="175"/>
    </row>
    <row r="42" spans="1:44" ht="15" customHeight="1" x14ac:dyDescent="0.2">
      <c r="A42" s="168"/>
      <c r="B42" s="169"/>
      <c r="C42" s="170"/>
      <c r="D42" s="170"/>
      <c r="E42" s="165"/>
      <c r="F42" s="174"/>
      <c r="G42" s="165"/>
      <c r="H42" s="165"/>
      <c r="I42" s="165"/>
      <c r="J42" s="173"/>
      <c r="K42" s="168"/>
      <c r="L42" s="168"/>
      <c r="M42" s="168"/>
      <c r="N42" s="173"/>
      <c r="O42" s="168"/>
      <c r="P42" s="168"/>
      <c r="Q42" s="168"/>
      <c r="R42" s="173"/>
      <c r="S42" s="168"/>
      <c r="T42" s="168"/>
      <c r="U42" s="168"/>
      <c r="V42" s="173"/>
      <c r="W42" s="168"/>
      <c r="X42" s="168"/>
      <c r="Y42" s="168"/>
      <c r="Z42" s="168"/>
      <c r="AA42" s="165"/>
      <c r="AB42" s="165"/>
      <c r="AC42" s="165"/>
      <c r="AD42" s="174"/>
      <c r="AE42" s="165"/>
      <c r="AF42" s="165"/>
      <c r="AG42" s="165"/>
      <c r="AH42" s="174"/>
      <c r="AI42" s="175"/>
    </row>
    <row r="43" spans="1:44" ht="15" customHeight="1" x14ac:dyDescent="0.2">
      <c r="A43" s="168"/>
      <c r="B43" s="169"/>
      <c r="C43" s="170"/>
      <c r="D43" s="170"/>
      <c r="E43" s="165"/>
      <c r="F43" s="174"/>
      <c r="G43" s="165"/>
      <c r="H43" s="165"/>
      <c r="I43" s="165"/>
      <c r="J43" s="173"/>
      <c r="K43" s="168"/>
      <c r="L43" s="168"/>
      <c r="M43" s="168"/>
      <c r="N43" s="173"/>
      <c r="O43" s="168"/>
      <c r="P43" s="168"/>
      <c r="Q43" s="168"/>
      <c r="R43" s="173"/>
      <c r="S43" s="168"/>
      <c r="T43" s="168"/>
      <c r="U43" s="168"/>
      <c r="V43" s="173"/>
      <c r="W43" s="168"/>
      <c r="X43" s="168"/>
      <c r="Y43" s="168"/>
      <c r="Z43" s="168"/>
      <c r="AA43" s="165"/>
      <c r="AB43" s="165"/>
      <c r="AC43" s="165"/>
      <c r="AD43" s="174"/>
      <c r="AE43" s="165"/>
      <c r="AF43" s="165"/>
      <c r="AG43" s="165"/>
      <c r="AH43" s="174"/>
      <c r="AI43" s="175"/>
    </row>
    <row r="44" spans="1:44" ht="15" customHeight="1" x14ac:dyDescent="0.2">
      <c r="A44" s="168"/>
      <c r="B44" s="169"/>
      <c r="C44" s="375" t="s">
        <v>123</v>
      </c>
      <c r="D44" s="170"/>
      <c r="E44" s="165"/>
      <c r="F44" s="174"/>
      <c r="G44" s="165"/>
      <c r="H44" s="165"/>
      <c r="I44" s="165"/>
      <c r="J44" s="173"/>
      <c r="K44" s="168"/>
      <c r="L44" s="168"/>
      <c r="M44" s="168"/>
      <c r="N44" s="173"/>
      <c r="O44" s="168"/>
      <c r="P44" s="168"/>
      <c r="Q44" s="168"/>
      <c r="R44" s="173"/>
      <c r="S44" s="168"/>
      <c r="T44" s="168"/>
      <c r="U44" s="168"/>
      <c r="V44" s="173"/>
      <c r="W44" s="168"/>
      <c r="X44" s="168"/>
      <c r="Y44" s="168"/>
      <c r="Z44" s="168"/>
      <c r="AA44" s="165"/>
      <c r="AB44" s="165"/>
      <c r="AC44" s="165"/>
      <c r="AD44" s="174"/>
      <c r="AE44" s="165"/>
      <c r="AF44" s="165"/>
      <c r="AG44" s="165"/>
      <c r="AH44" s="174"/>
      <c r="AI44" s="175"/>
    </row>
    <row r="45" spans="1:44" ht="15" customHeight="1" x14ac:dyDescent="0.2">
      <c r="A45" s="168"/>
      <c r="B45" s="169"/>
      <c r="C45" s="375" t="s">
        <v>131</v>
      </c>
      <c r="D45" s="170"/>
      <c r="E45" s="165"/>
      <c r="F45" s="174"/>
      <c r="G45" s="165"/>
      <c r="H45" s="165"/>
      <c r="I45" s="165"/>
      <c r="J45" s="173"/>
      <c r="K45" s="168"/>
      <c r="L45" s="168"/>
      <c r="M45" s="168"/>
      <c r="N45" s="173"/>
      <c r="O45" s="168"/>
      <c r="P45" s="168"/>
      <c r="Q45" s="168"/>
      <c r="R45" s="173"/>
      <c r="S45" s="168"/>
      <c r="T45" s="168"/>
      <c r="U45" s="168"/>
      <c r="V45" s="173"/>
      <c r="W45" s="168"/>
      <c r="X45" s="168"/>
      <c r="Y45" s="168"/>
      <c r="Z45" s="168"/>
      <c r="AA45" s="165"/>
      <c r="AB45" s="165"/>
      <c r="AC45" s="165"/>
      <c r="AD45" s="174"/>
      <c r="AE45" s="165"/>
      <c r="AF45" s="165"/>
      <c r="AG45" s="165"/>
      <c r="AH45" s="174"/>
      <c r="AI45" s="175"/>
    </row>
  </sheetData>
  <mergeCells count="27">
    <mergeCell ref="A10:C10"/>
    <mergeCell ref="A30:C30"/>
    <mergeCell ref="C32:D32"/>
    <mergeCell ref="G32:H32"/>
    <mergeCell ref="B5:C5"/>
    <mergeCell ref="A6:AH6"/>
    <mergeCell ref="B7:B8"/>
    <mergeCell ref="C7:C8"/>
    <mergeCell ref="F7:F8"/>
    <mergeCell ref="G7:AH7"/>
    <mergeCell ref="G8:J8"/>
    <mergeCell ref="K8:N8"/>
    <mergeCell ref="O8:R8"/>
    <mergeCell ref="S8:V8"/>
    <mergeCell ref="W8:Z8"/>
    <mergeCell ref="AA8:AD8"/>
    <mergeCell ref="Z3:AL3"/>
    <mergeCell ref="Z4:AL4"/>
    <mergeCell ref="G36:I36"/>
    <mergeCell ref="AE32:AF32"/>
    <mergeCell ref="K32:L32"/>
    <mergeCell ref="O32:P32"/>
    <mergeCell ref="S32:T32"/>
    <mergeCell ref="W32:X32"/>
    <mergeCell ref="AA32:AB32"/>
    <mergeCell ref="AI7:AI8"/>
    <mergeCell ref="AE8:AH8"/>
  </mergeCells>
  <printOptions horizontalCentered="1"/>
  <pageMargins left="0.15748031496062992" right="0.15748031496062992" top="0.9055118110236221" bottom="0.39370078740157483" header="0.55118110236220474" footer="0.31496062992125984"/>
  <pageSetup paperSize="9" scale="45" orientation="landscape" horizontalDpi="300" verticalDpi="300" r:id="rId1"/>
  <headerFooter alignWithMargins="0">
    <oddFooter>&amp;L&amp;14Nyomtatva:&amp;D&amp;C&amp;12Tanterv - Levelező
&amp;F&amp;R&amp;14 6/9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5"/>
  <sheetViews>
    <sheetView showGridLines="0" view="pageBreakPreview" topLeftCell="A7" zoomScale="75" zoomScaleNormal="75" zoomScaleSheetLayoutView="75" workbookViewId="0">
      <selection activeCell="W29" sqref="W29:AD29"/>
    </sheetView>
  </sheetViews>
  <sheetFormatPr defaultRowHeight="15" customHeight="1" x14ac:dyDescent="0.2"/>
  <cols>
    <col min="1" max="1" width="4.5703125" style="11" customWidth="1"/>
    <col min="2" max="2" width="15.140625" style="2" bestFit="1" customWidth="1"/>
    <col min="3" max="3" width="55.42578125" style="3" customWidth="1"/>
    <col min="4" max="4" width="14.140625" style="3" customWidth="1"/>
    <col min="5" max="6" width="8" style="1" customWidth="1"/>
    <col min="7" max="7" width="5" style="1" customWidth="1"/>
    <col min="8" max="9" width="3.5703125" style="1" customWidth="1"/>
    <col min="10" max="11" width="5" style="1" customWidth="1"/>
    <col min="12" max="13" width="3.5703125" style="1" customWidth="1"/>
    <col min="14" max="15" width="5" style="1" customWidth="1"/>
    <col min="16" max="17" width="3.5703125" style="1" customWidth="1"/>
    <col min="18" max="19" width="5" style="1" customWidth="1"/>
    <col min="20" max="21" width="3.5703125" style="1" customWidth="1"/>
    <col min="22" max="23" width="5" style="1" customWidth="1"/>
    <col min="24" max="25" width="3.5703125" style="1" customWidth="1"/>
    <col min="26" max="27" width="5" style="1" customWidth="1"/>
    <col min="28" max="29" width="3.5703125" style="1" customWidth="1"/>
    <col min="30" max="31" width="5" style="1" customWidth="1"/>
    <col min="32" max="33" width="3.5703125" style="1" customWidth="1"/>
    <col min="34" max="34" width="5" style="1" customWidth="1"/>
    <col min="35" max="35" width="29.28515625" style="1" customWidth="1"/>
    <col min="36" max="16384" width="9.140625" style="4"/>
  </cols>
  <sheetData>
    <row r="1" spans="1:44" s="15" customFormat="1" ht="18" x14ac:dyDescent="0.2">
      <c r="A1" s="12" t="s">
        <v>125</v>
      </c>
      <c r="B1" s="13"/>
      <c r="C1" s="14"/>
      <c r="D1" s="14"/>
      <c r="M1" s="20" t="s">
        <v>266</v>
      </c>
      <c r="Q1" s="20"/>
      <c r="R1" s="20"/>
      <c r="S1" s="20"/>
      <c r="T1" s="20"/>
      <c r="U1" s="20"/>
      <c r="V1" s="20"/>
      <c r="W1" s="20"/>
      <c r="X1" s="20"/>
      <c r="AA1" s="115"/>
      <c r="AB1" s="115"/>
      <c r="AC1" s="115"/>
      <c r="AD1" s="115"/>
      <c r="AE1" s="115"/>
      <c r="AF1" s="115"/>
      <c r="AG1" s="115"/>
      <c r="AH1" s="115"/>
      <c r="AI1" s="119"/>
    </row>
    <row r="2" spans="1:44" s="15" customFormat="1" ht="18" x14ac:dyDescent="0.2">
      <c r="A2" s="12" t="s">
        <v>129</v>
      </c>
      <c r="B2" s="13"/>
      <c r="C2" s="14"/>
      <c r="D2" s="14"/>
      <c r="M2" s="20" t="s">
        <v>97</v>
      </c>
      <c r="Q2" s="20"/>
      <c r="R2" s="20"/>
      <c r="S2" s="20"/>
      <c r="T2" s="20"/>
      <c r="U2" s="20"/>
      <c r="Z2" s="595"/>
      <c r="AA2" s="595"/>
      <c r="AB2" s="595"/>
      <c r="AC2" s="595"/>
      <c r="AD2" s="595"/>
      <c r="AE2" s="595"/>
      <c r="AF2" s="595"/>
      <c r="AG2" s="595"/>
      <c r="AH2" s="595"/>
      <c r="AI2" s="595"/>
    </row>
    <row r="3" spans="1:44" s="220" customFormat="1" ht="18" x14ac:dyDescent="0.2">
      <c r="A3" s="217"/>
      <c r="B3" s="218"/>
      <c r="C3" s="219"/>
      <c r="D3" s="219"/>
      <c r="F3" s="221"/>
      <c r="G3" s="221"/>
      <c r="H3" s="221"/>
      <c r="I3" s="221"/>
      <c r="J3" s="221"/>
      <c r="K3" s="221"/>
      <c r="L3" s="221"/>
      <c r="M3" s="221" t="s">
        <v>212</v>
      </c>
      <c r="N3" s="221"/>
      <c r="O3" s="221"/>
      <c r="P3" s="221"/>
      <c r="Q3" s="221"/>
      <c r="R3" s="221"/>
      <c r="S3" s="221"/>
      <c r="T3" s="221"/>
      <c r="U3" s="221"/>
      <c r="V3" s="221"/>
      <c r="W3" s="221"/>
      <c r="Z3" s="276"/>
      <c r="AA3" s="277" t="s">
        <v>213</v>
      </c>
      <c r="AB3" s="276"/>
      <c r="AC3" s="276"/>
      <c r="AD3" s="276"/>
      <c r="AE3" s="276"/>
      <c r="AF3" s="277"/>
      <c r="AG3" s="277"/>
      <c r="AH3" s="277"/>
      <c r="AI3" s="277"/>
      <c r="AJ3" s="227"/>
      <c r="AK3" s="227"/>
      <c r="AL3" s="227"/>
      <c r="AM3" s="227"/>
      <c r="AN3" s="227"/>
      <c r="AO3" s="227"/>
      <c r="AP3" s="222"/>
      <c r="AQ3" s="222"/>
    </row>
    <row r="4" spans="1:44" s="226" customFormat="1" ht="21.75" customHeight="1" x14ac:dyDescent="0.2">
      <c r="A4" s="223"/>
      <c r="B4" s="224"/>
      <c r="C4" s="225"/>
      <c r="D4" s="225"/>
      <c r="F4" s="221"/>
      <c r="G4" s="221"/>
      <c r="H4" s="221"/>
      <c r="I4" s="221"/>
      <c r="J4" s="221"/>
      <c r="K4" s="221"/>
      <c r="L4" s="221"/>
      <c r="M4" s="221"/>
      <c r="N4" s="221" t="s">
        <v>214</v>
      </c>
      <c r="O4" s="221"/>
      <c r="P4" s="221"/>
      <c r="Q4" s="221"/>
      <c r="R4" s="221"/>
      <c r="S4" s="221"/>
      <c r="T4" s="221"/>
      <c r="U4" s="221"/>
      <c r="V4" s="221"/>
      <c r="W4" s="221"/>
      <c r="X4" s="221"/>
      <c r="AA4" s="15" t="s">
        <v>182</v>
      </c>
      <c r="AB4" s="220"/>
      <c r="AC4" s="220"/>
      <c r="AD4" s="220"/>
      <c r="AE4" s="220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222"/>
      <c r="AR4" s="222"/>
    </row>
    <row r="5" spans="1:44" s="9" customFormat="1" ht="33" customHeight="1" x14ac:dyDescent="0.2">
      <c r="A5" s="16"/>
      <c r="B5" s="613"/>
      <c r="C5" s="613"/>
      <c r="D5" s="120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</row>
    <row r="6" spans="1:44" s="9" customFormat="1" ht="25.5" customHeight="1" thickBot="1" x14ac:dyDescent="0.25">
      <c r="A6" s="588" t="s">
        <v>109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89"/>
      <c r="AA6" s="589"/>
      <c r="AB6" s="589"/>
      <c r="AC6" s="589"/>
      <c r="AD6" s="589"/>
      <c r="AE6" s="589"/>
      <c r="AF6" s="589"/>
      <c r="AG6" s="589"/>
      <c r="AH6" s="589"/>
      <c r="AI6" s="589"/>
    </row>
    <row r="7" spans="1:44" s="24" customFormat="1" ht="20.25" customHeight="1" x14ac:dyDescent="0.2">
      <c r="A7" s="39"/>
      <c r="B7" s="583" t="s">
        <v>18</v>
      </c>
      <c r="C7" s="602" t="s">
        <v>1</v>
      </c>
      <c r="D7" s="137"/>
      <c r="E7" s="25" t="s">
        <v>17</v>
      </c>
      <c r="F7" s="590" t="s">
        <v>21</v>
      </c>
      <c r="G7" s="585" t="s">
        <v>0</v>
      </c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6"/>
      <c r="Z7" s="586"/>
      <c r="AA7" s="586"/>
      <c r="AB7" s="586"/>
      <c r="AC7" s="586"/>
      <c r="AD7" s="586"/>
      <c r="AE7" s="587"/>
      <c r="AF7" s="587"/>
      <c r="AG7" s="587"/>
      <c r="AH7" s="587"/>
      <c r="AI7" s="596" t="s">
        <v>62</v>
      </c>
    </row>
    <row r="8" spans="1:44" s="24" customFormat="1" ht="20.25" customHeight="1" thickBot="1" x14ac:dyDescent="0.25">
      <c r="A8" s="40"/>
      <c r="B8" s="584"/>
      <c r="C8" s="603"/>
      <c r="D8" s="138"/>
      <c r="E8" s="33" t="s">
        <v>2</v>
      </c>
      <c r="F8" s="591"/>
      <c r="G8" s="592" t="s">
        <v>3</v>
      </c>
      <c r="H8" s="593"/>
      <c r="I8" s="593"/>
      <c r="J8" s="594"/>
      <c r="K8" s="592" t="s">
        <v>4</v>
      </c>
      <c r="L8" s="593"/>
      <c r="M8" s="593"/>
      <c r="N8" s="594"/>
      <c r="O8" s="592" t="s">
        <v>5</v>
      </c>
      <c r="P8" s="593"/>
      <c r="Q8" s="593"/>
      <c r="R8" s="594"/>
      <c r="S8" s="592" t="s">
        <v>6</v>
      </c>
      <c r="T8" s="593"/>
      <c r="U8" s="593"/>
      <c r="V8" s="594"/>
      <c r="W8" s="592" t="s">
        <v>7</v>
      </c>
      <c r="X8" s="593"/>
      <c r="Y8" s="593"/>
      <c r="Z8" s="594"/>
      <c r="AA8" s="592" t="s">
        <v>8</v>
      </c>
      <c r="AB8" s="593"/>
      <c r="AC8" s="593"/>
      <c r="AD8" s="594"/>
      <c r="AE8" s="592" t="s">
        <v>15</v>
      </c>
      <c r="AF8" s="593"/>
      <c r="AG8" s="593"/>
      <c r="AH8" s="593"/>
      <c r="AI8" s="597"/>
    </row>
    <row r="9" spans="1:44" s="24" customFormat="1" ht="20.25" customHeight="1" x14ac:dyDescent="0.2">
      <c r="A9" s="42"/>
      <c r="B9" s="23"/>
      <c r="C9" s="132"/>
      <c r="D9" s="132"/>
      <c r="E9" s="22"/>
      <c r="F9" s="32"/>
      <c r="G9" s="21" t="s">
        <v>19</v>
      </c>
      <c r="H9" s="26" t="s">
        <v>9</v>
      </c>
      <c r="I9" s="26" t="s">
        <v>10</v>
      </c>
      <c r="J9" s="27" t="s">
        <v>11</v>
      </c>
      <c r="K9" s="21" t="s">
        <v>19</v>
      </c>
      <c r="L9" s="26" t="s">
        <v>9</v>
      </c>
      <c r="M9" s="26" t="s">
        <v>10</v>
      </c>
      <c r="N9" s="27" t="s">
        <v>11</v>
      </c>
      <c r="O9" s="21" t="s">
        <v>19</v>
      </c>
      <c r="P9" s="26" t="s">
        <v>9</v>
      </c>
      <c r="Q9" s="26" t="s">
        <v>10</v>
      </c>
      <c r="R9" s="27" t="s">
        <v>11</v>
      </c>
      <c r="S9" s="21" t="s">
        <v>19</v>
      </c>
      <c r="T9" s="26" t="s">
        <v>9</v>
      </c>
      <c r="U9" s="26" t="s">
        <v>10</v>
      </c>
      <c r="V9" s="27" t="s">
        <v>11</v>
      </c>
      <c r="W9" s="21" t="s">
        <v>19</v>
      </c>
      <c r="X9" s="26" t="s">
        <v>9</v>
      </c>
      <c r="Y9" s="26" t="s">
        <v>10</v>
      </c>
      <c r="Z9" s="27" t="s">
        <v>11</v>
      </c>
      <c r="AA9" s="21" t="s">
        <v>19</v>
      </c>
      <c r="AB9" s="26" t="s">
        <v>9</v>
      </c>
      <c r="AC9" s="26" t="s">
        <v>10</v>
      </c>
      <c r="AD9" s="27" t="s">
        <v>11</v>
      </c>
      <c r="AE9" s="21" t="s">
        <v>19</v>
      </c>
      <c r="AF9" s="26" t="s">
        <v>9</v>
      </c>
      <c r="AG9" s="26" t="s">
        <v>10</v>
      </c>
      <c r="AH9" s="27" t="s">
        <v>11</v>
      </c>
      <c r="AI9" s="46" t="s">
        <v>18</v>
      </c>
    </row>
    <row r="10" spans="1:44" s="37" customFormat="1" ht="19.5" customHeight="1" x14ac:dyDescent="0.2">
      <c r="A10" s="601" t="s">
        <v>113</v>
      </c>
      <c r="B10" s="600"/>
      <c r="C10" s="600"/>
      <c r="D10" s="143" t="s">
        <v>112</v>
      </c>
      <c r="E10" s="34">
        <f>SUM(E11:E28)</f>
        <v>236</v>
      </c>
      <c r="F10" s="35">
        <f>SUM(F11:F28)</f>
        <v>53</v>
      </c>
      <c r="G10" s="34">
        <f>SUM(G11:G28)</f>
        <v>0</v>
      </c>
      <c r="H10" s="36">
        <f>SUM(H11:H28)</f>
        <v>0</v>
      </c>
      <c r="I10" s="36"/>
      <c r="J10" s="38">
        <f>SUM(J11:J28)</f>
        <v>0</v>
      </c>
      <c r="K10" s="34">
        <f>SUM(K11:K28)</f>
        <v>0</v>
      </c>
      <c r="L10" s="36">
        <f>SUM(L11:L28)</f>
        <v>0</v>
      </c>
      <c r="M10" s="36"/>
      <c r="N10" s="38">
        <f>SUM(N11:N28)</f>
        <v>0</v>
      </c>
      <c r="O10" s="34">
        <f>SUM(O11:O28)</f>
        <v>0</v>
      </c>
      <c r="P10" s="36">
        <f>SUM(P11:P28)</f>
        <v>0</v>
      </c>
      <c r="Q10" s="36"/>
      <c r="R10" s="38">
        <f>SUM(R11:R28)</f>
        <v>0</v>
      </c>
      <c r="S10" s="34">
        <f>SUM(S11:S28)</f>
        <v>8</v>
      </c>
      <c r="T10" s="36">
        <f>SUM(T11:T28)</f>
        <v>12</v>
      </c>
      <c r="U10" s="36"/>
      <c r="V10" s="38">
        <f>SUM(V11:V28)</f>
        <v>4</v>
      </c>
      <c r="W10" s="34">
        <f>SUM(W11:W28)</f>
        <v>44</v>
      </c>
      <c r="X10" s="116">
        <f>SUM(X11:X28)</f>
        <v>32</v>
      </c>
      <c r="Y10" s="117"/>
      <c r="Z10" s="118">
        <f>SUM(Z11:Z28)</f>
        <v>16</v>
      </c>
      <c r="AA10" s="34">
        <f>SUM(AA11:AA28)</f>
        <v>36</v>
      </c>
      <c r="AB10" s="116">
        <f>SUM(AB11:AB28)</f>
        <v>48</v>
      </c>
      <c r="AC10" s="36"/>
      <c r="AD10" s="118">
        <f>SUM(AD11:AD28)</f>
        <v>19</v>
      </c>
      <c r="AE10" s="34">
        <f>SUM(AE11:AE28)</f>
        <v>32</v>
      </c>
      <c r="AF10" s="116">
        <f>SUM(AF11:AF28)</f>
        <v>24</v>
      </c>
      <c r="AG10" s="36"/>
      <c r="AH10" s="118">
        <f>SUM(AH11:AH28)</f>
        <v>14</v>
      </c>
      <c r="AI10" s="35"/>
    </row>
    <row r="11" spans="1:44" ht="19.5" customHeight="1" x14ac:dyDescent="0.2">
      <c r="A11" s="65" t="s">
        <v>215</v>
      </c>
      <c r="B11" s="291" t="s">
        <v>248</v>
      </c>
      <c r="C11" s="289" t="s">
        <v>232</v>
      </c>
      <c r="D11" s="290"/>
      <c r="E11" s="48">
        <f>SUM(G11,H11,K11,L11,O11,P11,S11,T11,W11,X11,AA11,AB11,AE11,AF11)</f>
        <v>20</v>
      </c>
      <c r="F11" s="268">
        <f>SUM(J11,N11,R11,V11,Z11,AD11,AH11)</f>
        <v>4</v>
      </c>
      <c r="G11" s="96"/>
      <c r="H11" s="71"/>
      <c r="I11" s="71"/>
      <c r="J11" s="146"/>
      <c r="K11" s="144"/>
      <c r="L11" s="145"/>
      <c r="M11" s="145"/>
      <c r="N11" s="146"/>
      <c r="O11" s="144"/>
      <c r="P11" s="145"/>
      <c r="Q11" s="145"/>
      <c r="R11" s="146"/>
      <c r="S11" s="144">
        <v>8</v>
      </c>
      <c r="T11" s="145">
        <v>12</v>
      </c>
      <c r="U11" s="145" t="s">
        <v>68</v>
      </c>
      <c r="V11" s="146">
        <v>4</v>
      </c>
      <c r="W11" s="144"/>
      <c r="X11" s="145"/>
      <c r="Y11" s="256"/>
      <c r="Z11" s="146"/>
      <c r="AA11" s="144"/>
      <c r="AB11" s="145"/>
      <c r="AC11" s="145"/>
      <c r="AD11" s="146"/>
      <c r="AE11" s="144"/>
      <c r="AF11" s="145"/>
      <c r="AG11" s="145"/>
      <c r="AH11" s="146"/>
      <c r="AI11" s="278" t="s">
        <v>171</v>
      </c>
    </row>
    <row r="12" spans="1:44" ht="19.5" customHeight="1" x14ac:dyDescent="0.2">
      <c r="A12" s="235" t="s">
        <v>55</v>
      </c>
      <c r="B12" s="292" t="s">
        <v>249</v>
      </c>
      <c r="C12" s="236" t="s">
        <v>92</v>
      </c>
      <c r="D12" s="237"/>
      <c r="E12" s="48">
        <f t="shared" ref="E12:E29" si="0">SUM(G12,H12,K12,L12,O12,P12,S12,T12,W12,X12,AA12,AB12,AE12,AF12)</f>
        <v>12</v>
      </c>
      <c r="F12" s="244">
        <v>2</v>
      </c>
      <c r="G12" s="285"/>
      <c r="H12" s="274"/>
      <c r="I12" s="274"/>
      <c r="J12" s="208"/>
      <c r="K12" s="206"/>
      <c r="L12" s="207"/>
      <c r="M12" s="207"/>
      <c r="N12" s="208"/>
      <c r="O12" s="206"/>
      <c r="P12" s="207"/>
      <c r="Q12" s="207"/>
      <c r="R12" s="208"/>
      <c r="S12" s="206"/>
      <c r="T12" s="207"/>
      <c r="U12" s="207"/>
      <c r="V12" s="208"/>
      <c r="W12" s="206">
        <v>8</v>
      </c>
      <c r="X12" s="207">
        <v>4</v>
      </c>
      <c r="Y12" s="257" t="s">
        <v>68</v>
      </c>
      <c r="Z12" s="273">
        <v>2</v>
      </c>
      <c r="AA12" s="206"/>
      <c r="AB12" s="207"/>
      <c r="AC12" s="207"/>
      <c r="AD12" s="208"/>
      <c r="AE12" s="206"/>
      <c r="AF12" s="207"/>
      <c r="AG12" s="207"/>
      <c r="AH12" s="208"/>
      <c r="AI12" s="245"/>
    </row>
    <row r="13" spans="1:44" ht="19.5" customHeight="1" x14ac:dyDescent="0.2">
      <c r="A13" s="65" t="s">
        <v>216</v>
      </c>
      <c r="B13" s="293" t="s">
        <v>250</v>
      </c>
      <c r="C13" s="238" t="s">
        <v>93</v>
      </c>
      <c r="D13" s="239"/>
      <c r="E13" s="48">
        <f t="shared" si="0"/>
        <v>12</v>
      </c>
      <c r="F13" s="244">
        <f t="shared" ref="F13:F28" si="1">SUM(J13,N13,R13,V13,Z13,AD13,AH13)</f>
        <v>3</v>
      </c>
      <c r="G13" s="285"/>
      <c r="H13" s="274"/>
      <c r="I13" s="274"/>
      <c r="J13" s="208"/>
      <c r="K13" s="206"/>
      <c r="L13" s="207"/>
      <c r="M13" s="207"/>
      <c r="N13" s="208"/>
      <c r="O13" s="206"/>
      <c r="P13" s="207"/>
      <c r="Q13" s="207"/>
      <c r="R13" s="208"/>
      <c r="S13" s="206"/>
      <c r="T13" s="207"/>
      <c r="U13" s="207"/>
      <c r="V13" s="208"/>
      <c r="W13" s="206"/>
      <c r="X13" s="207"/>
      <c r="Y13" s="257"/>
      <c r="Z13" s="273"/>
      <c r="AA13" s="206">
        <v>4</v>
      </c>
      <c r="AB13" s="207">
        <v>8</v>
      </c>
      <c r="AC13" s="207" t="s">
        <v>110</v>
      </c>
      <c r="AD13" s="208">
        <v>3</v>
      </c>
      <c r="AE13" s="206"/>
      <c r="AF13" s="207"/>
      <c r="AG13" s="207"/>
      <c r="AH13" s="208"/>
      <c r="AI13" s="250"/>
    </row>
    <row r="14" spans="1:44" ht="19.5" customHeight="1" x14ac:dyDescent="0.2">
      <c r="A14" s="235" t="s">
        <v>217</v>
      </c>
      <c r="B14" s="293" t="s">
        <v>251</v>
      </c>
      <c r="C14" s="238" t="s">
        <v>233</v>
      </c>
      <c r="D14" s="239"/>
      <c r="E14" s="48">
        <f t="shared" si="0"/>
        <v>16</v>
      </c>
      <c r="F14" s="244">
        <f t="shared" si="1"/>
        <v>3</v>
      </c>
      <c r="G14" s="285"/>
      <c r="H14" s="274"/>
      <c r="I14" s="274"/>
      <c r="J14" s="208"/>
      <c r="K14" s="206"/>
      <c r="L14" s="207"/>
      <c r="M14" s="207"/>
      <c r="N14" s="208"/>
      <c r="O14" s="206"/>
      <c r="P14" s="207"/>
      <c r="Q14" s="207"/>
      <c r="R14" s="208"/>
      <c r="S14" s="206"/>
      <c r="T14" s="207"/>
      <c r="U14" s="207"/>
      <c r="V14" s="208"/>
      <c r="W14" s="206">
        <v>8</v>
      </c>
      <c r="X14" s="207">
        <v>8</v>
      </c>
      <c r="Y14" s="257" t="s">
        <v>110</v>
      </c>
      <c r="Z14" s="273">
        <v>3</v>
      </c>
      <c r="AA14" s="206"/>
      <c r="AB14" s="207"/>
      <c r="AC14" s="207"/>
      <c r="AD14" s="208"/>
      <c r="AE14" s="206"/>
      <c r="AF14" s="207"/>
      <c r="AG14" s="207"/>
      <c r="AH14" s="208"/>
      <c r="AI14" s="245"/>
    </row>
    <row r="15" spans="1:44" ht="19.5" customHeight="1" x14ac:dyDescent="0.2">
      <c r="A15" s="65" t="s">
        <v>218</v>
      </c>
      <c r="B15" s="293" t="s">
        <v>252</v>
      </c>
      <c r="C15" s="238" t="s">
        <v>234</v>
      </c>
      <c r="D15" s="239"/>
      <c r="E15" s="48">
        <f t="shared" si="0"/>
        <v>12</v>
      </c>
      <c r="F15" s="244">
        <f t="shared" si="1"/>
        <v>4</v>
      </c>
      <c r="G15" s="285"/>
      <c r="H15" s="274"/>
      <c r="I15" s="274"/>
      <c r="J15" s="208"/>
      <c r="K15" s="206"/>
      <c r="L15" s="207"/>
      <c r="M15" s="207"/>
      <c r="N15" s="208"/>
      <c r="O15" s="206"/>
      <c r="P15" s="207"/>
      <c r="Q15" s="207"/>
      <c r="R15" s="208"/>
      <c r="S15" s="206"/>
      <c r="T15" s="207"/>
      <c r="U15" s="207"/>
      <c r="V15" s="208"/>
      <c r="W15" s="206">
        <v>8</v>
      </c>
      <c r="X15" s="207">
        <v>4</v>
      </c>
      <c r="Y15" s="253" t="s">
        <v>68</v>
      </c>
      <c r="Z15" s="254">
        <v>4</v>
      </c>
      <c r="AA15" s="206"/>
      <c r="AB15" s="207"/>
      <c r="AC15" s="207"/>
      <c r="AD15" s="208"/>
      <c r="AE15" s="206"/>
      <c r="AF15" s="207"/>
      <c r="AG15" s="207"/>
      <c r="AH15" s="208"/>
      <c r="AI15" s="245"/>
    </row>
    <row r="16" spans="1:44" ht="19.5" customHeight="1" x14ac:dyDescent="0.2">
      <c r="A16" s="235" t="s">
        <v>219</v>
      </c>
      <c r="B16" s="293" t="s">
        <v>253</v>
      </c>
      <c r="C16" s="238" t="s">
        <v>235</v>
      </c>
      <c r="D16" s="239"/>
      <c r="E16" s="48">
        <f t="shared" si="0"/>
        <v>24</v>
      </c>
      <c r="F16" s="244">
        <f t="shared" si="1"/>
        <v>5</v>
      </c>
      <c r="G16" s="285"/>
      <c r="H16" s="274"/>
      <c r="I16" s="274"/>
      <c r="J16" s="208"/>
      <c r="K16" s="206"/>
      <c r="L16" s="207"/>
      <c r="M16" s="207"/>
      <c r="N16" s="208"/>
      <c r="O16" s="206"/>
      <c r="P16" s="207"/>
      <c r="Q16" s="207"/>
      <c r="R16" s="208"/>
      <c r="S16" s="206"/>
      <c r="T16" s="207"/>
      <c r="U16" s="207"/>
      <c r="V16" s="208"/>
      <c r="W16" s="206">
        <v>12</v>
      </c>
      <c r="X16" s="207">
        <v>12</v>
      </c>
      <c r="Y16" s="253" t="s">
        <v>110</v>
      </c>
      <c r="Z16" s="254">
        <v>5</v>
      </c>
      <c r="AA16" s="206"/>
      <c r="AB16" s="207"/>
      <c r="AC16" s="207"/>
      <c r="AD16" s="208"/>
      <c r="AE16" s="206"/>
      <c r="AF16" s="207"/>
      <c r="AG16" s="207"/>
      <c r="AH16" s="208"/>
      <c r="AI16" s="245"/>
    </row>
    <row r="17" spans="1:35" ht="19.5" customHeight="1" x14ac:dyDescent="0.2">
      <c r="A17" s="65" t="s">
        <v>220</v>
      </c>
      <c r="B17" s="293" t="s">
        <v>254</v>
      </c>
      <c r="C17" s="238" t="s">
        <v>236</v>
      </c>
      <c r="D17" s="239"/>
      <c r="E17" s="48">
        <f t="shared" si="0"/>
        <v>12</v>
      </c>
      <c r="F17" s="244">
        <f t="shared" si="1"/>
        <v>4</v>
      </c>
      <c r="G17" s="285"/>
      <c r="H17" s="274"/>
      <c r="I17" s="274"/>
      <c r="J17" s="208"/>
      <c r="K17" s="206"/>
      <c r="L17" s="207"/>
      <c r="M17" s="207"/>
      <c r="N17" s="208"/>
      <c r="O17" s="206"/>
      <c r="P17" s="207"/>
      <c r="Q17" s="207"/>
      <c r="R17" s="208"/>
      <c r="S17" s="206"/>
      <c r="T17" s="207"/>
      <c r="U17" s="207"/>
      <c r="V17" s="208"/>
      <c r="W17" s="206"/>
      <c r="X17" s="207"/>
      <c r="Y17" s="257"/>
      <c r="Z17" s="273"/>
      <c r="AA17" s="285">
        <v>8</v>
      </c>
      <c r="AB17" s="274">
        <v>4</v>
      </c>
      <c r="AC17" s="274" t="s">
        <v>110</v>
      </c>
      <c r="AD17" s="273">
        <v>4</v>
      </c>
      <c r="AE17" s="206"/>
      <c r="AF17" s="207"/>
      <c r="AG17" s="207"/>
      <c r="AH17" s="208"/>
      <c r="AI17" s="250" t="s">
        <v>253</v>
      </c>
    </row>
    <row r="18" spans="1:35" ht="19.5" customHeight="1" x14ac:dyDescent="0.2">
      <c r="A18" s="235" t="s">
        <v>221</v>
      </c>
      <c r="B18" s="293" t="s">
        <v>255</v>
      </c>
      <c r="C18" s="238" t="s">
        <v>237</v>
      </c>
      <c r="D18" s="240"/>
      <c r="E18" s="48">
        <f t="shared" si="0"/>
        <v>16</v>
      </c>
      <c r="F18" s="244">
        <f t="shared" si="1"/>
        <v>3</v>
      </c>
      <c r="G18" s="285"/>
      <c r="H18" s="274"/>
      <c r="I18" s="274"/>
      <c r="J18" s="208"/>
      <c r="K18" s="206"/>
      <c r="L18" s="207"/>
      <c r="M18" s="207"/>
      <c r="N18" s="208"/>
      <c r="O18" s="206"/>
      <c r="P18" s="207"/>
      <c r="Q18" s="207"/>
      <c r="R18" s="208"/>
      <c r="S18" s="206"/>
      <c r="T18" s="207"/>
      <c r="U18" s="207"/>
      <c r="V18" s="208"/>
      <c r="W18" s="206"/>
      <c r="X18" s="207"/>
      <c r="Y18" s="257"/>
      <c r="Z18" s="208"/>
      <c r="AA18" s="286"/>
      <c r="AB18" s="287"/>
      <c r="AC18" s="287"/>
      <c r="AD18" s="288"/>
      <c r="AE18" s="206">
        <v>8</v>
      </c>
      <c r="AF18" s="207">
        <v>8</v>
      </c>
      <c r="AG18" s="207" t="s">
        <v>68</v>
      </c>
      <c r="AH18" s="208">
        <v>3</v>
      </c>
      <c r="AI18" s="250" t="s">
        <v>254</v>
      </c>
    </row>
    <row r="19" spans="1:35" ht="19.5" customHeight="1" x14ac:dyDescent="0.2">
      <c r="A19" s="65" t="s">
        <v>222</v>
      </c>
      <c r="B19" s="194" t="s">
        <v>305</v>
      </c>
      <c r="C19" s="265" t="s">
        <v>238</v>
      </c>
      <c r="D19" s="264"/>
      <c r="E19" s="48">
        <f t="shared" si="0"/>
        <v>12</v>
      </c>
      <c r="F19" s="244">
        <f t="shared" si="1"/>
        <v>2</v>
      </c>
      <c r="G19" s="285"/>
      <c r="H19" s="274"/>
      <c r="I19" s="274"/>
      <c r="J19" s="208"/>
      <c r="K19" s="206"/>
      <c r="L19" s="207"/>
      <c r="M19" s="207"/>
      <c r="N19" s="208"/>
      <c r="O19" s="206"/>
      <c r="P19" s="207"/>
      <c r="Q19" s="207"/>
      <c r="R19" s="208"/>
      <c r="S19" s="206"/>
      <c r="T19" s="207"/>
      <c r="U19" s="207"/>
      <c r="V19" s="208"/>
      <c r="W19" s="206"/>
      <c r="X19" s="207"/>
      <c r="Y19" s="255"/>
      <c r="Z19" s="271"/>
      <c r="AA19" s="97">
        <v>0</v>
      </c>
      <c r="AB19" s="70">
        <v>12</v>
      </c>
      <c r="AC19" s="70" t="s">
        <v>110</v>
      </c>
      <c r="AD19" s="275">
        <v>2</v>
      </c>
      <c r="AE19" s="272"/>
      <c r="AF19" s="207"/>
      <c r="AG19" s="207"/>
      <c r="AH19" s="208"/>
      <c r="AI19" s="279"/>
    </row>
    <row r="20" spans="1:35" ht="19.5" customHeight="1" x14ac:dyDescent="0.2">
      <c r="A20" s="235" t="s">
        <v>223</v>
      </c>
      <c r="B20" s="243" t="s">
        <v>256</v>
      </c>
      <c r="C20" s="241" t="s">
        <v>239</v>
      </c>
      <c r="D20" s="242"/>
      <c r="E20" s="48">
        <f t="shared" si="0"/>
        <v>8</v>
      </c>
      <c r="F20" s="244">
        <f t="shared" si="1"/>
        <v>2</v>
      </c>
      <c r="G20" s="285"/>
      <c r="H20" s="274"/>
      <c r="I20" s="274"/>
      <c r="J20" s="208"/>
      <c r="K20" s="206"/>
      <c r="L20" s="207"/>
      <c r="M20" s="207"/>
      <c r="N20" s="208"/>
      <c r="O20" s="206"/>
      <c r="P20" s="207"/>
      <c r="Q20" s="207"/>
      <c r="R20" s="208"/>
      <c r="S20" s="206"/>
      <c r="T20" s="207"/>
      <c r="U20" s="207"/>
      <c r="V20" s="208"/>
      <c r="W20" s="206"/>
      <c r="X20" s="207"/>
      <c r="Y20" s="257"/>
      <c r="Z20" s="208"/>
      <c r="AA20" s="285">
        <v>4</v>
      </c>
      <c r="AB20" s="274">
        <v>4</v>
      </c>
      <c r="AC20" s="274" t="s">
        <v>110</v>
      </c>
      <c r="AD20" s="273">
        <v>2</v>
      </c>
      <c r="AE20" s="206"/>
      <c r="AF20" s="207"/>
      <c r="AG20" s="207"/>
      <c r="AH20" s="208"/>
      <c r="AI20" s="251"/>
    </row>
    <row r="21" spans="1:35" ht="19.5" customHeight="1" x14ac:dyDescent="0.2">
      <c r="A21" s="65" t="s">
        <v>224</v>
      </c>
      <c r="B21" s="243" t="s">
        <v>257</v>
      </c>
      <c r="C21" s="241" t="s">
        <v>240</v>
      </c>
      <c r="D21" s="242"/>
      <c r="E21" s="48">
        <f t="shared" si="0"/>
        <v>16</v>
      </c>
      <c r="F21" s="244">
        <f t="shared" si="1"/>
        <v>3</v>
      </c>
      <c r="G21" s="285"/>
      <c r="H21" s="274"/>
      <c r="I21" s="274"/>
      <c r="J21" s="208"/>
      <c r="K21" s="206"/>
      <c r="L21" s="207"/>
      <c r="M21" s="207"/>
      <c r="N21" s="208"/>
      <c r="O21" s="206"/>
      <c r="P21" s="207"/>
      <c r="Q21" s="207"/>
      <c r="R21" s="208"/>
      <c r="S21" s="206"/>
      <c r="T21" s="207"/>
      <c r="U21" s="207"/>
      <c r="V21" s="208"/>
      <c r="W21" s="206"/>
      <c r="X21" s="207"/>
      <c r="Y21" s="257"/>
      <c r="Z21" s="208"/>
      <c r="AA21" s="285"/>
      <c r="AB21" s="274"/>
      <c r="AC21" s="274"/>
      <c r="AD21" s="273"/>
      <c r="AE21" s="206">
        <v>8</v>
      </c>
      <c r="AF21" s="207">
        <v>8</v>
      </c>
      <c r="AG21" s="207" t="s">
        <v>68</v>
      </c>
      <c r="AH21" s="208">
        <v>3</v>
      </c>
      <c r="AI21" s="270" t="s">
        <v>256</v>
      </c>
    </row>
    <row r="22" spans="1:35" ht="19.5" customHeight="1" x14ac:dyDescent="0.2">
      <c r="A22" s="235" t="s">
        <v>225</v>
      </c>
      <c r="B22" s="243" t="s">
        <v>258</v>
      </c>
      <c r="C22" s="241" t="s">
        <v>241</v>
      </c>
      <c r="D22" s="242"/>
      <c r="E22" s="48">
        <f t="shared" si="0"/>
        <v>16</v>
      </c>
      <c r="F22" s="244">
        <f t="shared" si="1"/>
        <v>3</v>
      </c>
      <c r="G22" s="285"/>
      <c r="H22" s="274"/>
      <c r="I22" s="274"/>
      <c r="J22" s="208"/>
      <c r="K22" s="206"/>
      <c r="L22" s="207"/>
      <c r="M22" s="207"/>
      <c r="N22" s="208"/>
      <c r="O22" s="206"/>
      <c r="P22" s="207"/>
      <c r="Q22" s="207"/>
      <c r="R22" s="208"/>
      <c r="S22" s="206"/>
      <c r="T22" s="207"/>
      <c r="U22" s="207"/>
      <c r="V22" s="208"/>
      <c r="W22" s="206"/>
      <c r="X22" s="207"/>
      <c r="Y22" s="257"/>
      <c r="Z22" s="208"/>
      <c r="AA22" s="206">
        <v>8</v>
      </c>
      <c r="AB22" s="207">
        <v>8</v>
      </c>
      <c r="AC22" s="274" t="s">
        <v>68</v>
      </c>
      <c r="AD22" s="273">
        <v>3</v>
      </c>
      <c r="AE22" s="206"/>
      <c r="AF22" s="207"/>
      <c r="AG22" s="207"/>
      <c r="AH22" s="208"/>
      <c r="AI22" s="252"/>
    </row>
    <row r="23" spans="1:35" ht="19.5" customHeight="1" x14ac:dyDescent="0.2">
      <c r="A23" s="65" t="s">
        <v>226</v>
      </c>
      <c r="B23" s="243" t="s">
        <v>259</v>
      </c>
      <c r="C23" s="241" t="s">
        <v>242</v>
      </c>
      <c r="D23" s="242"/>
      <c r="E23" s="48">
        <f t="shared" si="0"/>
        <v>8</v>
      </c>
      <c r="F23" s="244">
        <f t="shared" si="1"/>
        <v>2</v>
      </c>
      <c r="G23" s="285"/>
      <c r="H23" s="274"/>
      <c r="I23" s="274"/>
      <c r="J23" s="208"/>
      <c r="K23" s="206"/>
      <c r="L23" s="207"/>
      <c r="M23" s="207"/>
      <c r="N23" s="208"/>
      <c r="O23" s="206"/>
      <c r="P23" s="207"/>
      <c r="Q23" s="207"/>
      <c r="R23" s="208"/>
      <c r="S23" s="206"/>
      <c r="T23" s="207"/>
      <c r="U23" s="207"/>
      <c r="V23" s="208"/>
      <c r="W23" s="206"/>
      <c r="X23" s="207"/>
      <c r="Y23" s="257"/>
      <c r="Z23" s="208"/>
      <c r="AA23" s="206"/>
      <c r="AB23" s="207"/>
      <c r="AC23" s="274"/>
      <c r="AD23" s="273"/>
      <c r="AE23" s="206">
        <v>8</v>
      </c>
      <c r="AF23" s="207">
        <v>0</v>
      </c>
      <c r="AG23" s="207" t="s">
        <v>110</v>
      </c>
      <c r="AH23" s="273">
        <v>2</v>
      </c>
      <c r="AI23" s="270" t="s">
        <v>258</v>
      </c>
    </row>
    <row r="24" spans="1:35" ht="19.5" customHeight="1" x14ac:dyDescent="0.2">
      <c r="A24" s="235" t="s">
        <v>227</v>
      </c>
      <c r="B24" s="243" t="s">
        <v>260</v>
      </c>
      <c r="C24" s="241" t="s">
        <v>243</v>
      </c>
      <c r="D24" s="242"/>
      <c r="E24" s="48">
        <f t="shared" si="0"/>
        <v>16</v>
      </c>
      <c r="F24" s="244">
        <f t="shared" si="1"/>
        <v>2</v>
      </c>
      <c r="G24" s="97"/>
      <c r="H24" s="70"/>
      <c r="I24" s="70"/>
      <c r="J24" s="148"/>
      <c r="K24" s="147"/>
      <c r="L24" s="69"/>
      <c r="M24" s="69"/>
      <c r="N24" s="148"/>
      <c r="O24" s="147"/>
      <c r="P24" s="69"/>
      <c r="Q24" s="69"/>
      <c r="R24" s="148"/>
      <c r="S24" s="147"/>
      <c r="T24" s="69"/>
      <c r="U24" s="69"/>
      <c r="V24" s="148"/>
      <c r="W24" s="147"/>
      <c r="X24" s="69"/>
      <c r="Y24" s="258"/>
      <c r="Z24" s="148"/>
      <c r="AA24" s="147">
        <v>8</v>
      </c>
      <c r="AB24" s="69">
        <v>8</v>
      </c>
      <c r="AC24" s="70" t="s">
        <v>110</v>
      </c>
      <c r="AD24" s="275">
        <v>2</v>
      </c>
      <c r="AE24" s="147"/>
      <c r="AF24" s="69"/>
      <c r="AG24" s="69"/>
      <c r="AH24" s="148"/>
      <c r="AI24" s="252"/>
    </row>
    <row r="25" spans="1:35" ht="19.5" customHeight="1" x14ac:dyDescent="0.2">
      <c r="A25" s="65" t="s">
        <v>228</v>
      </c>
      <c r="B25" s="243" t="s">
        <v>261</v>
      </c>
      <c r="C25" s="241" t="s">
        <v>244</v>
      </c>
      <c r="D25" s="242"/>
      <c r="E25" s="48">
        <f t="shared" si="0"/>
        <v>8</v>
      </c>
      <c r="F25" s="244">
        <f t="shared" si="1"/>
        <v>3</v>
      </c>
      <c r="G25" s="97"/>
      <c r="H25" s="70"/>
      <c r="I25" s="70"/>
      <c r="J25" s="148"/>
      <c r="K25" s="147"/>
      <c r="L25" s="69"/>
      <c r="M25" s="69"/>
      <c r="N25" s="148"/>
      <c r="O25" s="147"/>
      <c r="P25" s="69"/>
      <c r="Q25" s="69"/>
      <c r="R25" s="148"/>
      <c r="S25" s="147"/>
      <c r="T25" s="69"/>
      <c r="U25" s="69"/>
      <c r="V25" s="148"/>
      <c r="W25" s="147"/>
      <c r="X25" s="69"/>
      <c r="Y25" s="258"/>
      <c r="Z25" s="148"/>
      <c r="AA25" s="147"/>
      <c r="AB25" s="69"/>
      <c r="AC25" s="70"/>
      <c r="AD25" s="275"/>
      <c r="AE25" s="147">
        <v>4</v>
      </c>
      <c r="AF25" s="69">
        <v>4</v>
      </c>
      <c r="AG25" s="69" t="s">
        <v>68</v>
      </c>
      <c r="AH25" s="148">
        <v>3</v>
      </c>
      <c r="AI25" s="270" t="s">
        <v>260</v>
      </c>
    </row>
    <row r="26" spans="1:35" ht="19.5" customHeight="1" x14ac:dyDescent="0.2">
      <c r="A26" s="235" t="s">
        <v>229</v>
      </c>
      <c r="B26" s="95" t="s">
        <v>262</v>
      </c>
      <c r="C26" s="215" t="s">
        <v>245</v>
      </c>
      <c r="D26" s="239"/>
      <c r="E26" s="48">
        <f t="shared" si="0"/>
        <v>12</v>
      </c>
      <c r="F26" s="244">
        <f t="shared" si="1"/>
        <v>2</v>
      </c>
      <c r="G26" s="97"/>
      <c r="H26" s="70"/>
      <c r="I26" s="70"/>
      <c r="J26" s="148"/>
      <c r="K26" s="147"/>
      <c r="L26" s="69"/>
      <c r="M26" s="69"/>
      <c r="N26" s="148"/>
      <c r="O26" s="147"/>
      <c r="P26" s="69"/>
      <c r="Q26" s="69"/>
      <c r="R26" s="148"/>
      <c r="S26" s="147"/>
      <c r="T26" s="69"/>
      <c r="U26" s="69"/>
      <c r="V26" s="148"/>
      <c r="W26" s="147">
        <v>8</v>
      </c>
      <c r="X26" s="69">
        <v>4</v>
      </c>
      <c r="Y26" s="258" t="s">
        <v>68</v>
      </c>
      <c r="Z26" s="148">
        <v>2</v>
      </c>
      <c r="AA26" s="147"/>
      <c r="AB26" s="69"/>
      <c r="AC26" s="70"/>
      <c r="AD26" s="275"/>
      <c r="AE26" s="147"/>
      <c r="AF26" s="69"/>
      <c r="AG26" s="69"/>
      <c r="AH26" s="148"/>
      <c r="AI26" s="245"/>
    </row>
    <row r="27" spans="1:35" ht="19.5" customHeight="1" x14ac:dyDescent="0.2">
      <c r="A27" s="65" t="s">
        <v>230</v>
      </c>
      <c r="B27" s="243" t="s">
        <v>263</v>
      </c>
      <c r="C27" s="215" t="s">
        <v>246</v>
      </c>
      <c r="D27" s="216"/>
      <c r="E27" s="48">
        <f t="shared" si="0"/>
        <v>8</v>
      </c>
      <c r="F27" s="244">
        <v>3</v>
      </c>
      <c r="G27" s="97"/>
      <c r="H27" s="70"/>
      <c r="I27" s="70"/>
      <c r="J27" s="148"/>
      <c r="K27" s="147"/>
      <c r="L27" s="69"/>
      <c r="M27" s="69"/>
      <c r="N27" s="148"/>
      <c r="O27" s="147"/>
      <c r="P27" s="69"/>
      <c r="Q27" s="69"/>
      <c r="R27" s="148"/>
      <c r="S27" s="147"/>
      <c r="T27" s="69"/>
      <c r="U27" s="69"/>
      <c r="V27" s="148"/>
      <c r="W27" s="147"/>
      <c r="X27" s="69"/>
      <c r="Y27" s="258"/>
      <c r="Z27" s="148"/>
      <c r="AA27" s="147">
        <v>4</v>
      </c>
      <c r="AB27" s="69">
        <v>4</v>
      </c>
      <c r="AC27" s="70" t="s">
        <v>110</v>
      </c>
      <c r="AD27" s="275">
        <v>3</v>
      </c>
      <c r="AE27" s="147"/>
      <c r="AF27" s="69"/>
      <c r="AG27" s="69"/>
      <c r="AH27" s="148"/>
      <c r="AI27" s="270" t="str">
        <f>B26</f>
        <v>RMTSF1MTLD</v>
      </c>
    </row>
    <row r="28" spans="1:35" ht="19.5" customHeight="1" x14ac:dyDescent="0.2">
      <c r="A28" s="235" t="s">
        <v>231</v>
      </c>
      <c r="B28" s="95" t="s">
        <v>264</v>
      </c>
      <c r="C28" s="215" t="s">
        <v>247</v>
      </c>
      <c r="D28" s="216"/>
      <c r="E28" s="48">
        <f t="shared" si="0"/>
        <v>8</v>
      </c>
      <c r="F28" s="244">
        <f t="shared" si="1"/>
        <v>3</v>
      </c>
      <c r="G28" s="97"/>
      <c r="H28" s="70"/>
      <c r="I28" s="70"/>
      <c r="J28" s="148"/>
      <c r="K28" s="147"/>
      <c r="L28" s="69"/>
      <c r="M28" s="69"/>
      <c r="N28" s="148"/>
      <c r="O28" s="147"/>
      <c r="P28" s="69"/>
      <c r="Q28" s="69"/>
      <c r="R28" s="148"/>
      <c r="S28" s="147"/>
      <c r="T28" s="69"/>
      <c r="U28" s="69"/>
      <c r="V28" s="148"/>
      <c r="W28" s="147"/>
      <c r="X28" s="69"/>
      <c r="Y28" s="258"/>
      <c r="Z28" s="148"/>
      <c r="AA28" s="147"/>
      <c r="AB28" s="69"/>
      <c r="AC28" s="69"/>
      <c r="AD28" s="148"/>
      <c r="AE28" s="147">
        <v>4</v>
      </c>
      <c r="AF28" s="69">
        <v>4</v>
      </c>
      <c r="AG28" s="69" t="s">
        <v>68</v>
      </c>
      <c r="AH28" s="148">
        <v>3</v>
      </c>
      <c r="AI28" s="270" t="str">
        <f>B27</f>
        <v>RMTSF2MTLD</v>
      </c>
    </row>
    <row r="29" spans="1:35" s="37" customFormat="1" ht="20.25" customHeight="1" x14ac:dyDescent="0.2">
      <c r="A29" s="601" t="s">
        <v>99</v>
      </c>
      <c r="B29" s="600"/>
      <c r="C29" s="600"/>
      <c r="D29" s="143" t="s">
        <v>112</v>
      </c>
      <c r="E29" s="34">
        <f t="shared" si="0"/>
        <v>36</v>
      </c>
      <c r="F29" s="35">
        <f t="shared" ref="F29:F30" si="2">SUM(J29,N29,R29,V29,Z29,AD29,AH29)</f>
        <v>10</v>
      </c>
      <c r="G29" s="34"/>
      <c r="H29" s="36"/>
      <c r="I29" s="36"/>
      <c r="J29" s="38"/>
      <c r="K29" s="34"/>
      <c r="L29" s="36"/>
      <c r="M29" s="36"/>
      <c r="N29" s="38"/>
      <c r="O29" s="34"/>
      <c r="P29" s="36"/>
      <c r="Q29" s="36"/>
      <c r="R29" s="38"/>
      <c r="S29" s="34"/>
      <c r="T29" s="36"/>
      <c r="U29" s="36"/>
      <c r="V29" s="38"/>
      <c r="W29" s="34">
        <v>16</v>
      </c>
      <c r="X29" s="36">
        <v>0</v>
      </c>
      <c r="Y29" s="579"/>
      <c r="Z29" s="38">
        <v>4</v>
      </c>
      <c r="AA29" s="34">
        <v>20</v>
      </c>
      <c r="AB29" s="36">
        <v>0</v>
      </c>
      <c r="AC29" s="36"/>
      <c r="AD29" s="38">
        <v>6</v>
      </c>
      <c r="AE29" s="34"/>
      <c r="AF29" s="36"/>
      <c r="AG29" s="36"/>
      <c r="AH29" s="38"/>
      <c r="AI29" s="280"/>
    </row>
    <row r="30" spans="1:35" s="24" customFormat="1" ht="23.25" customHeight="1" thickBot="1" x14ac:dyDescent="0.25">
      <c r="A30" s="88"/>
      <c r="B30" s="89"/>
      <c r="C30" s="136" t="s">
        <v>14</v>
      </c>
      <c r="D30" s="136"/>
      <c r="E30" s="87"/>
      <c r="F30" s="74">
        <f t="shared" si="2"/>
        <v>15</v>
      </c>
      <c r="G30" s="73"/>
      <c r="H30" s="75"/>
      <c r="I30" s="75"/>
      <c r="J30" s="76"/>
      <c r="K30" s="73"/>
      <c r="L30" s="75"/>
      <c r="M30" s="75"/>
      <c r="N30" s="76"/>
      <c r="O30" s="73"/>
      <c r="P30" s="75"/>
      <c r="Q30" s="75"/>
      <c r="R30" s="76"/>
      <c r="S30" s="73"/>
      <c r="T30" s="75"/>
      <c r="U30" s="75"/>
      <c r="V30" s="76"/>
      <c r="W30" s="73"/>
      <c r="X30" s="75"/>
      <c r="Y30" s="75"/>
      <c r="Z30" s="76"/>
      <c r="AA30" s="73"/>
      <c r="AB30" s="75"/>
      <c r="AC30" s="75"/>
      <c r="AD30" s="76"/>
      <c r="AE30" s="73"/>
      <c r="AF30" s="75"/>
      <c r="AG30" s="75"/>
      <c r="AH30" s="76">
        <v>15</v>
      </c>
      <c r="AI30" s="281"/>
    </row>
    <row r="31" spans="1:35" s="24" customFormat="1" ht="26.25" customHeight="1" thickTop="1" x14ac:dyDescent="0.2">
      <c r="A31" s="90"/>
      <c r="B31" s="91"/>
      <c r="C31" s="606" t="s">
        <v>13</v>
      </c>
      <c r="D31" s="607"/>
      <c r="E31" s="72">
        <f>'BSC L KIP Alap'!E10+'BSC L KIP Alap'!E22+'BSC L KIP Alap'!E32+E10+E29</f>
        <v>824</v>
      </c>
      <c r="F31" s="81">
        <f>'BSC L KIP Alap'!F10+'BSC L KIP Alap'!F22+'BSC L KIP Alap'!F32+F10+F29+F30</f>
        <v>210</v>
      </c>
      <c r="G31" s="604">
        <f>'BSC L KIP Alap'!G10+'BSC L KIP Alap'!G22+'BSC L KIP Alap'!G32+'BSC L KIP Alap'!H10+'BSC L KIP Alap'!H22+'BSC L KIP Alap'!H32+G10+G29+G30+H10+H29+H30</f>
        <v>126</v>
      </c>
      <c r="H31" s="605"/>
      <c r="I31" s="85"/>
      <c r="J31" s="214">
        <f>'BSC L KIP Alap'!J10+'BSC L KIP Alap'!J22+'BSC L KIP Alap'!J32+J10+J29+J30</f>
        <v>31</v>
      </c>
      <c r="K31" s="604">
        <f>'BSC L KIP Alap'!K10+'BSC L KIP Alap'!K22+'BSC L KIP Alap'!K32+'BSC L KIP Alap'!L10+'BSC L KIP Alap'!L22+'BSC L KIP Alap'!L32+K10+K29+K30+L10+L29+L30</f>
        <v>130</v>
      </c>
      <c r="L31" s="605"/>
      <c r="M31" s="85"/>
      <c r="N31" s="214">
        <f>'BSC L KIP Alap'!N10+'BSC L KIP Alap'!N22+'BSC L KIP Alap'!N32+N10+N29+N30</f>
        <v>31</v>
      </c>
      <c r="O31" s="604">
        <f>'BSC L KIP Alap'!O10+'BSC L KIP Alap'!O22+'BSC L KIP Alap'!O32+'BSC L KIP Alap'!P10+'BSC L KIP Alap'!P22+'BSC L KIP Alap'!P32+O10+O29+O30+P10+P29+P30</f>
        <v>140</v>
      </c>
      <c r="P31" s="605"/>
      <c r="Q31" s="85"/>
      <c r="R31" s="214">
        <f>'BSC L KIP Alap'!R10+'BSC L KIP Alap'!R22+'BSC L KIP Alap'!R32+R10+R29+R30</f>
        <v>32</v>
      </c>
      <c r="S31" s="604">
        <f>'BSC L KIP Alap'!S10+'BSC L KIP Alap'!S22+'BSC L KIP Alap'!S32+'BSC L KIP Alap'!T10+'BSC L KIP Alap'!T22+'BSC L KIP Alap'!T32+S10+S29+S30+T10+T29+T30</f>
        <v>128</v>
      </c>
      <c r="T31" s="605"/>
      <c r="U31" s="85"/>
      <c r="V31" s="214">
        <f>'BSC L KIP Alap'!V10+'BSC L KIP Alap'!V22+'BSC L KIP Alap'!V32+V10+V29+V30</f>
        <v>30</v>
      </c>
      <c r="W31" s="604">
        <f>'BSC L KIP Alap'!W10+'BSC L KIP Alap'!W22+'BSC L KIP Alap'!W32+'BSC L KIP Alap'!X10+'BSC L KIP Alap'!X22+'BSC L KIP Alap'!X32+W10+W29+W30+X10+X29+X30</f>
        <v>128</v>
      </c>
      <c r="X31" s="605"/>
      <c r="Y31" s="85"/>
      <c r="Z31" s="214">
        <f>'BSC L KIP Alap'!Z10+'BSC L KIP Alap'!Z22+'BSC L KIP Alap'!Z32+Z10+Z29+Z30</f>
        <v>29</v>
      </c>
      <c r="AA31" s="604">
        <f>'BSC L KIP Alap'!AA10+'BSC L KIP Alap'!AA22+'BSC L KIP Alap'!AA32+'BSC L KIP Alap'!AB10+'BSC L KIP Alap'!AB22+'BSC L KIP Alap'!AB32+AA10+AA29+AA30+AB10+AB29+AB30</f>
        <v>116</v>
      </c>
      <c r="AB31" s="605"/>
      <c r="AC31" s="85"/>
      <c r="AD31" s="214">
        <f>'BSC L KIP Alap'!AD10+'BSC L KIP Alap'!AD22+'BSC L KIP Alap'!AD32+AD10+AD29+AD30</f>
        <v>28</v>
      </c>
      <c r="AE31" s="604">
        <f>'BSC L KIP Alap'!AE10+'BSC L KIP Alap'!AE22+'BSC L KIP Alap'!AE32+'BSC L KIP Alap'!AF10+'BSC L KIP Alap'!AF22+'BSC L KIP Alap'!AF32+AE10+AE29+AE30+AF10+AF29+AF30</f>
        <v>56</v>
      </c>
      <c r="AF31" s="605"/>
      <c r="AG31" s="85"/>
      <c r="AH31" s="214">
        <f>'BSC L KIP Alap'!AH10+'BSC L KIP Alap'!AH22+'BSC L KIP Alap'!AH32+AH10+AH29+AH30</f>
        <v>29</v>
      </c>
      <c r="AI31" s="282"/>
    </row>
    <row r="32" spans="1:35" s="24" customFormat="1" ht="20.25" customHeight="1" x14ac:dyDescent="0.2">
      <c r="A32" s="92"/>
      <c r="B32" s="82"/>
      <c r="C32" s="139" t="s">
        <v>12</v>
      </c>
      <c r="D32" s="139"/>
      <c r="E32" s="141"/>
      <c r="F32" s="154"/>
      <c r="G32" s="66"/>
      <c r="H32" s="67"/>
      <c r="I32" s="150">
        <f>COUNTIF('BSC L KIP Alap'!I11:I54,"v")+COUNTIF(I11:I28,"v")</f>
        <v>4</v>
      </c>
      <c r="J32" s="68"/>
      <c r="K32" s="66"/>
      <c r="L32" s="67"/>
      <c r="M32" s="150">
        <f>COUNTIF('BSC L KIP Alap'!M11:M54,"v")+COUNTIF(M11:M28,"v")</f>
        <v>4</v>
      </c>
      <c r="N32" s="68"/>
      <c r="O32" s="66"/>
      <c r="P32" s="67"/>
      <c r="Q32" s="150">
        <f>COUNTIF('BSC L KIP Alap'!Q11:Q54,"v")+COUNTIF(Q11:Q28,"v")</f>
        <v>5</v>
      </c>
      <c r="R32" s="68"/>
      <c r="S32" s="66"/>
      <c r="T32" s="67"/>
      <c r="U32" s="150">
        <f>COUNTIF('BSC L KIP Alap'!U11:U54,"v")+COUNTIF(U11:U28,"v")</f>
        <v>4</v>
      </c>
      <c r="V32" s="68"/>
      <c r="W32" s="66"/>
      <c r="X32" s="67"/>
      <c r="Y32" s="150">
        <f>COUNTIF('BSC L KIP Alap'!Y11:Y54,"v")+COUNTIF(Y11:Y28,"v")</f>
        <v>5</v>
      </c>
      <c r="Z32" s="68"/>
      <c r="AA32" s="66"/>
      <c r="AB32" s="67"/>
      <c r="AC32" s="150">
        <f>COUNTIF('BSC L KIP Alap'!AC11:AC54,"v")+COUNTIF(AC11:AC28,"v")</f>
        <v>2</v>
      </c>
      <c r="AD32" s="68"/>
      <c r="AE32" s="66"/>
      <c r="AF32" s="67"/>
      <c r="AG32" s="150">
        <f>COUNTIF('BSC L KIP Alap'!AG11:AG54,"v")+COUNTIF(AG11:AG28,"v")</f>
        <v>4</v>
      </c>
      <c r="AH32" s="68"/>
      <c r="AI32" s="283"/>
    </row>
    <row r="33" spans="1:48" s="24" customFormat="1" ht="20.25" customHeight="1" thickBot="1" x14ac:dyDescent="0.25">
      <c r="A33" s="93"/>
      <c r="B33" s="84"/>
      <c r="C33" s="140" t="s">
        <v>111</v>
      </c>
      <c r="D33" s="140"/>
      <c r="E33" s="142"/>
      <c r="F33" s="155"/>
      <c r="G33" s="77"/>
      <c r="H33" s="78"/>
      <c r="I33" s="151">
        <f>COUNTIF('BSC L KIP Alap'!I11:I54,"é")+COUNTIF(I11:I28,"é")</f>
        <v>4</v>
      </c>
      <c r="J33" s="79"/>
      <c r="K33" s="77"/>
      <c r="L33" s="78"/>
      <c r="M33" s="151">
        <f>COUNTIF('BSC L KIP Alap'!M11:M54,"é")+COUNTIF(M11:M28,"é")</f>
        <v>4</v>
      </c>
      <c r="N33" s="79"/>
      <c r="O33" s="77"/>
      <c r="P33" s="78"/>
      <c r="Q33" s="151">
        <f>COUNTIF('BSC L KIP Alap'!Q11:Q54,"é")+COUNTIF(Q11:Q28,"é")</f>
        <v>6</v>
      </c>
      <c r="R33" s="79"/>
      <c r="S33" s="77"/>
      <c r="T33" s="78"/>
      <c r="U33" s="151">
        <f>COUNTIF('BSC L KIP Alap'!U11:U54,"é")+COUNTIF(U11:U28,"é")</f>
        <v>5</v>
      </c>
      <c r="V33" s="79"/>
      <c r="W33" s="77"/>
      <c r="X33" s="78"/>
      <c r="Y33" s="151">
        <f>COUNTIF('BSC L KIP Alap'!Y11:Y54,"é")+COUNTIF(Y11:Y28,"é")</f>
        <v>4</v>
      </c>
      <c r="Z33" s="79"/>
      <c r="AA33" s="77"/>
      <c r="AB33" s="78"/>
      <c r="AC33" s="151">
        <f>COUNTIF('BSC L KIP Alap'!AC11:AC54,"é")+COUNTIF(AC11:AC28,"é")</f>
        <v>6</v>
      </c>
      <c r="AD33" s="79"/>
      <c r="AE33" s="77"/>
      <c r="AF33" s="78"/>
      <c r="AG33" s="151">
        <f>COUNTIF('BSC L KIP Alap'!AG11:AG54,"é")+COUNTIF(AG11:AG28,"é")</f>
        <v>1</v>
      </c>
      <c r="AH33" s="79"/>
      <c r="AI33" s="284"/>
    </row>
    <row r="34" spans="1:48" ht="15" customHeight="1" x14ac:dyDescent="0.2">
      <c r="B34" s="5"/>
      <c r="C34" s="6"/>
      <c r="D34" s="6"/>
      <c r="E34" s="7"/>
      <c r="F34" s="7"/>
      <c r="G34" s="5"/>
      <c r="H34" s="5"/>
      <c r="I34" s="5"/>
      <c r="J34" s="8"/>
      <c r="K34" s="8"/>
      <c r="L34" s="8"/>
      <c r="M34" s="5"/>
      <c r="N34" s="8"/>
      <c r="O34" s="8"/>
      <c r="P34" s="8"/>
      <c r="Q34" s="5"/>
      <c r="R34" s="8"/>
      <c r="S34" s="8"/>
      <c r="T34" s="8"/>
      <c r="U34" s="5"/>
      <c r="V34" s="8"/>
      <c r="W34" s="8"/>
      <c r="X34" s="8"/>
      <c r="Y34" s="5"/>
      <c r="Z34" s="8"/>
      <c r="AA34" s="5"/>
      <c r="AB34" s="5"/>
      <c r="AC34" s="5"/>
      <c r="AD34" s="8"/>
      <c r="AE34" s="5"/>
      <c r="AF34" s="5"/>
      <c r="AG34" s="5"/>
      <c r="AH34" s="8"/>
      <c r="AI34" s="5"/>
    </row>
    <row r="35" spans="1:48" s="226" customFormat="1" ht="15" customHeight="1" x14ac:dyDescent="0.2">
      <c r="A35" s="228"/>
      <c r="B35" s="294" t="s">
        <v>127</v>
      </c>
      <c r="C35" s="295"/>
      <c r="D35" s="295"/>
      <c r="E35" s="298"/>
      <c r="F35" s="298"/>
      <c r="G35" s="298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30"/>
      <c r="W35" s="230"/>
      <c r="X35" s="230"/>
      <c r="Y35" s="228"/>
      <c r="Z35" s="231"/>
      <c r="AA35" s="228"/>
      <c r="AB35" s="228"/>
      <c r="AC35" s="228"/>
      <c r="AD35" s="228"/>
      <c r="AE35" s="231"/>
      <c r="AF35" s="228"/>
      <c r="AG35" s="228"/>
      <c r="AH35" s="228"/>
      <c r="AI35" s="228"/>
      <c r="AJ35" s="231"/>
      <c r="AK35" s="228"/>
      <c r="AL35" s="228"/>
      <c r="AM35" s="228"/>
      <c r="AN35" s="228"/>
      <c r="AO35" s="231"/>
      <c r="AP35" s="232"/>
      <c r="AQ35" s="232"/>
      <c r="AR35" s="232"/>
    </row>
    <row r="36" spans="1:48" s="226" customFormat="1" ht="15" customHeight="1" x14ac:dyDescent="0.2">
      <c r="A36" s="228"/>
      <c r="B36" s="296" t="s">
        <v>210</v>
      </c>
      <c r="C36" s="295"/>
      <c r="D36" s="295"/>
      <c r="E36" s="298"/>
      <c r="F36" s="298"/>
      <c r="G36" s="298"/>
      <c r="H36" s="229"/>
      <c r="I36" s="229"/>
      <c r="J36" s="229"/>
      <c r="K36" s="229"/>
      <c r="L36" s="229"/>
      <c r="M36" s="229"/>
      <c r="N36" s="229"/>
      <c r="O36" s="229"/>
      <c r="P36" s="233"/>
      <c r="Q36" s="229"/>
      <c r="R36" s="229"/>
      <c r="S36" s="229"/>
      <c r="T36" s="229"/>
      <c r="U36" s="229"/>
      <c r="V36" s="230"/>
      <c r="W36" s="230"/>
      <c r="X36" s="230"/>
      <c r="Y36" s="228"/>
      <c r="Z36" s="231"/>
      <c r="AA36" s="228"/>
      <c r="AB36" s="228"/>
      <c r="AC36" s="228"/>
      <c r="AD36" s="228"/>
      <c r="AE36" s="231"/>
      <c r="AF36" s="228"/>
      <c r="AG36" s="228"/>
      <c r="AH36" s="228"/>
      <c r="AI36" s="228"/>
      <c r="AJ36" s="231"/>
      <c r="AK36" s="228"/>
      <c r="AL36" s="228"/>
      <c r="AM36" s="228"/>
      <c r="AN36" s="228"/>
      <c r="AO36" s="231"/>
      <c r="AP36" s="232"/>
      <c r="AQ36" s="232"/>
      <c r="AR36" s="232"/>
      <c r="AV36" s="234"/>
    </row>
    <row r="37" spans="1:48" s="226" customFormat="1" ht="15" customHeight="1" x14ac:dyDescent="0.2">
      <c r="A37" s="228"/>
      <c r="B37" s="294" t="s">
        <v>303</v>
      </c>
      <c r="C37" s="299"/>
      <c r="D37" s="299"/>
      <c r="E37" s="297"/>
      <c r="F37" s="297"/>
      <c r="G37" s="297"/>
      <c r="V37" s="230"/>
      <c r="W37" s="230"/>
      <c r="X37" s="230"/>
      <c r="Y37" s="228"/>
      <c r="Z37" s="231"/>
      <c r="AA37" s="228"/>
      <c r="AB37" s="228"/>
      <c r="AC37" s="228"/>
      <c r="AD37" s="228"/>
      <c r="AE37" s="231"/>
      <c r="AF37" s="228"/>
      <c r="AG37" s="228"/>
      <c r="AH37" s="228"/>
      <c r="AI37" s="228"/>
      <c r="AJ37" s="231"/>
      <c r="AK37" s="228"/>
      <c r="AL37" s="228"/>
      <c r="AM37" s="228"/>
      <c r="AN37" s="228"/>
      <c r="AO37" s="231"/>
      <c r="AP37" s="232"/>
      <c r="AQ37" s="232"/>
      <c r="AR37" s="232"/>
    </row>
    <row r="38" spans="1:48" ht="15" customHeight="1" x14ac:dyDescent="0.2">
      <c r="B38" s="296"/>
      <c r="D38" s="1"/>
    </row>
    <row r="39" spans="1:48" ht="15" customHeight="1" x14ac:dyDescent="0.2">
      <c r="B39" s="296"/>
      <c r="D39" s="1"/>
    </row>
    <row r="40" spans="1:48" ht="15" customHeight="1" x14ac:dyDescent="0.2">
      <c r="A40" s="168"/>
      <c r="B40" s="169"/>
      <c r="C40" s="170"/>
      <c r="D40" s="170"/>
      <c r="E40" s="171"/>
      <c r="F40" s="172"/>
      <c r="G40" s="165"/>
      <c r="H40" s="165"/>
      <c r="I40" s="165"/>
      <c r="J40" s="173"/>
      <c r="K40" s="168"/>
      <c r="L40" s="168"/>
      <c r="M40" s="168"/>
      <c r="N40" s="173"/>
      <c r="O40" s="168"/>
      <c r="P40" s="168"/>
      <c r="Q40" s="168"/>
      <c r="R40" s="173"/>
      <c r="S40" s="168"/>
      <c r="T40" s="168"/>
      <c r="U40" s="168"/>
      <c r="V40" s="173"/>
      <c r="W40" s="168"/>
      <c r="X40" s="168"/>
      <c r="Y40" s="168"/>
      <c r="Z40" s="168"/>
      <c r="AA40" s="165"/>
      <c r="AB40" s="165"/>
      <c r="AC40" s="165"/>
      <c r="AD40" s="174"/>
      <c r="AE40" s="165"/>
      <c r="AF40" s="165"/>
      <c r="AG40" s="165"/>
      <c r="AH40" s="174"/>
      <c r="AI40" s="175"/>
    </row>
    <row r="41" spans="1:48" ht="15" customHeight="1" x14ac:dyDescent="0.2">
      <c r="A41" s="168"/>
      <c r="B41" s="169"/>
      <c r="C41" s="170"/>
      <c r="D41" s="170"/>
      <c r="E41" s="171"/>
      <c r="F41" s="172"/>
      <c r="G41" s="165"/>
      <c r="H41" s="165"/>
      <c r="I41" s="165"/>
      <c r="J41" s="173"/>
      <c r="K41" s="168"/>
      <c r="L41" s="168"/>
      <c r="M41" s="168"/>
      <c r="N41" s="173"/>
      <c r="O41" s="168"/>
      <c r="P41" s="168"/>
      <c r="Q41" s="168"/>
      <c r="R41" s="173"/>
      <c r="S41" s="168"/>
      <c r="T41" s="168"/>
      <c r="U41" s="168"/>
      <c r="V41" s="173"/>
      <c r="W41" s="168"/>
      <c r="X41" s="168"/>
      <c r="Y41" s="168"/>
      <c r="Z41" s="168"/>
      <c r="AA41" s="165"/>
      <c r="AB41" s="165"/>
      <c r="AC41" s="165"/>
      <c r="AD41" s="174"/>
      <c r="AE41" s="165"/>
      <c r="AF41" s="165"/>
      <c r="AG41" s="165"/>
      <c r="AH41" s="174"/>
      <c r="AI41" s="175"/>
    </row>
    <row r="42" spans="1:48" ht="15" customHeight="1" x14ac:dyDescent="0.2">
      <c r="A42" s="168"/>
      <c r="B42" s="169"/>
      <c r="C42" s="170"/>
      <c r="D42" s="170"/>
      <c r="E42" s="171"/>
      <c r="F42" s="172"/>
      <c r="G42" s="165"/>
      <c r="H42" s="165"/>
      <c r="I42" s="165"/>
      <c r="J42" s="173"/>
      <c r="K42" s="168"/>
      <c r="L42" s="168"/>
      <c r="M42" s="168"/>
      <c r="N42" s="173"/>
      <c r="O42" s="168"/>
      <c r="P42" s="168"/>
      <c r="Q42" s="168"/>
      <c r="R42" s="173"/>
      <c r="S42" s="168"/>
      <c r="T42" s="168"/>
      <c r="U42" s="168"/>
      <c r="V42" s="173"/>
      <c r="W42" s="168"/>
      <c r="X42" s="168"/>
      <c r="Y42" s="168"/>
      <c r="Z42" s="168"/>
      <c r="AA42" s="165"/>
      <c r="AB42" s="165"/>
      <c r="AC42" s="165"/>
      <c r="AD42" s="174"/>
      <c r="AE42" s="165"/>
      <c r="AF42" s="165"/>
      <c r="AG42" s="165"/>
      <c r="AH42" s="174"/>
      <c r="AI42" s="175"/>
    </row>
    <row r="43" spans="1:48" ht="15" customHeight="1" x14ac:dyDescent="0.2">
      <c r="A43" s="168"/>
      <c r="B43" s="169"/>
      <c r="C43" s="170"/>
      <c r="D43" s="170"/>
      <c r="E43" s="171"/>
      <c r="F43" s="172"/>
      <c r="G43" s="165"/>
      <c r="H43" s="165"/>
      <c r="I43" s="165"/>
      <c r="J43" s="173"/>
      <c r="K43" s="168"/>
      <c r="L43" s="168"/>
      <c r="M43" s="168"/>
      <c r="N43" s="173"/>
      <c r="O43" s="168"/>
      <c r="P43" s="168"/>
      <c r="Q43" s="168"/>
      <c r="R43" s="173"/>
      <c r="S43" s="168"/>
      <c r="T43" s="168"/>
      <c r="U43" s="168"/>
      <c r="V43" s="173"/>
      <c r="W43" s="168"/>
      <c r="X43" s="168"/>
      <c r="Y43" s="168"/>
      <c r="Z43" s="168"/>
      <c r="AA43" s="165"/>
      <c r="AB43" s="165"/>
      <c r="AC43" s="165"/>
      <c r="AD43" s="174"/>
      <c r="AE43" s="165"/>
      <c r="AF43" s="165"/>
      <c r="AG43" s="165"/>
      <c r="AH43" s="174"/>
      <c r="AI43" s="175"/>
    </row>
    <row r="44" spans="1:48" ht="15" customHeight="1" x14ac:dyDescent="0.2">
      <c r="A44" s="168"/>
      <c r="B44" s="169"/>
      <c r="C44" s="177" t="s">
        <v>123</v>
      </c>
      <c r="D44" s="170"/>
      <c r="E44" s="171"/>
      <c r="F44" s="172"/>
      <c r="G44" s="165"/>
      <c r="H44" s="165"/>
      <c r="I44" s="165"/>
      <c r="J44" s="173"/>
      <c r="K44" s="168"/>
      <c r="L44" s="168"/>
      <c r="M44" s="168"/>
      <c r="N44" s="173"/>
      <c r="O44" s="168"/>
      <c r="P44" s="168"/>
      <c r="Q44" s="168"/>
      <c r="R44" s="173"/>
      <c r="S44" s="168"/>
      <c r="T44" s="168"/>
      <c r="U44" s="168"/>
      <c r="V44" s="173"/>
      <c r="W44" s="168"/>
      <c r="X44" s="168"/>
      <c r="Y44" s="168"/>
      <c r="Z44" s="168"/>
      <c r="AA44" s="165"/>
      <c r="AB44" s="165"/>
      <c r="AC44" s="165"/>
      <c r="AD44" s="174"/>
      <c r="AE44" s="165"/>
      <c r="AF44" s="165"/>
      <c r="AG44" s="165"/>
      <c r="AH44" s="174"/>
      <c r="AI44" s="175"/>
    </row>
    <row r="45" spans="1:48" ht="15" customHeight="1" x14ac:dyDescent="0.2">
      <c r="A45" s="168"/>
      <c r="B45" s="169"/>
      <c r="C45" s="177" t="s">
        <v>131</v>
      </c>
      <c r="D45" s="170"/>
      <c r="E45" s="171"/>
      <c r="F45" s="172"/>
      <c r="G45" s="165"/>
      <c r="H45" s="165"/>
      <c r="I45" s="165"/>
      <c r="J45" s="173"/>
      <c r="K45" s="168"/>
      <c r="L45" s="168"/>
      <c r="M45" s="168"/>
      <c r="N45" s="173"/>
      <c r="O45" s="168"/>
      <c r="P45" s="168"/>
      <c r="Q45" s="168"/>
      <c r="R45" s="173"/>
      <c r="S45" s="168"/>
      <c r="T45" s="168"/>
      <c r="U45" s="168"/>
      <c r="V45" s="173"/>
      <c r="W45" s="168"/>
      <c r="X45" s="168"/>
      <c r="Y45" s="168"/>
      <c r="Z45" s="168"/>
      <c r="AA45" s="165"/>
      <c r="AB45" s="165"/>
      <c r="AC45" s="165"/>
      <c r="AD45" s="174"/>
      <c r="AE45" s="165"/>
      <c r="AF45" s="165"/>
      <c r="AG45" s="165"/>
      <c r="AH45" s="174"/>
      <c r="AI45" s="175"/>
    </row>
  </sheetData>
  <mergeCells count="25">
    <mergeCell ref="Z2:AI2"/>
    <mergeCell ref="B5:C5"/>
    <mergeCell ref="B7:B8"/>
    <mergeCell ref="C7:C8"/>
    <mergeCell ref="F7:F8"/>
    <mergeCell ref="G7:AH7"/>
    <mergeCell ref="AI7:AI8"/>
    <mergeCell ref="G8:J8"/>
    <mergeCell ref="K8:N8"/>
    <mergeCell ref="O8:R8"/>
    <mergeCell ref="S8:V8"/>
    <mergeCell ref="W8:Z8"/>
    <mergeCell ref="AA8:AD8"/>
    <mergeCell ref="AE8:AH8"/>
    <mergeCell ref="A10:C10"/>
    <mergeCell ref="A29:C29"/>
    <mergeCell ref="C31:D31"/>
    <mergeCell ref="G31:H31"/>
    <mergeCell ref="A6:AI6"/>
    <mergeCell ref="AE31:AF31"/>
    <mergeCell ref="K31:L31"/>
    <mergeCell ref="O31:P31"/>
    <mergeCell ref="S31:T31"/>
    <mergeCell ref="W31:X31"/>
    <mergeCell ref="AA31:AB31"/>
  </mergeCells>
  <printOptions horizontalCentered="1"/>
  <pageMargins left="0.47244094488188981" right="0.47244094488188981" top="0.9055118110236221" bottom="0.39370078740157483" header="0.55118110236220474" footer="0.43307086614173229"/>
  <pageSetup paperSize="9" scale="50" orientation="landscape" r:id="rId1"/>
  <headerFooter alignWithMargins="0">
    <oddFooter>&amp;L&amp;14Nyomtatva:&amp;D&amp;C&amp;12Tanterv - Levelező
&amp;F&amp;R&amp;14 6/8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topLeftCell="A4" zoomScaleNormal="100" workbookViewId="0">
      <selection activeCell="M28" sqref="M28"/>
    </sheetView>
  </sheetViews>
  <sheetFormatPr defaultRowHeight="12.75" x14ac:dyDescent="0.2"/>
  <cols>
    <col min="1" max="1" width="4.140625" customWidth="1"/>
    <col min="2" max="2" width="16.85546875" customWidth="1"/>
    <col min="3" max="3" width="31.42578125" customWidth="1"/>
    <col min="4" max="4" width="5" customWidth="1"/>
    <col min="5" max="5" width="5.140625" customWidth="1"/>
    <col min="6" max="40" width="3.140625" customWidth="1"/>
    <col min="41" max="41" width="16.42578125" bestFit="1" customWidth="1"/>
  </cols>
  <sheetData>
    <row r="1" spans="1:45" ht="15.75" x14ac:dyDescent="0.2">
      <c r="A1" s="426" t="s">
        <v>125</v>
      </c>
      <c r="B1" s="425"/>
      <c r="C1" s="424"/>
      <c r="D1" s="423"/>
      <c r="E1" s="423"/>
      <c r="F1" s="423"/>
      <c r="G1" s="400"/>
      <c r="H1" s="400"/>
      <c r="I1" s="400"/>
      <c r="J1" s="400"/>
      <c r="K1" s="400"/>
      <c r="L1" s="400"/>
      <c r="M1" s="400"/>
      <c r="N1" s="400"/>
      <c r="O1" s="400" t="s">
        <v>310</v>
      </c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01"/>
      <c r="AP1" s="402"/>
      <c r="AQ1" s="402"/>
      <c r="AR1" s="402"/>
      <c r="AS1" s="402"/>
    </row>
    <row r="2" spans="1:45" ht="15.75" x14ac:dyDescent="0.2">
      <c r="A2" s="426" t="s">
        <v>129</v>
      </c>
      <c r="B2" s="425"/>
      <c r="C2" s="424"/>
      <c r="D2" s="423"/>
      <c r="E2" s="423"/>
      <c r="F2" s="423"/>
      <c r="G2" s="400"/>
      <c r="H2" s="400"/>
      <c r="I2" s="400"/>
      <c r="J2" s="400"/>
      <c r="K2" s="400"/>
      <c r="L2" s="400"/>
      <c r="M2" s="400"/>
      <c r="N2" s="400"/>
      <c r="O2" s="400" t="s">
        <v>97</v>
      </c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1"/>
      <c r="AD2" s="401"/>
      <c r="AE2" s="401"/>
      <c r="AF2" s="401"/>
      <c r="AG2" s="401"/>
      <c r="AH2" s="423"/>
      <c r="AI2" s="423"/>
      <c r="AJ2" s="423"/>
      <c r="AK2" s="423"/>
      <c r="AL2" s="423"/>
      <c r="AM2" s="423"/>
      <c r="AN2" s="423"/>
      <c r="AO2" s="423"/>
      <c r="AP2" s="402"/>
      <c r="AQ2" s="402"/>
      <c r="AR2" s="402"/>
      <c r="AS2" s="402"/>
    </row>
    <row r="3" spans="1:45" ht="15.75" x14ac:dyDescent="0.2">
      <c r="A3" s="426"/>
      <c r="B3" s="425"/>
      <c r="C3" s="424"/>
      <c r="D3" s="423"/>
      <c r="E3" s="423"/>
      <c r="F3" s="423"/>
      <c r="G3" s="400"/>
      <c r="H3" s="400"/>
      <c r="I3" s="400"/>
      <c r="J3" s="400"/>
      <c r="K3" s="400"/>
      <c r="L3" s="400"/>
      <c r="M3" s="400"/>
      <c r="N3" s="400"/>
      <c r="O3" s="400" t="s">
        <v>133</v>
      </c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1"/>
      <c r="AD3" s="401"/>
      <c r="AE3" s="401"/>
      <c r="AF3" s="401"/>
      <c r="AG3" s="401"/>
      <c r="AH3" s="423" t="s">
        <v>311</v>
      </c>
      <c r="AI3" s="423"/>
      <c r="AJ3" s="402"/>
      <c r="AK3" s="402"/>
      <c r="AL3" s="423" t="s">
        <v>312</v>
      </c>
      <c r="AM3" s="423"/>
      <c r="AN3" s="423"/>
      <c r="AO3" s="423"/>
      <c r="AP3" s="402"/>
      <c r="AQ3" s="402"/>
      <c r="AR3" s="402"/>
      <c r="AS3" s="402"/>
    </row>
    <row r="4" spans="1:45" ht="15.75" x14ac:dyDescent="0.2">
      <c r="A4" s="400"/>
      <c r="B4" s="425"/>
      <c r="C4" s="424"/>
      <c r="D4" s="423"/>
      <c r="E4" s="423"/>
      <c r="F4" s="423"/>
      <c r="G4" s="423"/>
      <c r="H4" s="423"/>
      <c r="I4" s="423"/>
      <c r="J4" s="423"/>
      <c r="K4" s="423"/>
      <c r="L4" s="400"/>
      <c r="M4" s="400"/>
      <c r="N4" s="400"/>
      <c r="O4" s="400" t="s">
        <v>313</v>
      </c>
      <c r="P4" s="400"/>
      <c r="Q4" s="400"/>
      <c r="R4" s="400"/>
      <c r="S4" s="423"/>
      <c r="T4" s="400"/>
      <c r="U4" s="400"/>
      <c r="V4" s="400"/>
      <c r="W4" s="400"/>
      <c r="X4" s="400"/>
      <c r="Y4" s="400"/>
      <c r="Z4" s="400"/>
      <c r="AA4" s="400"/>
      <c r="AB4" s="400"/>
      <c r="AC4" s="423"/>
      <c r="AD4" s="423"/>
      <c r="AE4" s="423"/>
      <c r="AF4" s="423"/>
      <c r="AG4" s="423"/>
      <c r="AH4" s="423"/>
      <c r="AI4" s="423"/>
      <c r="AJ4" s="423"/>
      <c r="AK4" s="423"/>
      <c r="AL4" s="423"/>
      <c r="AM4" s="423"/>
      <c r="AN4" s="423"/>
      <c r="AO4" s="423"/>
      <c r="AP4" s="402"/>
      <c r="AQ4" s="402"/>
      <c r="AR4" s="402"/>
      <c r="AS4" s="402"/>
    </row>
    <row r="5" spans="1:45" ht="18" x14ac:dyDescent="0.2">
      <c r="A5" s="435"/>
      <c r="B5" s="436"/>
      <c r="C5" s="437"/>
      <c r="D5" s="429"/>
      <c r="E5" s="431"/>
      <c r="F5" s="432"/>
      <c r="G5" s="433"/>
      <c r="H5" s="434"/>
      <c r="I5" s="434"/>
      <c r="J5" s="434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40"/>
      <c r="AH5" s="440"/>
      <c r="AI5" s="440"/>
      <c r="AJ5" s="440"/>
      <c r="AK5" s="440"/>
      <c r="AL5" s="434"/>
      <c r="AM5" s="434"/>
      <c r="AN5" s="434"/>
      <c r="AO5" s="434"/>
    </row>
    <row r="6" spans="1:45" ht="18" x14ac:dyDescent="0.2">
      <c r="A6" s="435"/>
      <c r="B6" s="436"/>
      <c r="C6" s="437"/>
      <c r="D6" s="429"/>
      <c r="E6" s="435"/>
      <c r="F6" s="436"/>
      <c r="G6" s="437"/>
      <c r="H6" s="429"/>
      <c r="I6" s="429"/>
      <c r="J6" s="429"/>
      <c r="K6" s="429"/>
      <c r="L6" s="429"/>
      <c r="M6" s="429"/>
      <c r="N6" s="429"/>
      <c r="O6" s="429"/>
      <c r="P6" s="438"/>
      <c r="Q6" s="438"/>
      <c r="R6" s="438"/>
      <c r="S6" s="438"/>
      <c r="T6" s="438"/>
      <c r="U6" s="438"/>
      <c r="V6" s="438"/>
      <c r="W6" s="429"/>
      <c r="X6" s="438"/>
      <c r="Y6" s="438"/>
      <c r="Z6" s="438"/>
      <c r="AA6" s="438"/>
      <c r="AB6" s="438"/>
      <c r="AC6" s="438"/>
      <c r="AD6" s="438"/>
      <c r="AE6" s="438"/>
      <c r="AF6" s="438"/>
      <c r="AG6" s="429"/>
      <c r="AH6" s="429"/>
      <c r="AI6" s="429"/>
      <c r="AJ6" s="429"/>
      <c r="AK6" s="429"/>
      <c r="AL6" s="429"/>
      <c r="AM6" s="429"/>
      <c r="AN6" s="429"/>
      <c r="AO6" s="429"/>
    </row>
    <row r="7" spans="1:45" ht="16.5" thickBot="1" x14ac:dyDescent="0.25">
      <c r="A7" s="645" t="s">
        <v>314</v>
      </c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5"/>
      <c r="R7" s="645"/>
      <c r="S7" s="645"/>
      <c r="T7" s="645"/>
      <c r="U7" s="645"/>
      <c r="V7" s="645"/>
      <c r="W7" s="645"/>
      <c r="X7" s="645"/>
      <c r="Y7" s="645"/>
      <c r="Z7" s="645"/>
      <c r="AA7" s="645"/>
      <c r="AB7" s="645"/>
      <c r="AC7" s="645"/>
      <c r="AD7" s="645"/>
      <c r="AE7" s="645"/>
      <c r="AF7" s="645"/>
      <c r="AG7" s="645"/>
      <c r="AH7" s="645"/>
      <c r="AI7" s="645"/>
      <c r="AJ7" s="645"/>
      <c r="AK7" s="645"/>
      <c r="AL7" s="645"/>
      <c r="AM7" s="645"/>
      <c r="AN7" s="645"/>
      <c r="AO7" s="645"/>
    </row>
    <row r="8" spans="1:45" ht="15.75" x14ac:dyDescent="0.2">
      <c r="A8" s="646"/>
      <c r="B8" s="641" t="s">
        <v>18</v>
      </c>
      <c r="C8" s="643" t="s">
        <v>1</v>
      </c>
      <c r="D8" s="441" t="s">
        <v>315</v>
      </c>
      <c r="E8" s="648" t="s">
        <v>316</v>
      </c>
      <c r="F8" s="650" t="s">
        <v>0</v>
      </c>
      <c r="G8" s="651"/>
      <c r="H8" s="651"/>
      <c r="I8" s="651"/>
      <c r="J8" s="651"/>
      <c r="K8" s="651"/>
      <c r="L8" s="651"/>
      <c r="M8" s="651"/>
      <c r="N8" s="651"/>
      <c r="O8" s="651"/>
      <c r="P8" s="651"/>
      <c r="Q8" s="651"/>
      <c r="R8" s="651"/>
      <c r="S8" s="651"/>
      <c r="T8" s="651"/>
      <c r="U8" s="651"/>
      <c r="V8" s="651"/>
      <c r="W8" s="651"/>
      <c r="X8" s="651"/>
      <c r="Y8" s="651"/>
      <c r="Z8" s="651"/>
      <c r="AA8" s="651"/>
      <c r="AB8" s="651"/>
      <c r="AC8" s="651"/>
      <c r="AD8" s="651"/>
      <c r="AE8" s="651"/>
      <c r="AF8" s="651"/>
      <c r="AG8" s="651"/>
      <c r="AH8" s="651"/>
      <c r="AI8" s="651"/>
      <c r="AJ8" s="447"/>
      <c r="AK8" s="447"/>
      <c r="AL8" s="447"/>
      <c r="AM8" s="448"/>
      <c r="AN8" s="449"/>
      <c r="AO8" s="652" t="s">
        <v>62</v>
      </c>
    </row>
    <row r="9" spans="1:45" ht="16.5" thickBot="1" x14ac:dyDescent="0.25">
      <c r="A9" s="647"/>
      <c r="B9" s="642"/>
      <c r="C9" s="644"/>
      <c r="D9" s="442" t="s">
        <v>2</v>
      </c>
      <c r="E9" s="649"/>
      <c r="F9" s="450"/>
      <c r="G9" s="451"/>
      <c r="H9" s="451" t="s">
        <v>3</v>
      </c>
      <c r="I9" s="451"/>
      <c r="J9" s="452"/>
      <c r="K9" s="451"/>
      <c r="L9" s="451"/>
      <c r="M9" s="451" t="s">
        <v>4</v>
      </c>
      <c r="N9" s="451"/>
      <c r="O9" s="452"/>
      <c r="P9" s="451"/>
      <c r="Q9" s="451"/>
      <c r="R9" s="453" t="s">
        <v>5</v>
      </c>
      <c r="S9" s="451"/>
      <c r="T9" s="452"/>
      <c r="U9" s="451"/>
      <c r="V9" s="451"/>
      <c r="W9" s="453" t="s">
        <v>6</v>
      </c>
      <c r="X9" s="451"/>
      <c r="Y9" s="452"/>
      <c r="Z9" s="451"/>
      <c r="AA9" s="451"/>
      <c r="AB9" s="453" t="s">
        <v>7</v>
      </c>
      <c r="AC9" s="451"/>
      <c r="AD9" s="452"/>
      <c r="AE9" s="450"/>
      <c r="AF9" s="451"/>
      <c r="AG9" s="451" t="s">
        <v>8</v>
      </c>
      <c r="AH9" s="451"/>
      <c r="AI9" s="454"/>
      <c r="AJ9" s="450"/>
      <c r="AK9" s="451"/>
      <c r="AL9" s="451" t="s">
        <v>15</v>
      </c>
      <c r="AM9" s="451"/>
      <c r="AN9" s="452"/>
      <c r="AO9" s="653"/>
    </row>
    <row r="10" spans="1:45" ht="15.75" x14ac:dyDescent="0.2">
      <c r="A10" s="561"/>
      <c r="B10" s="455"/>
      <c r="C10" s="456"/>
      <c r="D10" s="457"/>
      <c r="E10" s="458"/>
      <c r="F10" s="459" t="s">
        <v>317</v>
      </c>
      <c r="G10" s="460" t="s">
        <v>318</v>
      </c>
      <c r="H10" s="460" t="s">
        <v>9</v>
      </c>
      <c r="I10" s="460" t="s">
        <v>10</v>
      </c>
      <c r="J10" s="461" t="s">
        <v>11</v>
      </c>
      <c r="K10" s="459" t="s">
        <v>317</v>
      </c>
      <c r="L10" s="460" t="s">
        <v>318</v>
      </c>
      <c r="M10" s="460" t="s">
        <v>9</v>
      </c>
      <c r="N10" s="460" t="s">
        <v>10</v>
      </c>
      <c r="O10" s="461" t="s">
        <v>11</v>
      </c>
      <c r="P10" s="459" t="s">
        <v>317</v>
      </c>
      <c r="Q10" s="460" t="s">
        <v>318</v>
      </c>
      <c r="R10" s="460" t="s">
        <v>9</v>
      </c>
      <c r="S10" s="460" t="s">
        <v>10</v>
      </c>
      <c r="T10" s="461" t="s">
        <v>11</v>
      </c>
      <c r="U10" s="459" t="s">
        <v>317</v>
      </c>
      <c r="V10" s="460" t="s">
        <v>318</v>
      </c>
      <c r="W10" s="460" t="s">
        <v>9</v>
      </c>
      <c r="X10" s="460" t="s">
        <v>10</v>
      </c>
      <c r="Y10" s="461" t="s">
        <v>11</v>
      </c>
      <c r="Z10" s="459" t="s">
        <v>317</v>
      </c>
      <c r="AA10" s="460" t="s">
        <v>318</v>
      </c>
      <c r="AB10" s="460" t="s">
        <v>9</v>
      </c>
      <c r="AC10" s="460" t="s">
        <v>10</v>
      </c>
      <c r="AD10" s="461" t="s">
        <v>11</v>
      </c>
      <c r="AE10" s="459" t="s">
        <v>317</v>
      </c>
      <c r="AF10" s="460" t="s">
        <v>318</v>
      </c>
      <c r="AG10" s="460" t="s">
        <v>9</v>
      </c>
      <c r="AH10" s="460" t="s">
        <v>10</v>
      </c>
      <c r="AI10" s="461" t="s">
        <v>11</v>
      </c>
      <c r="AJ10" s="462" t="s">
        <v>317</v>
      </c>
      <c r="AK10" s="560" t="s">
        <v>318</v>
      </c>
      <c r="AL10" s="560" t="s">
        <v>9</v>
      </c>
      <c r="AM10" s="560" t="s">
        <v>10</v>
      </c>
      <c r="AN10" s="461" t="s">
        <v>11</v>
      </c>
      <c r="AO10" s="439" t="s">
        <v>18</v>
      </c>
    </row>
    <row r="11" spans="1:45" ht="15.75" x14ac:dyDescent="0.2">
      <c r="A11" s="638"/>
      <c r="B11" s="639"/>
      <c r="C11" s="640"/>
      <c r="D11" s="444"/>
      <c r="E11" s="445"/>
      <c r="F11" s="444"/>
      <c r="G11" s="446"/>
      <c r="H11" s="446"/>
      <c r="I11" s="446"/>
      <c r="J11" s="445"/>
      <c r="K11" s="444"/>
      <c r="L11" s="446"/>
      <c r="M11" s="446"/>
      <c r="N11" s="446"/>
      <c r="O11" s="445"/>
      <c r="P11" s="463"/>
      <c r="Q11" s="464"/>
      <c r="R11" s="464"/>
      <c r="S11" s="464"/>
      <c r="T11" s="465"/>
      <c r="U11" s="444"/>
      <c r="V11" s="446"/>
      <c r="W11" s="446"/>
      <c r="X11" s="446"/>
      <c r="Y11" s="445"/>
      <c r="Z11" s="444"/>
      <c r="AA11" s="446"/>
      <c r="AB11" s="446"/>
      <c r="AC11" s="446"/>
      <c r="AD11" s="445"/>
      <c r="AE11" s="444"/>
      <c r="AF11" s="446"/>
      <c r="AG11" s="446"/>
      <c r="AH11" s="446"/>
      <c r="AI11" s="445"/>
      <c r="AJ11" s="444"/>
      <c r="AK11" s="446"/>
      <c r="AL11" s="446"/>
      <c r="AM11" s="446"/>
      <c r="AN11" s="445"/>
      <c r="AO11" s="466"/>
    </row>
    <row r="12" spans="1:45" s="422" customFormat="1" ht="22.5" customHeight="1" x14ac:dyDescent="0.2">
      <c r="A12" s="580" t="s">
        <v>3</v>
      </c>
      <c r="B12" s="403" t="s">
        <v>319</v>
      </c>
      <c r="C12" s="467" t="s">
        <v>320</v>
      </c>
      <c r="D12" s="404">
        <v>2</v>
      </c>
      <c r="E12" s="405">
        <v>2</v>
      </c>
      <c r="F12" s="406"/>
      <c r="G12" s="407"/>
      <c r="H12" s="407"/>
      <c r="I12" s="407"/>
      <c r="J12" s="408"/>
      <c r="K12" s="406"/>
      <c r="L12" s="407"/>
      <c r="M12" s="407"/>
      <c r="N12" s="407"/>
      <c r="O12" s="409"/>
      <c r="P12" s="410"/>
      <c r="Q12" s="411"/>
      <c r="R12" s="411"/>
      <c r="S12" s="411"/>
      <c r="T12" s="412"/>
      <c r="U12" s="413">
        <v>2</v>
      </c>
      <c r="V12" s="414">
        <v>0</v>
      </c>
      <c r="W12" s="414">
        <v>0</v>
      </c>
      <c r="X12" s="415" t="s">
        <v>110</v>
      </c>
      <c r="Y12" s="416">
        <v>2</v>
      </c>
      <c r="Z12" s="417" t="s">
        <v>321</v>
      </c>
      <c r="AA12" s="418"/>
      <c r="AB12" s="418"/>
      <c r="AC12" s="427"/>
      <c r="AD12" s="419"/>
      <c r="AE12" s="417"/>
      <c r="AF12" s="418"/>
      <c r="AG12" s="418"/>
      <c r="AH12" s="418"/>
      <c r="AI12" s="419"/>
      <c r="AJ12" s="406"/>
      <c r="AK12" s="407"/>
      <c r="AL12" s="407"/>
      <c r="AM12" s="407"/>
      <c r="AN12" s="420"/>
      <c r="AO12" s="421"/>
    </row>
    <row r="13" spans="1:45" s="422" customFormat="1" ht="22.5" customHeight="1" x14ac:dyDescent="0.2">
      <c r="A13" s="580" t="s">
        <v>4</v>
      </c>
      <c r="B13" s="403" t="s">
        <v>322</v>
      </c>
      <c r="C13" s="467" t="s">
        <v>323</v>
      </c>
      <c r="D13" s="404">
        <v>2</v>
      </c>
      <c r="E13" s="405">
        <v>2</v>
      </c>
      <c r="F13" s="406"/>
      <c r="G13" s="407"/>
      <c r="H13" s="407"/>
      <c r="I13" s="407"/>
      <c r="J13" s="408"/>
      <c r="K13" s="406"/>
      <c r="L13" s="407"/>
      <c r="M13" s="407"/>
      <c r="N13" s="407"/>
      <c r="O13" s="409"/>
      <c r="P13" s="410"/>
      <c r="Q13" s="411"/>
      <c r="R13" s="411"/>
      <c r="S13" s="411"/>
      <c r="T13" s="412"/>
      <c r="U13" s="413">
        <v>2</v>
      </c>
      <c r="V13" s="414">
        <v>0</v>
      </c>
      <c r="W13" s="414">
        <v>0</v>
      </c>
      <c r="X13" s="415" t="s">
        <v>110</v>
      </c>
      <c r="Y13" s="416">
        <v>2</v>
      </c>
      <c r="Z13" s="417" t="s">
        <v>321</v>
      </c>
      <c r="AA13" s="418"/>
      <c r="AB13" s="418"/>
      <c r="AC13" s="427"/>
      <c r="AD13" s="419"/>
      <c r="AE13" s="417"/>
      <c r="AF13" s="407"/>
      <c r="AG13" s="407"/>
      <c r="AH13" s="407"/>
      <c r="AI13" s="420"/>
      <c r="AJ13" s="480"/>
      <c r="AK13" s="418"/>
      <c r="AL13" s="418"/>
      <c r="AM13" s="418"/>
      <c r="AN13" s="419"/>
      <c r="AO13" s="421"/>
    </row>
    <row r="14" spans="1:45" s="422" customFormat="1" ht="22.5" customHeight="1" x14ac:dyDescent="0.2">
      <c r="A14" s="481" t="s">
        <v>5</v>
      </c>
      <c r="B14" s="403" t="s">
        <v>324</v>
      </c>
      <c r="C14" s="467" t="s">
        <v>325</v>
      </c>
      <c r="D14" s="482">
        <v>2</v>
      </c>
      <c r="E14" s="405">
        <v>2</v>
      </c>
      <c r="F14" s="406"/>
      <c r="G14" s="407"/>
      <c r="H14" s="407"/>
      <c r="I14" s="407"/>
      <c r="J14" s="408"/>
      <c r="K14" s="483"/>
      <c r="L14" s="484"/>
      <c r="M14" s="484"/>
      <c r="N14" s="484"/>
      <c r="O14" s="485"/>
      <c r="P14" s="486"/>
      <c r="Q14" s="418"/>
      <c r="R14" s="418"/>
      <c r="S14" s="427"/>
      <c r="T14" s="419"/>
      <c r="U14" s="413">
        <v>2</v>
      </c>
      <c r="V14" s="414">
        <v>0</v>
      </c>
      <c r="W14" s="414">
        <v>0</v>
      </c>
      <c r="X14" s="415" t="s">
        <v>110</v>
      </c>
      <c r="Y14" s="416">
        <v>2</v>
      </c>
      <c r="Z14" s="417" t="s">
        <v>321</v>
      </c>
      <c r="AA14" s="487"/>
      <c r="AB14" s="487"/>
      <c r="AC14" s="487"/>
      <c r="AD14" s="488"/>
      <c r="AE14" s="489"/>
      <c r="AF14" s="487"/>
      <c r="AG14" s="487"/>
      <c r="AH14" s="487"/>
      <c r="AI14" s="488"/>
      <c r="AJ14" s="483"/>
      <c r="AK14" s="484"/>
      <c r="AL14" s="484"/>
      <c r="AM14" s="484"/>
      <c r="AN14" s="485"/>
      <c r="AO14" s="421"/>
    </row>
    <row r="15" spans="1:45" s="422" customFormat="1" ht="22.5" customHeight="1" x14ac:dyDescent="0.2">
      <c r="A15" s="490" t="s">
        <v>6</v>
      </c>
      <c r="B15" s="403" t="s">
        <v>326</v>
      </c>
      <c r="C15" s="467" t="s">
        <v>327</v>
      </c>
      <c r="D15" s="482">
        <v>2</v>
      </c>
      <c r="E15" s="405">
        <v>2</v>
      </c>
      <c r="F15" s="406"/>
      <c r="G15" s="407"/>
      <c r="H15" s="407"/>
      <c r="I15" s="407"/>
      <c r="J15" s="408"/>
      <c r="K15" s="406"/>
      <c r="L15" s="407"/>
      <c r="M15" s="407"/>
      <c r="N15" s="407"/>
      <c r="O15" s="420"/>
      <c r="P15" s="486"/>
      <c r="Q15" s="418"/>
      <c r="R15" s="418"/>
      <c r="S15" s="427"/>
      <c r="T15" s="419"/>
      <c r="U15" s="413">
        <v>2</v>
      </c>
      <c r="V15" s="414">
        <v>0</v>
      </c>
      <c r="W15" s="414">
        <v>0</v>
      </c>
      <c r="X15" s="415" t="s">
        <v>110</v>
      </c>
      <c r="Y15" s="416">
        <v>2</v>
      </c>
      <c r="Z15" s="417" t="s">
        <v>321</v>
      </c>
      <c r="AA15" s="407"/>
      <c r="AB15" s="407"/>
      <c r="AC15" s="407"/>
      <c r="AD15" s="420"/>
      <c r="AE15" s="406"/>
      <c r="AF15" s="407"/>
      <c r="AG15" s="407"/>
      <c r="AH15" s="407"/>
      <c r="AI15" s="420"/>
      <c r="AJ15" s="406"/>
      <c r="AK15" s="407"/>
      <c r="AL15" s="407"/>
      <c r="AM15" s="407"/>
      <c r="AN15" s="420"/>
      <c r="AO15" s="421"/>
    </row>
    <row r="16" spans="1:45" s="422" customFormat="1" ht="22.5" customHeight="1" x14ac:dyDescent="0.2">
      <c r="A16" s="490" t="s">
        <v>7</v>
      </c>
      <c r="B16" s="403" t="s">
        <v>328</v>
      </c>
      <c r="C16" s="467" t="s">
        <v>329</v>
      </c>
      <c r="D16" s="482">
        <v>2</v>
      </c>
      <c r="E16" s="405">
        <v>2</v>
      </c>
      <c r="F16" s="406"/>
      <c r="G16" s="407"/>
      <c r="H16" s="407"/>
      <c r="I16" s="407"/>
      <c r="J16" s="408"/>
      <c r="K16" s="406"/>
      <c r="L16" s="407"/>
      <c r="M16" s="407"/>
      <c r="N16" s="407"/>
      <c r="O16" s="485"/>
      <c r="P16" s="486"/>
      <c r="Q16" s="418"/>
      <c r="R16" s="418"/>
      <c r="S16" s="427"/>
      <c r="T16" s="419"/>
      <c r="U16" s="413">
        <v>2</v>
      </c>
      <c r="V16" s="414">
        <v>0</v>
      </c>
      <c r="W16" s="414">
        <v>0</v>
      </c>
      <c r="X16" s="415" t="s">
        <v>110</v>
      </c>
      <c r="Y16" s="416">
        <v>2</v>
      </c>
      <c r="Z16" s="417" t="s">
        <v>321</v>
      </c>
      <c r="AA16" s="407"/>
      <c r="AB16" s="407"/>
      <c r="AC16" s="407"/>
      <c r="AD16" s="485"/>
      <c r="AE16" s="406"/>
      <c r="AF16" s="407"/>
      <c r="AG16" s="407"/>
      <c r="AH16" s="407"/>
      <c r="AI16" s="485"/>
      <c r="AJ16" s="406"/>
      <c r="AK16" s="407"/>
      <c r="AL16" s="407"/>
      <c r="AM16" s="407"/>
      <c r="AN16" s="485"/>
      <c r="AO16" s="421"/>
    </row>
    <row r="17" spans="1:41" s="422" customFormat="1" ht="22.5" customHeight="1" x14ac:dyDescent="0.2">
      <c r="A17" s="490" t="s">
        <v>8</v>
      </c>
      <c r="B17" s="403" t="s">
        <v>330</v>
      </c>
      <c r="C17" s="467" t="s">
        <v>331</v>
      </c>
      <c r="D17" s="482">
        <v>2</v>
      </c>
      <c r="E17" s="405">
        <v>2</v>
      </c>
      <c r="F17" s="406"/>
      <c r="G17" s="407"/>
      <c r="H17" s="407"/>
      <c r="I17" s="407"/>
      <c r="J17" s="408"/>
      <c r="K17" s="406"/>
      <c r="L17" s="407"/>
      <c r="M17" s="407"/>
      <c r="N17" s="407"/>
      <c r="O17" s="485"/>
      <c r="P17" s="486"/>
      <c r="Q17" s="418"/>
      <c r="R17" s="418"/>
      <c r="S17" s="427"/>
      <c r="T17" s="419"/>
      <c r="U17" s="413">
        <v>2</v>
      </c>
      <c r="V17" s="414">
        <v>0</v>
      </c>
      <c r="W17" s="414">
        <v>0</v>
      </c>
      <c r="X17" s="415" t="s">
        <v>110</v>
      </c>
      <c r="Y17" s="416">
        <v>2</v>
      </c>
      <c r="Z17" s="417" t="s">
        <v>321</v>
      </c>
      <c r="AA17" s="407"/>
      <c r="AB17" s="407"/>
      <c r="AC17" s="407"/>
      <c r="AD17" s="485"/>
      <c r="AE17" s="406"/>
      <c r="AF17" s="407"/>
      <c r="AG17" s="407"/>
      <c r="AH17" s="407"/>
      <c r="AI17" s="485"/>
      <c r="AJ17" s="406"/>
      <c r="AK17" s="407"/>
      <c r="AL17" s="407"/>
      <c r="AM17" s="407"/>
      <c r="AN17" s="485"/>
      <c r="AO17" s="421"/>
    </row>
    <row r="18" spans="1:41" s="422" customFormat="1" ht="22.5" customHeight="1" x14ac:dyDescent="0.2">
      <c r="A18" s="490" t="s">
        <v>15</v>
      </c>
      <c r="B18" s="403" t="s">
        <v>332</v>
      </c>
      <c r="C18" s="467" t="s">
        <v>333</v>
      </c>
      <c r="D18" s="482">
        <v>2</v>
      </c>
      <c r="E18" s="405">
        <v>2</v>
      </c>
      <c r="F18" s="406"/>
      <c r="G18" s="407"/>
      <c r="H18" s="407"/>
      <c r="I18" s="407"/>
      <c r="J18" s="408"/>
      <c r="K18" s="406"/>
      <c r="L18" s="407"/>
      <c r="M18" s="407"/>
      <c r="N18" s="407"/>
      <c r="O18" s="485"/>
      <c r="P18" s="486"/>
      <c r="Q18" s="418"/>
      <c r="R18" s="418"/>
      <c r="S18" s="427"/>
      <c r="T18" s="419"/>
      <c r="U18" s="413">
        <v>2</v>
      </c>
      <c r="V18" s="414">
        <v>0</v>
      </c>
      <c r="W18" s="414">
        <v>0</v>
      </c>
      <c r="X18" s="415" t="s">
        <v>110</v>
      </c>
      <c r="Y18" s="416">
        <v>2</v>
      </c>
      <c r="Z18" s="417" t="s">
        <v>321</v>
      </c>
      <c r="AA18" s="407"/>
      <c r="AB18" s="407"/>
      <c r="AC18" s="407"/>
      <c r="AD18" s="485"/>
      <c r="AE18" s="406"/>
      <c r="AF18" s="407"/>
      <c r="AG18" s="407"/>
      <c r="AH18" s="407"/>
      <c r="AI18" s="485"/>
      <c r="AJ18" s="406"/>
      <c r="AK18" s="407"/>
      <c r="AL18" s="407"/>
      <c r="AM18" s="407"/>
      <c r="AN18" s="485"/>
      <c r="AO18" s="421"/>
    </row>
    <row r="19" spans="1:41" s="422" customFormat="1" ht="22.5" customHeight="1" x14ac:dyDescent="0.2">
      <c r="A19" s="490" t="s">
        <v>16</v>
      </c>
      <c r="B19" s="403" t="s">
        <v>334</v>
      </c>
      <c r="C19" s="467" t="s">
        <v>335</v>
      </c>
      <c r="D19" s="482">
        <v>2</v>
      </c>
      <c r="E19" s="405">
        <v>2</v>
      </c>
      <c r="F19" s="406"/>
      <c r="G19" s="407"/>
      <c r="H19" s="407"/>
      <c r="I19" s="407"/>
      <c r="J19" s="408"/>
      <c r="K19" s="406"/>
      <c r="L19" s="407"/>
      <c r="M19" s="407"/>
      <c r="N19" s="407"/>
      <c r="O19" s="485"/>
      <c r="P19" s="486"/>
      <c r="Q19" s="418"/>
      <c r="R19" s="418"/>
      <c r="S19" s="427"/>
      <c r="T19" s="419"/>
      <c r="U19" s="413"/>
      <c r="V19" s="414"/>
      <c r="W19" s="414"/>
      <c r="X19" s="415"/>
      <c r="Y19" s="416"/>
      <c r="Z19" s="486">
        <v>2</v>
      </c>
      <c r="AA19" s="418">
        <v>0</v>
      </c>
      <c r="AB19" s="418">
        <v>0</v>
      </c>
      <c r="AC19" s="418" t="s">
        <v>110</v>
      </c>
      <c r="AD19" s="488">
        <v>2</v>
      </c>
      <c r="AE19" s="417" t="s">
        <v>321</v>
      </c>
      <c r="AF19" s="407"/>
      <c r="AG19" s="407"/>
      <c r="AH19" s="407"/>
      <c r="AI19" s="485"/>
      <c r="AJ19" s="406"/>
      <c r="AK19" s="407"/>
      <c r="AL19" s="407"/>
      <c r="AM19" s="407"/>
      <c r="AN19" s="485"/>
      <c r="AO19" s="421"/>
    </row>
    <row r="20" spans="1:41" s="422" customFormat="1" ht="22.5" customHeight="1" thickBot="1" x14ac:dyDescent="0.25">
      <c r="A20" s="581" t="s">
        <v>22</v>
      </c>
      <c r="B20" s="491" t="s">
        <v>336</v>
      </c>
      <c r="C20" s="468" t="s">
        <v>337</v>
      </c>
      <c r="D20" s="492">
        <v>2</v>
      </c>
      <c r="E20" s="493">
        <v>2</v>
      </c>
      <c r="F20" s="494"/>
      <c r="G20" s="495"/>
      <c r="H20" s="495"/>
      <c r="I20" s="495"/>
      <c r="J20" s="496"/>
      <c r="K20" s="494"/>
      <c r="L20" s="495"/>
      <c r="M20" s="495"/>
      <c r="N20" s="495"/>
      <c r="O20" s="497"/>
      <c r="P20" s="498"/>
      <c r="Q20" s="499"/>
      <c r="R20" s="499"/>
      <c r="S20" s="500"/>
      <c r="T20" s="501"/>
      <c r="U20" s="502">
        <v>2</v>
      </c>
      <c r="V20" s="503">
        <v>0</v>
      </c>
      <c r="W20" s="503">
        <v>0</v>
      </c>
      <c r="X20" s="504" t="s">
        <v>110</v>
      </c>
      <c r="Y20" s="505">
        <v>2</v>
      </c>
      <c r="Z20" s="506" t="s">
        <v>321</v>
      </c>
      <c r="AA20" s="495"/>
      <c r="AB20" s="495"/>
      <c r="AC20" s="495"/>
      <c r="AD20" s="497"/>
      <c r="AE20" s="494"/>
      <c r="AF20" s="495"/>
      <c r="AG20" s="495"/>
      <c r="AH20" s="495"/>
      <c r="AI20" s="497"/>
      <c r="AJ20" s="498"/>
      <c r="AK20" s="499"/>
      <c r="AL20" s="499"/>
      <c r="AM20" s="500"/>
      <c r="AN20" s="501"/>
      <c r="AO20" s="507"/>
    </row>
    <row r="21" spans="1:41" ht="15" x14ac:dyDescent="0.2">
      <c r="A21" s="435"/>
      <c r="B21" s="428"/>
      <c r="C21" s="470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71"/>
      <c r="Z21" s="472"/>
      <c r="AA21" s="472"/>
      <c r="AB21" s="472"/>
      <c r="AC21" s="472"/>
      <c r="AD21" s="473"/>
      <c r="AE21" s="472"/>
      <c r="AF21" s="472"/>
      <c r="AG21" s="472"/>
      <c r="AH21" s="472"/>
      <c r="AI21" s="473"/>
      <c r="AJ21" s="472"/>
      <c r="AK21" s="472"/>
      <c r="AL21" s="472"/>
      <c r="AM21" s="472"/>
      <c r="AN21" s="473"/>
      <c r="AO21" s="474"/>
    </row>
    <row r="22" spans="1:41" ht="15.75" x14ac:dyDescent="0.25">
      <c r="A22" s="435"/>
      <c r="B22" s="469" t="s">
        <v>338</v>
      </c>
      <c r="C22" s="428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71"/>
      <c r="Z22" s="472"/>
      <c r="AA22" s="472"/>
      <c r="AB22" s="472"/>
      <c r="AC22" s="472"/>
      <c r="AD22" s="473"/>
      <c r="AE22" s="472"/>
      <c r="AF22" s="472"/>
      <c r="AG22" s="472"/>
      <c r="AH22" s="472"/>
      <c r="AI22" s="473"/>
      <c r="AJ22" s="472"/>
      <c r="AK22" s="472"/>
      <c r="AL22" s="472"/>
      <c r="AM22" s="472"/>
      <c r="AN22" s="473"/>
      <c r="AO22" s="474"/>
    </row>
    <row r="23" spans="1:41" ht="15" x14ac:dyDescent="0.2">
      <c r="A23" s="428"/>
      <c r="B23" s="436"/>
      <c r="C23" s="428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475"/>
      <c r="Q23" s="475"/>
      <c r="R23" s="475"/>
      <c r="S23" s="429"/>
      <c r="T23" s="429"/>
      <c r="U23" s="429"/>
      <c r="V23" s="429"/>
      <c r="W23" s="429"/>
      <c r="X23" s="429"/>
      <c r="Y23" s="471"/>
      <c r="Z23" s="472"/>
      <c r="AA23" s="472"/>
      <c r="AB23" s="472"/>
      <c r="AC23" s="472"/>
      <c r="AD23" s="473"/>
      <c r="AE23" s="472"/>
      <c r="AF23" s="472"/>
      <c r="AG23" s="472"/>
      <c r="AH23" s="472"/>
      <c r="AI23" s="473"/>
      <c r="AJ23" s="476"/>
      <c r="AK23" s="476"/>
      <c r="AL23" s="476"/>
      <c r="AM23" s="443"/>
      <c r="AN23" s="477"/>
      <c r="AO23" s="474"/>
    </row>
    <row r="24" spans="1:41" x14ac:dyDescent="0.2">
      <c r="A24" s="435"/>
      <c r="B24" s="436"/>
      <c r="C24" s="437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29"/>
      <c r="AE24" s="429"/>
      <c r="AF24" s="429"/>
      <c r="AG24" s="429"/>
      <c r="AH24" s="429"/>
      <c r="AI24" s="429"/>
      <c r="AJ24" s="429"/>
      <c r="AK24" s="429"/>
      <c r="AL24" s="429"/>
      <c r="AM24" s="429"/>
      <c r="AN24" s="429"/>
      <c r="AO24" s="478"/>
    </row>
    <row r="25" spans="1:41" ht="15.75" x14ac:dyDescent="0.2">
      <c r="A25" s="435"/>
      <c r="B25" s="436"/>
      <c r="C25" s="479" t="s">
        <v>123</v>
      </c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29"/>
      <c r="AA25" s="429"/>
      <c r="AB25" s="429"/>
      <c r="AC25" s="429"/>
      <c r="AD25" s="429"/>
      <c r="AE25" s="429"/>
      <c r="AF25" s="429"/>
      <c r="AG25" s="429"/>
      <c r="AH25" s="429"/>
      <c r="AI25" s="429"/>
      <c r="AJ25" s="429"/>
      <c r="AK25" s="429"/>
      <c r="AL25" s="429"/>
      <c r="AM25" s="429"/>
      <c r="AN25" s="429"/>
      <c r="AO25" s="478"/>
    </row>
    <row r="26" spans="1:41" ht="15.75" x14ac:dyDescent="0.2">
      <c r="A26" s="428"/>
      <c r="B26" s="428"/>
      <c r="C26" s="479" t="s">
        <v>131</v>
      </c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428"/>
      <c r="AL26" s="428"/>
      <c r="AM26" s="428"/>
      <c r="AN26" s="428"/>
      <c r="AO26" s="428"/>
    </row>
  </sheetData>
  <mergeCells count="8">
    <mergeCell ref="A11:C11"/>
    <mergeCell ref="B8:B9"/>
    <mergeCell ref="C8:C9"/>
    <mergeCell ref="A7:AO7"/>
    <mergeCell ref="A8:A9"/>
    <mergeCell ref="E8:E9"/>
    <mergeCell ref="F8:AI8"/>
    <mergeCell ref="AO8:AO9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6"/>
  <sheetViews>
    <sheetView tabSelected="1" workbookViewId="0">
      <selection activeCell="C39" sqref="C39"/>
    </sheetView>
  </sheetViews>
  <sheetFormatPr defaultRowHeight="12.75" x14ac:dyDescent="0.2"/>
  <cols>
    <col min="1" max="1" width="2.85546875" style="428" customWidth="1"/>
    <col min="2" max="2" width="14" style="428" bestFit="1" customWidth="1"/>
    <col min="3" max="3" width="50.5703125" style="428" bestFit="1" customWidth="1"/>
    <col min="4" max="4" width="4" style="512" bestFit="1" customWidth="1"/>
    <col min="5" max="5" width="5.5703125" style="512" bestFit="1" customWidth="1"/>
    <col min="6" max="50" width="3.28515625" style="512" customWidth="1"/>
    <col min="51" max="51" width="12.85546875" style="428" customWidth="1"/>
    <col min="52" max="16384" width="9.140625" style="428"/>
  </cols>
  <sheetData>
    <row r="1" spans="1:51" x14ac:dyDescent="0.2">
      <c r="A1" s="508" t="s">
        <v>125</v>
      </c>
      <c r="B1" s="509"/>
      <c r="C1" s="510"/>
      <c r="D1" s="430"/>
      <c r="E1" s="430"/>
      <c r="F1" s="430"/>
      <c r="G1" s="435"/>
      <c r="H1" s="435"/>
      <c r="I1" s="435"/>
      <c r="J1" s="435"/>
      <c r="K1" s="435"/>
      <c r="L1" s="435"/>
      <c r="M1" s="435"/>
      <c r="N1" s="435"/>
      <c r="O1" s="435" t="s">
        <v>339</v>
      </c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511"/>
    </row>
    <row r="2" spans="1:51" x14ac:dyDescent="0.2">
      <c r="A2" s="508" t="s">
        <v>129</v>
      </c>
      <c r="B2" s="509"/>
      <c r="C2" s="510"/>
      <c r="D2" s="430"/>
      <c r="E2" s="430"/>
      <c r="F2" s="430"/>
      <c r="G2" s="435"/>
      <c r="H2" s="435"/>
      <c r="I2" s="435"/>
      <c r="J2" s="435"/>
      <c r="K2" s="435"/>
      <c r="L2" s="435"/>
      <c r="M2" s="435"/>
      <c r="N2" s="435"/>
      <c r="O2" s="435" t="s">
        <v>97</v>
      </c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511"/>
      <c r="AD2" s="511"/>
      <c r="AE2" s="511"/>
      <c r="AF2" s="511"/>
      <c r="AG2" s="511"/>
      <c r="AH2" s="430"/>
      <c r="AI2" s="430"/>
      <c r="AJ2" s="430"/>
      <c r="AK2" s="430"/>
      <c r="AL2" s="430"/>
      <c r="AM2" s="430"/>
      <c r="AN2" s="430"/>
      <c r="AO2" s="430"/>
    </row>
    <row r="3" spans="1:51" x14ac:dyDescent="0.2">
      <c r="A3" s="508"/>
      <c r="B3" s="509"/>
      <c r="C3" s="510"/>
      <c r="D3" s="430"/>
      <c r="E3" s="430"/>
      <c r="F3" s="430"/>
      <c r="G3" s="435"/>
      <c r="H3" s="435"/>
      <c r="I3" s="435"/>
      <c r="J3" s="654" t="s">
        <v>340</v>
      </c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435"/>
      <c r="X3" s="435"/>
      <c r="Y3" s="435"/>
      <c r="Z3" s="435"/>
      <c r="AA3" s="435"/>
      <c r="AB3" s="435"/>
      <c r="AC3" s="511"/>
      <c r="AD3" s="511"/>
      <c r="AE3" s="511"/>
      <c r="AF3" s="511"/>
      <c r="AG3" s="511"/>
      <c r="AH3" s="430" t="s">
        <v>311</v>
      </c>
      <c r="AI3" s="430"/>
      <c r="AJ3" s="430"/>
      <c r="AK3" s="430" t="s">
        <v>380</v>
      </c>
      <c r="AL3" s="430"/>
      <c r="AM3" s="430"/>
      <c r="AN3" s="430"/>
      <c r="AO3" s="430"/>
    </row>
    <row r="4" spans="1:51" x14ac:dyDescent="0.2">
      <c r="A4" s="435"/>
      <c r="B4" s="509"/>
      <c r="C4" s="510"/>
      <c r="D4" s="430"/>
      <c r="E4" s="430"/>
      <c r="F4" s="430"/>
      <c r="G4" s="430"/>
      <c r="H4" s="430"/>
      <c r="I4" s="430"/>
      <c r="J4" s="430"/>
      <c r="K4" s="430"/>
      <c r="L4" s="435"/>
      <c r="M4" s="435"/>
      <c r="N4" s="435"/>
      <c r="O4" s="435"/>
      <c r="P4" s="435"/>
      <c r="Q4" s="435"/>
      <c r="R4" s="435"/>
      <c r="S4" s="430"/>
      <c r="T4" s="435"/>
      <c r="U4" s="435"/>
      <c r="V4" s="435"/>
      <c r="W4" s="435"/>
      <c r="X4" s="435"/>
      <c r="Y4" s="435"/>
      <c r="Z4" s="435"/>
      <c r="AA4" s="435"/>
      <c r="AB4" s="435"/>
      <c r="AC4" s="430"/>
      <c r="AD4" s="430"/>
      <c r="AE4" s="430"/>
      <c r="AF4" s="430"/>
      <c r="AG4" s="430"/>
      <c r="AH4" s="430"/>
      <c r="AI4" s="430"/>
      <c r="AJ4" s="430"/>
      <c r="AK4" s="430"/>
      <c r="AL4" s="430"/>
      <c r="AM4" s="430"/>
      <c r="AN4" s="430"/>
      <c r="AO4" s="430"/>
    </row>
    <row r="5" spans="1:51" x14ac:dyDescent="0.2">
      <c r="A5" s="435"/>
      <c r="B5" s="509"/>
      <c r="C5" s="510"/>
      <c r="D5" s="430"/>
      <c r="E5" s="508"/>
      <c r="F5" s="509"/>
      <c r="G5" s="510"/>
      <c r="H5" s="430"/>
      <c r="I5" s="430"/>
      <c r="J5" s="430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/>
      <c r="AE5" s="435"/>
      <c r="AF5" s="435"/>
      <c r="AG5" s="511"/>
      <c r="AH5" s="511"/>
      <c r="AI5" s="511"/>
      <c r="AJ5" s="511"/>
      <c r="AK5" s="511"/>
      <c r="AL5" s="430"/>
      <c r="AM5" s="430"/>
      <c r="AN5" s="430"/>
      <c r="AO5" s="430"/>
    </row>
    <row r="6" spans="1:51" ht="13.5" thickBot="1" x14ac:dyDescent="0.25">
      <c r="A6" s="513"/>
    </row>
    <row r="7" spans="1:51" ht="13.5" thickBot="1" x14ac:dyDescent="0.25">
      <c r="A7" s="514"/>
      <c r="B7" s="515" t="s">
        <v>18</v>
      </c>
      <c r="C7" s="516" t="s">
        <v>1</v>
      </c>
      <c r="D7" s="517" t="s">
        <v>315</v>
      </c>
      <c r="E7" s="518" t="s">
        <v>21</v>
      </c>
      <c r="F7" s="655" t="s">
        <v>0</v>
      </c>
      <c r="G7" s="656"/>
      <c r="H7" s="656"/>
      <c r="I7" s="656"/>
      <c r="J7" s="656"/>
      <c r="K7" s="656"/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6"/>
      <c r="Y7" s="656"/>
      <c r="Z7" s="656"/>
      <c r="AA7" s="656"/>
      <c r="AB7" s="656"/>
      <c r="AC7" s="656"/>
      <c r="AD7" s="656"/>
      <c r="AE7" s="656"/>
      <c r="AF7" s="656"/>
      <c r="AG7" s="656"/>
      <c r="AH7" s="656"/>
      <c r="AI7" s="656"/>
      <c r="AJ7" s="656"/>
      <c r="AK7" s="656"/>
      <c r="AL7" s="656"/>
      <c r="AM7" s="656"/>
      <c r="AN7" s="656"/>
      <c r="AO7" s="656"/>
      <c r="AP7" s="656"/>
      <c r="AQ7" s="656"/>
      <c r="AR7" s="656"/>
      <c r="AS7" s="656"/>
      <c r="AT7" s="656"/>
      <c r="AU7" s="656"/>
      <c r="AV7" s="656"/>
      <c r="AW7" s="656"/>
      <c r="AX7" s="657"/>
      <c r="AY7" s="516" t="s">
        <v>62</v>
      </c>
    </row>
    <row r="8" spans="1:51" ht="13.5" thickBot="1" x14ac:dyDescent="0.25">
      <c r="A8" s="519"/>
      <c r="B8" s="520"/>
      <c r="C8" s="521"/>
      <c r="D8" s="522" t="s">
        <v>2</v>
      </c>
      <c r="E8" s="523"/>
      <c r="F8" s="524"/>
      <c r="G8" s="524"/>
      <c r="H8" s="524" t="s">
        <v>3</v>
      </c>
      <c r="I8" s="524"/>
      <c r="J8" s="525"/>
      <c r="K8" s="526"/>
      <c r="L8" s="524"/>
      <c r="M8" s="524" t="s">
        <v>4</v>
      </c>
      <c r="N8" s="524"/>
      <c r="O8" s="525"/>
      <c r="P8" s="526"/>
      <c r="Q8" s="524"/>
      <c r="R8" s="524" t="s">
        <v>5</v>
      </c>
      <c r="S8" s="524"/>
      <c r="T8" s="524"/>
      <c r="U8" s="527"/>
      <c r="V8" s="528"/>
      <c r="W8" s="528" t="s">
        <v>6</v>
      </c>
      <c r="X8" s="528"/>
      <c r="Y8" s="529"/>
      <c r="Z8" s="524"/>
      <c r="AA8" s="524"/>
      <c r="AB8" s="524" t="s">
        <v>7</v>
      </c>
      <c r="AC8" s="524"/>
      <c r="AD8" s="524"/>
      <c r="AE8" s="530"/>
      <c r="AF8" s="524"/>
      <c r="AG8" s="524" t="s">
        <v>8</v>
      </c>
      <c r="AH8" s="524"/>
      <c r="AI8" s="525"/>
      <c r="AJ8" s="526"/>
      <c r="AK8" s="524"/>
      <c r="AL8" s="524" t="s">
        <v>15</v>
      </c>
      <c r="AM8" s="524"/>
      <c r="AN8" s="525"/>
      <c r="AO8" s="526"/>
      <c r="AP8" s="524"/>
      <c r="AQ8" s="524" t="s">
        <v>16</v>
      </c>
      <c r="AR8" s="524"/>
      <c r="AS8" s="525"/>
      <c r="AT8" s="526"/>
      <c r="AU8" s="524"/>
      <c r="AV8" s="524" t="s">
        <v>22</v>
      </c>
      <c r="AW8" s="531"/>
      <c r="AX8" s="532"/>
      <c r="AY8" s="523"/>
    </row>
    <row r="9" spans="1:51" ht="13.5" thickBot="1" x14ac:dyDescent="0.25">
      <c r="A9" s="533"/>
      <c r="B9" s="534"/>
      <c r="C9" s="535"/>
      <c r="D9" s="536"/>
      <c r="E9" s="537"/>
      <c r="F9" s="538" t="s">
        <v>317</v>
      </c>
      <c r="G9" s="539" t="s">
        <v>318</v>
      </c>
      <c r="H9" s="539" t="s">
        <v>9</v>
      </c>
      <c r="I9" s="539" t="s">
        <v>10</v>
      </c>
      <c r="J9" s="537" t="s">
        <v>11</v>
      </c>
      <c r="K9" s="536" t="s">
        <v>317</v>
      </c>
      <c r="L9" s="539" t="s">
        <v>318</v>
      </c>
      <c r="M9" s="539" t="s">
        <v>9</v>
      </c>
      <c r="N9" s="539" t="s">
        <v>10</v>
      </c>
      <c r="O9" s="537" t="s">
        <v>11</v>
      </c>
      <c r="P9" s="536" t="s">
        <v>317</v>
      </c>
      <c r="Q9" s="539" t="s">
        <v>318</v>
      </c>
      <c r="R9" s="539" t="s">
        <v>9</v>
      </c>
      <c r="S9" s="539" t="s">
        <v>10</v>
      </c>
      <c r="T9" s="540" t="s">
        <v>11</v>
      </c>
      <c r="U9" s="536" t="s">
        <v>317</v>
      </c>
      <c r="V9" s="539" t="s">
        <v>318</v>
      </c>
      <c r="W9" s="539" t="s">
        <v>9</v>
      </c>
      <c r="X9" s="539" t="s">
        <v>10</v>
      </c>
      <c r="Y9" s="537" t="s">
        <v>11</v>
      </c>
      <c r="Z9" s="538" t="s">
        <v>317</v>
      </c>
      <c r="AA9" s="539" t="s">
        <v>318</v>
      </c>
      <c r="AB9" s="539" t="s">
        <v>9</v>
      </c>
      <c r="AC9" s="539" t="s">
        <v>10</v>
      </c>
      <c r="AD9" s="540" t="s">
        <v>11</v>
      </c>
      <c r="AE9" s="541" t="s">
        <v>317</v>
      </c>
      <c r="AF9" s="538" t="s">
        <v>318</v>
      </c>
      <c r="AG9" s="539" t="s">
        <v>9</v>
      </c>
      <c r="AH9" s="539" t="s">
        <v>10</v>
      </c>
      <c r="AI9" s="537" t="s">
        <v>11</v>
      </c>
      <c r="AJ9" s="536" t="s">
        <v>317</v>
      </c>
      <c r="AK9" s="539" t="s">
        <v>318</v>
      </c>
      <c r="AL9" s="539" t="s">
        <v>9</v>
      </c>
      <c r="AM9" s="539" t="s">
        <v>10</v>
      </c>
      <c r="AN9" s="537" t="s">
        <v>11</v>
      </c>
      <c r="AO9" s="536" t="s">
        <v>317</v>
      </c>
      <c r="AP9" s="539" t="s">
        <v>318</v>
      </c>
      <c r="AQ9" s="539" t="s">
        <v>9</v>
      </c>
      <c r="AR9" s="539" t="s">
        <v>10</v>
      </c>
      <c r="AS9" s="537" t="s">
        <v>11</v>
      </c>
      <c r="AT9" s="536" t="s">
        <v>317</v>
      </c>
      <c r="AU9" s="539" t="s">
        <v>318</v>
      </c>
      <c r="AV9" s="539" t="s">
        <v>9</v>
      </c>
      <c r="AW9" s="539" t="s">
        <v>10</v>
      </c>
      <c r="AX9" s="537" t="s">
        <v>11</v>
      </c>
      <c r="AY9" s="542" t="s">
        <v>18</v>
      </c>
    </row>
    <row r="10" spans="1:51" x14ac:dyDescent="0.2">
      <c r="A10" s="559" t="s">
        <v>3</v>
      </c>
      <c r="B10" s="543" t="s">
        <v>341</v>
      </c>
      <c r="C10" s="544" t="s">
        <v>342</v>
      </c>
      <c r="D10" s="545">
        <v>2</v>
      </c>
      <c r="E10" s="546">
        <v>4</v>
      </c>
      <c r="F10" s="547"/>
      <c r="G10" s="548"/>
      <c r="H10" s="548"/>
      <c r="I10" s="548"/>
      <c r="J10" s="546"/>
      <c r="K10" s="545"/>
      <c r="L10" s="548"/>
      <c r="M10" s="548"/>
      <c r="N10" s="548"/>
      <c r="O10" s="546"/>
      <c r="P10" s="545"/>
      <c r="Q10" s="548"/>
      <c r="R10" s="548"/>
      <c r="S10" s="548"/>
      <c r="T10" s="549"/>
      <c r="U10" s="545"/>
      <c r="V10" s="548"/>
      <c r="W10" s="548"/>
      <c r="X10" s="548"/>
      <c r="Y10" s="546"/>
      <c r="Z10" s="547"/>
      <c r="AA10" s="548"/>
      <c r="AB10" s="548"/>
      <c r="AC10" s="548"/>
      <c r="AD10" s="549"/>
      <c r="AE10" s="550"/>
      <c r="AF10" s="547"/>
      <c r="AG10" s="548"/>
      <c r="AH10" s="548"/>
      <c r="AI10" s="546"/>
      <c r="AJ10" s="545"/>
      <c r="AK10" s="548"/>
      <c r="AL10" s="548"/>
      <c r="AM10" s="548"/>
      <c r="AN10" s="546"/>
      <c r="AO10" s="545">
        <v>0</v>
      </c>
      <c r="AP10" s="548">
        <v>0</v>
      </c>
      <c r="AQ10" s="548">
        <v>2</v>
      </c>
      <c r="AR10" s="548" t="s">
        <v>110</v>
      </c>
      <c r="AS10" s="546">
        <v>4</v>
      </c>
      <c r="AT10" s="545"/>
      <c r="AU10" s="548"/>
      <c r="AV10" s="548"/>
      <c r="AW10" s="548"/>
      <c r="AX10" s="546"/>
      <c r="AY10" s="543"/>
    </row>
    <row r="11" spans="1:51" x14ac:dyDescent="0.2">
      <c r="A11" s="559" t="s">
        <v>4</v>
      </c>
      <c r="B11" s="543" t="s">
        <v>343</v>
      </c>
      <c r="C11" s="544" t="s">
        <v>342</v>
      </c>
      <c r="D11" s="545">
        <v>2</v>
      </c>
      <c r="E11" s="546">
        <v>4</v>
      </c>
      <c r="F11" s="547"/>
      <c r="G11" s="548"/>
      <c r="H11" s="548"/>
      <c r="I11" s="548"/>
      <c r="J11" s="546"/>
      <c r="K11" s="545"/>
      <c r="L11" s="548"/>
      <c r="M11" s="548"/>
      <c r="N11" s="548"/>
      <c r="O11" s="546"/>
      <c r="P11" s="545"/>
      <c r="Q11" s="548"/>
      <c r="R11" s="548"/>
      <c r="S11" s="548"/>
      <c r="T11" s="549"/>
      <c r="U11" s="545"/>
      <c r="V11" s="548"/>
      <c r="W11" s="548"/>
      <c r="X11" s="548"/>
      <c r="Y11" s="546"/>
      <c r="Z11" s="547"/>
      <c r="AA11" s="548"/>
      <c r="AB11" s="548"/>
      <c r="AC11" s="548"/>
      <c r="AD11" s="549"/>
      <c r="AE11" s="550"/>
      <c r="AF11" s="547"/>
      <c r="AG11" s="548"/>
      <c r="AH11" s="548"/>
      <c r="AI11" s="546"/>
      <c r="AJ11" s="545"/>
      <c r="AK11" s="548"/>
      <c r="AL11" s="548"/>
      <c r="AM11" s="548"/>
      <c r="AN11" s="546"/>
      <c r="AO11" s="545"/>
      <c r="AP11" s="548"/>
      <c r="AQ11" s="548"/>
      <c r="AR11" s="548"/>
      <c r="AS11" s="546"/>
      <c r="AT11" s="545">
        <v>0</v>
      </c>
      <c r="AU11" s="548">
        <v>0</v>
      </c>
      <c r="AV11" s="548">
        <v>2</v>
      </c>
      <c r="AW11" s="548" t="s">
        <v>110</v>
      </c>
      <c r="AX11" s="546">
        <v>4</v>
      </c>
      <c r="AY11" s="543"/>
    </row>
    <row r="12" spans="1:51" x14ac:dyDescent="0.2">
      <c r="A12" s="559" t="s">
        <v>5</v>
      </c>
      <c r="B12" s="543" t="s">
        <v>344</v>
      </c>
      <c r="C12" s="544" t="s">
        <v>345</v>
      </c>
      <c r="D12" s="545">
        <v>2</v>
      </c>
      <c r="E12" s="546">
        <v>6</v>
      </c>
      <c r="F12" s="547"/>
      <c r="G12" s="548"/>
      <c r="H12" s="548"/>
      <c r="I12" s="548"/>
      <c r="J12" s="546"/>
      <c r="K12" s="545"/>
      <c r="L12" s="548"/>
      <c r="M12" s="548"/>
      <c r="N12" s="548"/>
      <c r="O12" s="546"/>
      <c r="P12" s="545"/>
      <c r="Q12" s="548"/>
      <c r="R12" s="548"/>
      <c r="S12" s="548"/>
      <c r="T12" s="549"/>
      <c r="U12" s="545"/>
      <c r="V12" s="548"/>
      <c r="W12" s="548"/>
      <c r="X12" s="548"/>
      <c r="Y12" s="546"/>
      <c r="Z12" s="547"/>
      <c r="AA12" s="548"/>
      <c r="AB12" s="548"/>
      <c r="AC12" s="548"/>
      <c r="AD12" s="549"/>
      <c r="AE12" s="550"/>
      <c r="AF12" s="547"/>
      <c r="AG12" s="548"/>
      <c r="AH12" s="548"/>
      <c r="AI12" s="546"/>
      <c r="AJ12" s="545"/>
      <c r="AK12" s="548"/>
      <c r="AL12" s="548"/>
      <c r="AM12" s="548"/>
      <c r="AN12" s="546"/>
      <c r="AO12" s="545">
        <v>0</v>
      </c>
      <c r="AP12" s="548">
        <v>0</v>
      </c>
      <c r="AQ12" s="548">
        <v>3</v>
      </c>
      <c r="AR12" s="548" t="s">
        <v>110</v>
      </c>
      <c r="AS12" s="546">
        <v>6</v>
      </c>
      <c r="AT12" s="545"/>
      <c r="AU12" s="548"/>
      <c r="AV12" s="548"/>
      <c r="AW12" s="548"/>
      <c r="AX12" s="546"/>
      <c r="AY12" s="543"/>
    </row>
    <row r="13" spans="1:51" x14ac:dyDescent="0.2">
      <c r="A13" s="559" t="s">
        <v>6</v>
      </c>
      <c r="B13" s="543" t="s">
        <v>346</v>
      </c>
      <c r="C13" s="544" t="s">
        <v>347</v>
      </c>
      <c r="D13" s="545">
        <v>2</v>
      </c>
      <c r="E13" s="546">
        <v>6</v>
      </c>
      <c r="F13" s="547"/>
      <c r="G13" s="548"/>
      <c r="H13" s="548"/>
      <c r="I13" s="548"/>
      <c r="J13" s="546"/>
      <c r="K13" s="545"/>
      <c r="L13" s="548"/>
      <c r="M13" s="548"/>
      <c r="N13" s="548"/>
      <c r="O13" s="546"/>
      <c r="P13" s="545"/>
      <c r="Q13" s="548"/>
      <c r="R13" s="548"/>
      <c r="S13" s="548"/>
      <c r="T13" s="549"/>
      <c r="U13" s="545"/>
      <c r="V13" s="548"/>
      <c r="W13" s="548"/>
      <c r="X13" s="548"/>
      <c r="Y13" s="546"/>
      <c r="Z13" s="547"/>
      <c r="AA13" s="548"/>
      <c r="AB13" s="548"/>
      <c r="AC13" s="548"/>
      <c r="AD13" s="549"/>
      <c r="AE13" s="550"/>
      <c r="AF13" s="547"/>
      <c r="AG13" s="548"/>
      <c r="AH13" s="548"/>
      <c r="AI13" s="546"/>
      <c r="AJ13" s="545"/>
      <c r="AK13" s="548"/>
      <c r="AL13" s="548"/>
      <c r="AM13" s="548"/>
      <c r="AN13" s="546"/>
      <c r="AO13" s="545"/>
      <c r="AP13" s="548"/>
      <c r="AQ13" s="548"/>
      <c r="AR13" s="548"/>
      <c r="AS13" s="546"/>
      <c r="AT13" s="545">
        <v>0</v>
      </c>
      <c r="AU13" s="548">
        <v>0</v>
      </c>
      <c r="AV13" s="548">
        <v>3</v>
      </c>
      <c r="AW13" s="548" t="s">
        <v>110</v>
      </c>
      <c r="AX13" s="546">
        <v>6</v>
      </c>
      <c r="AY13" s="543"/>
    </row>
    <row r="14" spans="1:51" x14ac:dyDescent="0.2">
      <c r="A14" s="559" t="s">
        <v>7</v>
      </c>
      <c r="B14" s="543" t="s">
        <v>348</v>
      </c>
      <c r="C14" s="544" t="s">
        <v>349</v>
      </c>
      <c r="D14" s="545">
        <v>2</v>
      </c>
      <c r="E14" s="546">
        <v>4</v>
      </c>
      <c r="F14" s="547"/>
      <c r="G14" s="548"/>
      <c r="H14" s="548"/>
      <c r="I14" s="548"/>
      <c r="J14" s="546"/>
      <c r="K14" s="545"/>
      <c r="L14" s="548"/>
      <c r="M14" s="548"/>
      <c r="N14" s="548"/>
      <c r="O14" s="546"/>
      <c r="P14" s="545"/>
      <c r="Q14" s="548"/>
      <c r="R14" s="548"/>
      <c r="S14" s="548"/>
      <c r="T14" s="549"/>
      <c r="U14" s="545"/>
      <c r="V14" s="548"/>
      <c r="W14" s="548"/>
      <c r="X14" s="548"/>
      <c r="Y14" s="546"/>
      <c r="Z14" s="547"/>
      <c r="AA14" s="548"/>
      <c r="AB14" s="548"/>
      <c r="AC14" s="548"/>
      <c r="AD14" s="549"/>
      <c r="AE14" s="550"/>
      <c r="AF14" s="547"/>
      <c r="AG14" s="548"/>
      <c r="AH14" s="548"/>
      <c r="AI14" s="546"/>
      <c r="AJ14" s="545"/>
      <c r="AK14" s="548"/>
      <c r="AL14" s="548"/>
      <c r="AM14" s="548"/>
      <c r="AN14" s="546"/>
      <c r="AO14" s="545">
        <v>0</v>
      </c>
      <c r="AP14" s="548">
        <v>0</v>
      </c>
      <c r="AQ14" s="548">
        <v>2</v>
      </c>
      <c r="AR14" s="548" t="s">
        <v>110</v>
      </c>
      <c r="AS14" s="546">
        <v>4</v>
      </c>
      <c r="AT14" s="545"/>
      <c r="AU14" s="548"/>
      <c r="AV14" s="548"/>
      <c r="AW14" s="548"/>
      <c r="AX14" s="546"/>
      <c r="AY14" s="543"/>
    </row>
    <row r="15" spans="1:51" x14ac:dyDescent="0.2">
      <c r="A15" s="559" t="s">
        <v>8</v>
      </c>
      <c r="B15" s="543" t="s">
        <v>350</v>
      </c>
      <c r="C15" s="544" t="s">
        <v>349</v>
      </c>
      <c r="D15" s="545">
        <v>2</v>
      </c>
      <c r="E15" s="546">
        <v>4</v>
      </c>
      <c r="F15" s="547"/>
      <c r="G15" s="548"/>
      <c r="H15" s="548"/>
      <c r="I15" s="548"/>
      <c r="J15" s="546"/>
      <c r="K15" s="545"/>
      <c r="L15" s="548"/>
      <c r="M15" s="548"/>
      <c r="N15" s="548"/>
      <c r="O15" s="546"/>
      <c r="P15" s="545"/>
      <c r="Q15" s="548"/>
      <c r="R15" s="548"/>
      <c r="S15" s="548"/>
      <c r="T15" s="549"/>
      <c r="U15" s="545"/>
      <c r="V15" s="548"/>
      <c r="W15" s="548"/>
      <c r="X15" s="548"/>
      <c r="Y15" s="546"/>
      <c r="Z15" s="547"/>
      <c r="AA15" s="548"/>
      <c r="AB15" s="548"/>
      <c r="AC15" s="548"/>
      <c r="AD15" s="549"/>
      <c r="AE15" s="550"/>
      <c r="AF15" s="547"/>
      <c r="AG15" s="548"/>
      <c r="AH15" s="548"/>
      <c r="AI15" s="546"/>
      <c r="AJ15" s="545"/>
      <c r="AK15" s="548"/>
      <c r="AL15" s="548"/>
      <c r="AM15" s="548"/>
      <c r="AN15" s="546"/>
      <c r="AO15" s="545"/>
      <c r="AP15" s="548"/>
      <c r="AQ15" s="548"/>
      <c r="AR15" s="548"/>
      <c r="AS15" s="546"/>
      <c r="AT15" s="545">
        <v>0</v>
      </c>
      <c r="AU15" s="548">
        <v>0</v>
      </c>
      <c r="AV15" s="548">
        <v>2</v>
      </c>
      <c r="AW15" s="548" t="s">
        <v>110</v>
      </c>
      <c r="AX15" s="546">
        <v>4</v>
      </c>
      <c r="AY15" s="543"/>
    </row>
    <row r="16" spans="1:51" x14ac:dyDescent="0.2">
      <c r="A16" s="559" t="s">
        <v>15</v>
      </c>
      <c r="B16" s="543" t="s">
        <v>351</v>
      </c>
      <c r="C16" s="544" t="s">
        <v>352</v>
      </c>
      <c r="D16" s="545">
        <v>2</v>
      </c>
      <c r="E16" s="546">
        <v>6</v>
      </c>
      <c r="F16" s="547"/>
      <c r="G16" s="548"/>
      <c r="H16" s="548"/>
      <c r="I16" s="548"/>
      <c r="J16" s="546"/>
      <c r="K16" s="545"/>
      <c r="L16" s="548"/>
      <c r="M16" s="548"/>
      <c r="N16" s="548"/>
      <c r="O16" s="546"/>
      <c r="P16" s="545"/>
      <c r="Q16" s="548"/>
      <c r="R16" s="548"/>
      <c r="S16" s="548"/>
      <c r="T16" s="549"/>
      <c r="U16" s="545"/>
      <c r="V16" s="548"/>
      <c r="W16" s="548"/>
      <c r="X16" s="548"/>
      <c r="Y16" s="546"/>
      <c r="Z16" s="547"/>
      <c r="AA16" s="548"/>
      <c r="AB16" s="548"/>
      <c r="AC16" s="548"/>
      <c r="AD16" s="549"/>
      <c r="AE16" s="550"/>
      <c r="AF16" s="547"/>
      <c r="AG16" s="548"/>
      <c r="AH16" s="548"/>
      <c r="AI16" s="546"/>
      <c r="AJ16" s="545"/>
      <c r="AK16" s="548"/>
      <c r="AL16" s="548"/>
      <c r="AM16" s="548"/>
      <c r="AN16" s="546"/>
      <c r="AO16" s="545">
        <v>0</v>
      </c>
      <c r="AP16" s="548">
        <v>0</v>
      </c>
      <c r="AQ16" s="548">
        <v>3</v>
      </c>
      <c r="AR16" s="548" t="s">
        <v>110</v>
      </c>
      <c r="AS16" s="546">
        <v>6</v>
      </c>
      <c r="AT16" s="545"/>
      <c r="AU16" s="548"/>
      <c r="AV16" s="548"/>
      <c r="AW16" s="548"/>
      <c r="AX16" s="546"/>
      <c r="AY16" s="543"/>
    </row>
    <row r="17" spans="1:51" x14ac:dyDescent="0.2">
      <c r="A17" s="559" t="s">
        <v>16</v>
      </c>
      <c r="B17" s="543" t="s">
        <v>353</v>
      </c>
      <c r="C17" s="544" t="s">
        <v>354</v>
      </c>
      <c r="D17" s="545">
        <v>2</v>
      </c>
      <c r="E17" s="546">
        <v>6</v>
      </c>
      <c r="F17" s="547"/>
      <c r="G17" s="548"/>
      <c r="H17" s="548"/>
      <c r="I17" s="548"/>
      <c r="J17" s="546"/>
      <c r="K17" s="545"/>
      <c r="L17" s="548"/>
      <c r="M17" s="548"/>
      <c r="N17" s="548"/>
      <c r="O17" s="546"/>
      <c r="P17" s="545"/>
      <c r="Q17" s="548"/>
      <c r="R17" s="548"/>
      <c r="S17" s="548"/>
      <c r="T17" s="549"/>
      <c r="U17" s="545"/>
      <c r="V17" s="548"/>
      <c r="W17" s="548"/>
      <c r="X17" s="548"/>
      <c r="Y17" s="546"/>
      <c r="Z17" s="547"/>
      <c r="AA17" s="548"/>
      <c r="AB17" s="548"/>
      <c r="AC17" s="548"/>
      <c r="AD17" s="549"/>
      <c r="AE17" s="550"/>
      <c r="AF17" s="547"/>
      <c r="AG17" s="548"/>
      <c r="AH17" s="548"/>
      <c r="AI17" s="546"/>
      <c r="AJ17" s="545"/>
      <c r="AK17" s="548"/>
      <c r="AL17" s="548"/>
      <c r="AM17" s="548"/>
      <c r="AN17" s="546"/>
      <c r="AO17" s="545"/>
      <c r="AP17" s="548"/>
      <c r="AQ17" s="548"/>
      <c r="AR17" s="548"/>
      <c r="AS17" s="546"/>
      <c r="AT17" s="545">
        <v>0</v>
      </c>
      <c r="AU17" s="548">
        <v>0</v>
      </c>
      <c r="AV17" s="548">
        <v>3</v>
      </c>
      <c r="AW17" s="548" t="s">
        <v>110</v>
      </c>
      <c r="AX17" s="546">
        <v>6</v>
      </c>
      <c r="AY17" s="543"/>
    </row>
    <row r="18" spans="1:51" x14ac:dyDescent="0.2">
      <c r="A18" s="559" t="s">
        <v>22</v>
      </c>
      <c r="B18" s="543" t="s">
        <v>355</v>
      </c>
      <c r="C18" s="544" t="s">
        <v>356</v>
      </c>
      <c r="D18" s="545">
        <v>2</v>
      </c>
      <c r="E18" s="546">
        <v>4</v>
      </c>
      <c r="F18" s="547"/>
      <c r="G18" s="548"/>
      <c r="H18" s="548"/>
      <c r="I18" s="548"/>
      <c r="J18" s="546"/>
      <c r="K18" s="545"/>
      <c r="L18" s="548"/>
      <c r="M18" s="548"/>
      <c r="N18" s="548"/>
      <c r="O18" s="546"/>
      <c r="P18" s="545"/>
      <c r="Q18" s="548"/>
      <c r="R18" s="548"/>
      <c r="S18" s="548"/>
      <c r="T18" s="549"/>
      <c r="U18" s="545"/>
      <c r="V18" s="548"/>
      <c r="W18" s="548"/>
      <c r="X18" s="548"/>
      <c r="Y18" s="546"/>
      <c r="Z18" s="547"/>
      <c r="AA18" s="548"/>
      <c r="AB18" s="548"/>
      <c r="AC18" s="548"/>
      <c r="AD18" s="549"/>
      <c r="AE18" s="550"/>
      <c r="AF18" s="547"/>
      <c r="AG18" s="548"/>
      <c r="AH18" s="548"/>
      <c r="AI18" s="546"/>
      <c r="AJ18" s="545"/>
      <c r="AK18" s="548"/>
      <c r="AL18" s="548"/>
      <c r="AM18" s="548"/>
      <c r="AN18" s="546"/>
      <c r="AO18" s="545">
        <v>0</v>
      </c>
      <c r="AP18" s="548">
        <v>0</v>
      </c>
      <c r="AQ18" s="548">
        <v>2</v>
      </c>
      <c r="AR18" s="548" t="s">
        <v>110</v>
      </c>
      <c r="AS18" s="546">
        <v>4</v>
      </c>
      <c r="AT18" s="545"/>
      <c r="AU18" s="548"/>
      <c r="AV18" s="548"/>
      <c r="AW18" s="548"/>
      <c r="AX18" s="546"/>
      <c r="AY18" s="543"/>
    </row>
    <row r="19" spans="1:51" x14ac:dyDescent="0.2">
      <c r="A19" s="559" t="s">
        <v>23</v>
      </c>
      <c r="B19" s="543" t="s">
        <v>357</v>
      </c>
      <c r="C19" s="544" t="s">
        <v>358</v>
      </c>
      <c r="D19" s="545">
        <v>2</v>
      </c>
      <c r="E19" s="546">
        <v>4</v>
      </c>
      <c r="F19" s="547"/>
      <c r="G19" s="548"/>
      <c r="H19" s="548"/>
      <c r="I19" s="548"/>
      <c r="J19" s="546"/>
      <c r="K19" s="545"/>
      <c r="L19" s="548"/>
      <c r="M19" s="548"/>
      <c r="N19" s="548"/>
      <c r="O19" s="546"/>
      <c r="P19" s="545"/>
      <c r="Q19" s="548"/>
      <c r="R19" s="548"/>
      <c r="S19" s="548"/>
      <c r="T19" s="549"/>
      <c r="U19" s="545"/>
      <c r="V19" s="548"/>
      <c r="W19" s="548"/>
      <c r="X19" s="548"/>
      <c r="Y19" s="546"/>
      <c r="Z19" s="547"/>
      <c r="AA19" s="548"/>
      <c r="AB19" s="548"/>
      <c r="AC19" s="548"/>
      <c r="AD19" s="549"/>
      <c r="AE19" s="550"/>
      <c r="AF19" s="547"/>
      <c r="AG19" s="548"/>
      <c r="AH19" s="548"/>
      <c r="AI19" s="546"/>
      <c r="AJ19" s="545"/>
      <c r="AK19" s="548"/>
      <c r="AL19" s="548"/>
      <c r="AM19" s="548"/>
      <c r="AN19" s="546"/>
      <c r="AO19" s="545"/>
      <c r="AP19" s="548"/>
      <c r="AQ19" s="548"/>
      <c r="AR19" s="548"/>
      <c r="AS19" s="546"/>
      <c r="AT19" s="545">
        <v>0</v>
      </c>
      <c r="AU19" s="548">
        <v>0</v>
      </c>
      <c r="AV19" s="548">
        <v>2</v>
      </c>
      <c r="AW19" s="548" t="s">
        <v>110</v>
      </c>
      <c r="AX19" s="546">
        <v>4</v>
      </c>
      <c r="AY19" s="543"/>
    </row>
    <row r="20" spans="1:51" x14ac:dyDescent="0.2">
      <c r="A20" s="559" t="s">
        <v>24</v>
      </c>
      <c r="B20" s="543" t="s">
        <v>359</v>
      </c>
      <c r="C20" s="544" t="s">
        <v>360</v>
      </c>
      <c r="D20" s="545">
        <v>2</v>
      </c>
      <c r="E20" s="546">
        <v>6</v>
      </c>
      <c r="F20" s="547"/>
      <c r="G20" s="548"/>
      <c r="H20" s="548"/>
      <c r="I20" s="548"/>
      <c r="J20" s="546"/>
      <c r="K20" s="545"/>
      <c r="L20" s="548"/>
      <c r="M20" s="548"/>
      <c r="N20" s="548"/>
      <c r="O20" s="546"/>
      <c r="P20" s="545"/>
      <c r="Q20" s="548"/>
      <c r="R20" s="548"/>
      <c r="S20" s="548"/>
      <c r="T20" s="549"/>
      <c r="U20" s="545"/>
      <c r="V20" s="548"/>
      <c r="W20" s="548"/>
      <c r="X20" s="548"/>
      <c r="Y20" s="546"/>
      <c r="Z20" s="547"/>
      <c r="AA20" s="548"/>
      <c r="AB20" s="548"/>
      <c r="AC20" s="548"/>
      <c r="AD20" s="549"/>
      <c r="AE20" s="550"/>
      <c r="AF20" s="547"/>
      <c r="AG20" s="548"/>
      <c r="AH20" s="548"/>
      <c r="AI20" s="546"/>
      <c r="AJ20" s="545"/>
      <c r="AK20" s="548"/>
      <c r="AL20" s="548"/>
      <c r="AM20" s="548"/>
      <c r="AN20" s="546"/>
      <c r="AO20" s="545">
        <v>0</v>
      </c>
      <c r="AP20" s="548">
        <v>0</v>
      </c>
      <c r="AQ20" s="548">
        <v>3</v>
      </c>
      <c r="AR20" s="548" t="s">
        <v>110</v>
      </c>
      <c r="AS20" s="546">
        <v>6</v>
      </c>
      <c r="AT20" s="545"/>
      <c r="AU20" s="548"/>
      <c r="AV20" s="548"/>
      <c r="AW20" s="548"/>
      <c r="AX20" s="546"/>
      <c r="AY20" s="543"/>
    </row>
    <row r="21" spans="1:51" x14ac:dyDescent="0.2">
      <c r="A21" s="559" t="s">
        <v>25</v>
      </c>
      <c r="B21" s="543" t="s">
        <v>361</v>
      </c>
      <c r="C21" s="544" t="s">
        <v>362</v>
      </c>
      <c r="D21" s="545">
        <v>2</v>
      </c>
      <c r="E21" s="546">
        <v>6</v>
      </c>
      <c r="F21" s="547"/>
      <c r="G21" s="548"/>
      <c r="H21" s="548"/>
      <c r="I21" s="548"/>
      <c r="J21" s="546"/>
      <c r="K21" s="545"/>
      <c r="L21" s="548"/>
      <c r="M21" s="548"/>
      <c r="N21" s="548"/>
      <c r="O21" s="546"/>
      <c r="P21" s="545"/>
      <c r="Q21" s="548"/>
      <c r="R21" s="548"/>
      <c r="S21" s="548"/>
      <c r="T21" s="549"/>
      <c r="U21" s="545"/>
      <c r="V21" s="548"/>
      <c r="W21" s="548"/>
      <c r="X21" s="548"/>
      <c r="Y21" s="546"/>
      <c r="Z21" s="547"/>
      <c r="AA21" s="548"/>
      <c r="AB21" s="548"/>
      <c r="AC21" s="548"/>
      <c r="AD21" s="549"/>
      <c r="AE21" s="550"/>
      <c r="AF21" s="547"/>
      <c r="AG21" s="548"/>
      <c r="AH21" s="548"/>
      <c r="AI21" s="546"/>
      <c r="AJ21" s="545"/>
      <c r="AK21" s="548"/>
      <c r="AL21" s="548"/>
      <c r="AM21" s="548"/>
      <c r="AN21" s="546"/>
      <c r="AO21" s="545"/>
      <c r="AP21" s="548"/>
      <c r="AQ21" s="548"/>
      <c r="AR21" s="548"/>
      <c r="AS21" s="546"/>
      <c r="AT21" s="545">
        <v>0</v>
      </c>
      <c r="AU21" s="548">
        <v>0</v>
      </c>
      <c r="AV21" s="548">
        <v>3</v>
      </c>
      <c r="AW21" s="548" t="s">
        <v>110</v>
      </c>
      <c r="AX21" s="546">
        <v>6</v>
      </c>
      <c r="AY21" s="543"/>
    </row>
    <row r="22" spans="1:51" x14ac:dyDescent="0.2">
      <c r="A22" s="559" t="s">
        <v>26</v>
      </c>
      <c r="B22" s="543" t="s">
        <v>363</v>
      </c>
      <c r="C22" s="544" t="s">
        <v>364</v>
      </c>
      <c r="D22" s="545">
        <v>2</v>
      </c>
      <c r="E22" s="546">
        <v>6</v>
      </c>
      <c r="F22" s="547"/>
      <c r="G22" s="548"/>
      <c r="H22" s="548"/>
      <c r="I22" s="548"/>
      <c r="J22" s="546"/>
      <c r="K22" s="545"/>
      <c r="L22" s="548"/>
      <c r="M22" s="548"/>
      <c r="N22" s="548"/>
      <c r="O22" s="546"/>
      <c r="P22" s="545"/>
      <c r="Q22" s="548"/>
      <c r="R22" s="548"/>
      <c r="S22" s="548"/>
      <c r="T22" s="549"/>
      <c r="U22" s="545"/>
      <c r="V22" s="548"/>
      <c r="W22" s="548"/>
      <c r="X22" s="548"/>
      <c r="Y22" s="546"/>
      <c r="Z22" s="547"/>
      <c r="AA22" s="548"/>
      <c r="AB22" s="548"/>
      <c r="AC22" s="548"/>
      <c r="AD22" s="549"/>
      <c r="AE22" s="550"/>
      <c r="AF22" s="547"/>
      <c r="AG22" s="548"/>
      <c r="AH22" s="548"/>
      <c r="AI22" s="546"/>
      <c r="AJ22" s="545"/>
      <c r="AK22" s="548"/>
      <c r="AL22" s="548"/>
      <c r="AM22" s="548"/>
      <c r="AN22" s="546"/>
      <c r="AO22" s="545">
        <v>0</v>
      </c>
      <c r="AP22" s="548">
        <v>0</v>
      </c>
      <c r="AQ22" s="548">
        <v>3</v>
      </c>
      <c r="AR22" s="548" t="s">
        <v>110</v>
      </c>
      <c r="AS22" s="546">
        <v>6</v>
      </c>
      <c r="AT22" s="545"/>
      <c r="AU22" s="548"/>
      <c r="AV22" s="548"/>
      <c r="AW22" s="548"/>
      <c r="AX22" s="546"/>
      <c r="AY22" s="543"/>
    </row>
    <row r="23" spans="1:51" x14ac:dyDescent="0.2">
      <c r="A23" s="559" t="s">
        <v>27</v>
      </c>
      <c r="B23" s="543" t="s">
        <v>365</v>
      </c>
      <c r="C23" s="544" t="s">
        <v>366</v>
      </c>
      <c r="D23" s="545">
        <v>2</v>
      </c>
      <c r="E23" s="546">
        <v>6</v>
      </c>
      <c r="F23" s="547"/>
      <c r="G23" s="548"/>
      <c r="H23" s="548"/>
      <c r="I23" s="548"/>
      <c r="J23" s="546"/>
      <c r="K23" s="545"/>
      <c r="L23" s="548"/>
      <c r="M23" s="548"/>
      <c r="N23" s="548"/>
      <c r="O23" s="546"/>
      <c r="P23" s="545"/>
      <c r="Q23" s="548"/>
      <c r="R23" s="548"/>
      <c r="S23" s="548"/>
      <c r="T23" s="549"/>
      <c r="U23" s="545"/>
      <c r="V23" s="548"/>
      <c r="W23" s="548"/>
      <c r="X23" s="548"/>
      <c r="Y23" s="546"/>
      <c r="Z23" s="547"/>
      <c r="AA23" s="548"/>
      <c r="AB23" s="548"/>
      <c r="AC23" s="548"/>
      <c r="AD23" s="549"/>
      <c r="AE23" s="550"/>
      <c r="AF23" s="547"/>
      <c r="AG23" s="548"/>
      <c r="AH23" s="548"/>
      <c r="AI23" s="546"/>
      <c r="AJ23" s="545"/>
      <c r="AK23" s="548"/>
      <c r="AL23" s="548"/>
      <c r="AM23" s="548"/>
      <c r="AN23" s="546"/>
      <c r="AO23" s="545"/>
      <c r="AP23" s="548"/>
      <c r="AQ23" s="548"/>
      <c r="AR23" s="548"/>
      <c r="AS23" s="546"/>
      <c r="AT23" s="545">
        <v>0</v>
      </c>
      <c r="AU23" s="548">
        <v>0</v>
      </c>
      <c r="AV23" s="548">
        <v>3</v>
      </c>
      <c r="AW23" s="548" t="s">
        <v>110</v>
      </c>
      <c r="AX23" s="546">
        <v>6</v>
      </c>
      <c r="AY23" s="543"/>
    </row>
    <row r="24" spans="1:51" x14ac:dyDescent="0.2">
      <c r="A24" s="559" t="s">
        <v>28</v>
      </c>
      <c r="B24" s="543" t="s">
        <v>367</v>
      </c>
      <c r="C24" s="544" t="s">
        <v>368</v>
      </c>
      <c r="D24" s="545">
        <v>2</v>
      </c>
      <c r="E24" s="546">
        <v>6</v>
      </c>
      <c r="F24" s="547"/>
      <c r="G24" s="548"/>
      <c r="H24" s="548"/>
      <c r="I24" s="548"/>
      <c r="J24" s="546"/>
      <c r="K24" s="545"/>
      <c r="L24" s="548"/>
      <c r="M24" s="548"/>
      <c r="N24" s="548"/>
      <c r="O24" s="546"/>
      <c r="P24" s="545"/>
      <c r="Q24" s="548"/>
      <c r="R24" s="548"/>
      <c r="S24" s="548"/>
      <c r="T24" s="549"/>
      <c r="U24" s="545"/>
      <c r="V24" s="548"/>
      <c r="W24" s="548"/>
      <c r="X24" s="548"/>
      <c r="Y24" s="546"/>
      <c r="Z24" s="547"/>
      <c r="AA24" s="548"/>
      <c r="AB24" s="548"/>
      <c r="AC24" s="548"/>
      <c r="AD24" s="549"/>
      <c r="AE24" s="550"/>
      <c r="AF24" s="547"/>
      <c r="AG24" s="548"/>
      <c r="AH24" s="548"/>
      <c r="AI24" s="546"/>
      <c r="AJ24" s="545"/>
      <c r="AK24" s="548"/>
      <c r="AL24" s="548"/>
      <c r="AM24" s="548"/>
      <c r="AN24" s="546"/>
      <c r="AO24" s="545">
        <v>0</v>
      </c>
      <c r="AP24" s="548">
        <v>0</v>
      </c>
      <c r="AQ24" s="548">
        <v>3</v>
      </c>
      <c r="AR24" s="548" t="s">
        <v>110</v>
      </c>
      <c r="AS24" s="546">
        <v>6</v>
      </c>
      <c r="AT24" s="545"/>
      <c r="AU24" s="548"/>
      <c r="AV24" s="548"/>
      <c r="AW24" s="548"/>
      <c r="AX24" s="546"/>
      <c r="AY24" s="543"/>
    </row>
    <row r="25" spans="1:51" x14ac:dyDescent="0.2">
      <c r="A25" s="559" t="s">
        <v>29</v>
      </c>
      <c r="B25" s="543" t="s">
        <v>369</v>
      </c>
      <c r="C25" s="544" t="s">
        <v>370</v>
      </c>
      <c r="D25" s="545">
        <v>2</v>
      </c>
      <c r="E25" s="546">
        <v>6</v>
      </c>
      <c r="F25" s="547"/>
      <c r="G25" s="548"/>
      <c r="H25" s="548"/>
      <c r="I25" s="548"/>
      <c r="J25" s="546"/>
      <c r="K25" s="545"/>
      <c r="L25" s="548"/>
      <c r="M25" s="548"/>
      <c r="N25" s="548"/>
      <c r="O25" s="546"/>
      <c r="P25" s="545"/>
      <c r="Q25" s="548"/>
      <c r="R25" s="548"/>
      <c r="S25" s="548"/>
      <c r="T25" s="549"/>
      <c r="U25" s="545"/>
      <c r="V25" s="548"/>
      <c r="W25" s="548"/>
      <c r="X25" s="548"/>
      <c r="Y25" s="546"/>
      <c r="Z25" s="547"/>
      <c r="AA25" s="548"/>
      <c r="AB25" s="548"/>
      <c r="AC25" s="548"/>
      <c r="AD25" s="549"/>
      <c r="AE25" s="550"/>
      <c r="AF25" s="547"/>
      <c r="AG25" s="548"/>
      <c r="AH25" s="548"/>
      <c r="AI25" s="546"/>
      <c r="AJ25" s="545"/>
      <c r="AK25" s="548"/>
      <c r="AL25" s="548"/>
      <c r="AM25" s="548"/>
      <c r="AN25" s="546"/>
      <c r="AO25" s="545"/>
      <c r="AP25" s="548"/>
      <c r="AQ25" s="548"/>
      <c r="AR25" s="548"/>
      <c r="AS25" s="546"/>
      <c r="AT25" s="545">
        <v>0</v>
      </c>
      <c r="AU25" s="548">
        <v>0</v>
      </c>
      <c r="AV25" s="548">
        <v>3</v>
      </c>
      <c r="AW25" s="548" t="s">
        <v>110</v>
      </c>
      <c r="AX25" s="546">
        <v>6</v>
      </c>
      <c r="AY25" s="543"/>
    </row>
    <row r="26" spans="1:51" x14ac:dyDescent="0.2">
      <c r="A26" s="559" t="s">
        <v>30</v>
      </c>
      <c r="B26" s="543" t="s">
        <v>371</v>
      </c>
      <c r="C26" s="544" t="s">
        <v>372</v>
      </c>
      <c r="D26" s="545">
        <v>2</v>
      </c>
      <c r="E26" s="546">
        <v>4</v>
      </c>
      <c r="F26" s="547"/>
      <c r="G26" s="548"/>
      <c r="H26" s="548"/>
      <c r="I26" s="548"/>
      <c r="J26" s="546"/>
      <c r="K26" s="545"/>
      <c r="L26" s="548"/>
      <c r="M26" s="548"/>
      <c r="N26" s="548"/>
      <c r="O26" s="546"/>
      <c r="P26" s="545"/>
      <c r="Q26" s="548"/>
      <c r="R26" s="548"/>
      <c r="S26" s="548"/>
      <c r="T26" s="549"/>
      <c r="U26" s="545"/>
      <c r="V26" s="548"/>
      <c r="W26" s="548"/>
      <c r="X26" s="548"/>
      <c r="Y26" s="546"/>
      <c r="Z26" s="547"/>
      <c r="AA26" s="548"/>
      <c r="AB26" s="548"/>
      <c r="AC26" s="548"/>
      <c r="AD26" s="549"/>
      <c r="AE26" s="550"/>
      <c r="AF26" s="547"/>
      <c r="AG26" s="548"/>
      <c r="AH26" s="548"/>
      <c r="AI26" s="546"/>
      <c r="AJ26" s="545"/>
      <c r="AK26" s="548"/>
      <c r="AL26" s="548"/>
      <c r="AM26" s="548"/>
      <c r="AN26" s="546"/>
      <c r="AO26" s="545">
        <v>0</v>
      </c>
      <c r="AP26" s="548">
        <v>0</v>
      </c>
      <c r="AQ26" s="548">
        <v>2</v>
      </c>
      <c r="AR26" s="548" t="s">
        <v>110</v>
      </c>
      <c r="AS26" s="546">
        <v>4</v>
      </c>
      <c r="AT26" s="545"/>
      <c r="AU26" s="548"/>
      <c r="AV26" s="548"/>
      <c r="AW26" s="548"/>
      <c r="AX26" s="546"/>
      <c r="AY26" s="543"/>
    </row>
    <row r="27" spans="1:51" x14ac:dyDescent="0.2">
      <c r="A27" s="559" t="s">
        <v>31</v>
      </c>
      <c r="B27" s="543" t="s">
        <v>373</v>
      </c>
      <c r="C27" s="544" t="s">
        <v>374</v>
      </c>
      <c r="D27" s="545">
        <v>2</v>
      </c>
      <c r="E27" s="546">
        <v>4</v>
      </c>
      <c r="F27" s="547"/>
      <c r="G27" s="548"/>
      <c r="H27" s="548"/>
      <c r="I27" s="548"/>
      <c r="J27" s="546"/>
      <c r="K27" s="545"/>
      <c r="L27" s="548"/>
      <c r="M27" s="548"/>
      <c r="N27" s="548"/>
      <c r="O27" s="546"/>
      <c r="P27" s="545"/>
      <c r="Q27" s="548"/>
      <c r="R27" s="548"/>
      <c r="S27" s="548"/>
      <c r="T27" s="549"/>
      <c r="U27" s="545"/>
      <c r="V27" s="548"/>
      <c r="W27" s="548"/>
      <c r="X27" s="548"/>
      <c r="Y27" s="546"/>
      <c r="Z27" s="547"/>
      <c r="AA27" s="548"/>
      <c r="AB27" s="548"/>
      <c r="AC27" s="548"/>
      <c r="AD27" s="549"/>
      <c r="AE27" s="550"/>
      <c r="AF27" s="547"/>
      <c r="AG27" s="548"/>
      <c r="AH27" s="548"/>
      <c r="AI27" s="546"/>
      <c r="AJ27" s="545"/>
      <c r="AK27" s="548"/>
      <c r="AL27" s="548"/>
      <c r="AM27" s="548"/>
      <c r="AN27" s="546"/>
      <c r="AO27" s="545"/>
      <c r="AP27" s="548"/>
      <c r="AQ27" s="548"/>
      <c r="AR27" s="548"/>
      <c r="AS27" s="546"/>
      <c r="AT27" s="545">
        <v>0</v>
      </c>
      <c r="AU27" s="548">
        <v>0</v>
      </c>
      <c r="AV27" s="548">
        <v>2</v>
      </c>
      <c r="AW27" s="548" t="s">
        <v>110</v>
      </c>
      <c r="AX27" s="546">
        <v>4</v>
      </c>
      <c r="AY27" s="543"/>
    </row>
    <row r="28" spans="1:51" x14ac:dyDescent="0.2">
      <c r="A28" s="559" t="s">
        <v>32</v>
      </c>
      <c r="B28" s="543" t="s">
        <v>375</v>
      </c>
      <c r="C28" s="544" t="s">
        <v>376</v>
      </c>
      <c r="D28" s="545">
        <v>2</v>
      </c>
      <c r="E28" s="546">
        <v>6</v>
      </c>
      <c r="F28" s="547"/>
      <c r="G28" s="548"/>
      <c r="H28" s="548"/>
      <c r="I28" s="548"/>
      <c r="J28" s="546"/>
      <c r="K28" s="545"/>
      <c r="L28" s="548"/>
      <c r="M28" s="548"/>
      <c r="N28" s="548"/>
      <c r="O28" s="546"/>
      <c r="P28" s="545"/>
      <c r="Q28" s="548"/>
      <c r="R28" s="548"/>
      <c r="S28" s="548"/>
      <c r="T28" s="549"/>
      <c r="U28" s="545"/>
      <c r="V28" s="548"/>
      <c r="W28" s="548"/>
      <c r="X28" s="548"/>
      <c r="Y28" s="546"/>
      <c r="Z28" s="547"/>
      <c r="AA28" s="548"/>
      <c r="AB28" s="548"/>
      <c r="AC28" s="548"/>
      <c r="AD28" s="549"/>
      <c r="AE28" s="550"/>
      <c r="AF28" s="547"/>
      <c r="AG28" s="548"/>
      <c r="AH28" s="548"/>
      <c r="AI28" s="546"/>
      <c r="AJ28" s="545"/>
      <c r="AK28" s="548"/>
      <c r="AL28" s="548"/>
      <c r="AM28" s="548"/>
      <c r="AN28" s="546"/>
      <c r="AO28" s="545">
        <v>0</v>
      </c>
      <c r="AP28" s="548">
        <v>0</v>
      </c>
      <c r="AQ28" s="548">
        <v>3</v>
      </c>
      <c r="AR28" s="548" t="s">
        <v>110</v>
      </c>
      <c r="AS28" s="546">
        <v>6</v>
      </c>
      <c r="AT28" s="545"/>
      <c r="AU28" s="548"/>
      <c r="AV28" s="548"/>
      <c r="AW28" s="548"/>
      <c r="AX28" s="546"/>
      <c r="AY28" s="543"/>
    </row>
    <row r="29" spans="1:51" ht="13.5" thickBot="1" x14ac:dyDescent="0.25">
      <c r="A29" s="559" t="s">
        <v>33</v>
      </c>
      <c r="B29" s="551" t="s">
        <v>377</v>
      </c>
      <c r="C29" s="552" t="s">
        <v>378</v>
      </c>
      <c r="D29" s="553">
        <v>2</v>
      </c>
      <c r="E29" s="554">
        <v>6</v>
      </c>
      <c r="F29" s="555"/>
      <c r="G29" s="556"/>
      <c r="H29" s="556"/>
      <c r="I29" s="556"/>
      <c r="J29" s="554"/>
      <c r="K29" s="553"/>
      <c r="L29" s="556"/>
      <c r="M29" s="556"/>
      <c r="N29" s="556"/>
      <c r="O29" s="554"/>
      <c r="P29" s="553"/>
      <c r="Q29" s="556"/>
      <c r="R29" s="556"/>
      <c r="S29" s="556"/>
      <c r="T29" s="557"/>
      <c r="U29" s="553"/>
      <c r="V29" s="556"/>
      <c r="W29" s="556"/>
      <c r="X29" s="556"/>
      <c r="Y29" s="554"/>
      <c r="Z29" s="555"/>
      <c r="AA29" s="556"/>
      <c r="AB29" s="556"/>
      <c r="AC29" s="556"/>
      <c r="AD29" s="557"/>
      <c r="AE29" s="558"/>
      <c r="AF29" s="555"/>
      <c r="AG29" s="556"/>
      <c r="AH29" s="556"/>
      <c r="AI29" s="554"/>
      <c r="AJ29" s="553"/>
      <c r="AK29" s="556"/>
      <c r="AL29" s="556"/>
      <c r="AM29" s="556"/>
      <c r="AN29" s="554"/>
      <c r="AO29" s="553"/>
      <c r="AP29" s="556"/>
      <c r="AQ29" s="556"/>
      <c r="AR29" s="556"/>
      <c r="AS29" s="554"/>
      <c r="AT29" s="553">
        <v>0</v>
      </c>
      <c r="AU29" s="556">
        <v>0</v>
      </c>
      <c r="AV29" s="556">
        <v>3</v>
      </c>
      <c r="AW29" s="556" t="s">
        <v>110</v>
      </c>
      <c r="AX29" s="554">
        <v>6</v>
      </c>
      <c r="AY29" s="551"/>
    </row>
    <row r="31" spans="1:51" x14ac:dyDescent="0.2">
      <c r="B31" s="658" t="s">
        <v>379</v>
      </c>
      <c r="C31" s="658"/>
      <c r="D31" s="658"/>
      <c r="E31" s="658"/>
      <c r="F31" s="658"/>
      <c r="G31" s="658"/>
      <c r="H31" s="658"/>
      <c r="I31" s="658"/>
      <c r="J31" s="658"/>
      <c r="K31" s="658"/>
    </row>
    <row r="34" spans="3:8" s="428" customFormat="1" x14ac:dyDescent="0.2">
      <c r="C34" s="429"/>
      <c r="D34" s="429"/>
      <c r="E34" s="429"/>
      <c r="F34" s="429"/>
      <c r="G34" s="429"/>
      <c r="H34" s="429"/>
    </row>
    <row r="35" spans="3:8" s="428" customFormat="1" ht="15.75" x14ac:dyDescent="0.2">
      <c r="C35" s="429"/>
      <c r="D35" s="429"/>
      <c r="E35" s="429"/>
      <c r="F35" s="479" t="s">
        <v>123</v>
      </c>
      <c r="G35" s="429"/>
      <c r="H35" s="429"/>
    </row>
    <row r="36" spans="3:8" s="428" customFormat="1" ht="15.75" x14ac:dyDescent="0.2">
      <c r="C36" s="429"/>
      <c r="D36" s="429"/>
      <c r="E36" s="429"/>
      <c r="F36" s="479" t="s">
        <v>124</v>
      </c>
      <c r="G36" s="429"/>
      <c r="H36" s="429"/>
    </row>
  </sheetData>
  <mergeCells count="3">
    <mergeCell ref="J3:V3"/>
    <mergeCell ref="F7:AX7"/>
    <mergeCell ref="B31:K31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4</vt:i4>
      </vt:variant>
    </vt:vector>
  </HeadingPairs>
  <TitlesOfParts>
    <vt:vector size="10" baseType="lpstr">
      <vt:lpstr>BSC L KIP Alap</vt:lpstr>
      <vt:lpstr>BSc L Nyomda-Csomagolás-Papír</vt:lpstr>
      <vt:lpstr>Bsc L Divatter. fejl. és techn.</vt:lpstr>
      <vt:lpstr>BSc L Min.ir.-rendsz.fejl. </vt:lpstr>
      <vt:lpstr>Szabadon választható tárgyak</vt:lpstr>
      <vt:lpstr>Kooperatív képzés választható t</vt:lpstr>
      <vt:lpstr>'Bsc L Divatter. fejl. és techn.'!Nyomtatási_terület</vt:lpstr>
      <vt:lpstr>'BSC L KIP Alap'!Nyomtatási_terület</vt:lpstr>
      <vt:lpstr>'BSc L Min.ir.-rendsz.fejl. '!Nyomtatási_terület</vt:lpstr>
      <vt:lpstr>'BSc L Nyomda-Csomagolás-Papír'!Nyomtatási_terület</vt:lpstr>
    </vt:vector>
  </TitlesOfParts>
  <Company>KKMF SZGTI SZFVÁR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Ildiko</cp:lastModifiedBy>
  <cp:lastPrinted>2014-06-02T10:48:55Z</cp:lastPrinted>
  <dcterms:created xsi:type="dcterms:W3CDTF">2001-09-27T10:36:13Z</dcterms:created>
  <dcterms:modified xsi:type="dcterms:W3CDTF">2014-07-03T14:24:08Z</dcterms:modified>
</cp:coreProperties>
</file>