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" windowWidth="10800" windowHeight="9690" tabRatio="889"/>
  </bookViews>
  <sheets>
    <sheet name="BSc N KIP ALAP" sheetId="36" r:id="rId1"/>
    <sheet name="BSc N Nyomda-Csomagolás-Papír" sheetId="14" r:id="rId2"/>
    <sheet name="Bsc N Divatter. fejl. és techn." sheetId="35" r:id="rId3"/>
    <sheet name="BSc N Min.ir.-rendszerfejl." sheetId="29" r:id="rId4"/>
    <sheet name="Szabadon választható tárgyak" sheetId="37" r:id="rId5"/>
    <sheet name="Kritérium tárgyak" sheetId="38" r:id="rId6"/>
    <sheet name="Kooperatív képzés választható " sheetId="39" r:id="rId7"/>
  </sheets>
  <definedNames>
    <definedName name="_xlnm._FilterDatabase" localSheetId="0" hidden="1">'BSc N KIP ALAP'!$A$5:$AT$51</definedName>
    <definedName name="_xlnm._FilterDatabase" localSheetId="1" hidden="1">'BSc N Nyomda-Csomagolás-Papír'!#REF!</definedName>
    <definedName name="_xlnm.Print_Titles" localSheetId="2">'Bsc N Divatter. fejl. és techn.'!$1:$6</definedName>
    <definedName name="_xlnm.Print_Titles" localSheetId="0">'BSc N KIP ALAP'!$1:$8</definedName>
    <definedName name="_xlnm.Print_Titles" localSheetId="3">'BSc N Min.ir.-rendszerfejl.'!$1:$6</definedName>
    <definedName name="_xlnm.Print_Area" localSheetId="2">'Bsc N Divatter. fejl. és techn.'!$A$1:$AR$52</definedName>
    <definedName name="_xlnm.Print_Area" localSheetId="0">'BSc N KIP ALAP'!$A$1:$AT$74</definedName>
    <definedName name="_xlnm.Print_Area" localSheetId="3">'BSc N Min.ir.-rendszerfejl.'!$A$1:$AR$48</definedName>
    <definedName name="_xlnm.Print_Area" localSheetId="1">'BSc N Nyomda-Csomagolás-Papír'!$A$1:$AQ$50</definedName>
  </definedNames>
  <calcPr calcId="145621"/>
</workbook>
</file>

<file path=xl/calcChain.xml><?xml version="1.0" encoding="utf-8"?>
<calcChain xmlns="http://schemas.openxmlformats.org/spreadsheetml/2006/main">
  <c r="D11" i="14" l="1"/>
  <c r="D22" i="14"/>
  <c r="D24" i="14"/>
  <c r="D9" i="14"/>
  <c r="F31" i="36"/>
  <c r="E31" i="36"/>
  <c r="E10" i="14" l="1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9" i="14" l="1"/>
  <c r="AP29" i="29"/>
  <c r="F18" i="29" l="1"/>
  <c r="F18" i="35" l="1"/>
  <c r="F19" i="35"/>
  <c r="F20" i="35"/>
  <c r="E19" i="35" l="1"/>
  <c r="E18" i="35"/>
  <c r="F17" i="35"/>
  <c r="E17" i="35"/>
  <c r="F16" i="35"/>
  <c r="E16" i="35"/>
  <c r="F22" i="35"/>
  <c r="E22" i="35"/>
  <c r="AP28" i="29" l="1"/>
  <c r="F29" i="29" l="1"/>
  <c r="E29" i="29"/>
  <c r="E28" i="29"/>
  <c r="F27" i="29"/>
  <c r="E27" i="29"/>
  <c r="AM32" i="14" l="1"/>
  <c r="AM31" i="14"/>
  <c r="AH32" i="14"/>
  <c r="AH31" i="14"/>
  <c r="AC32" i="14"/>
  <c r="AC31" i="14"/>
  <c r="X32" i="14"/>
  <c r="X31" i="14"/>
  <c r="S32" i="14"/>
  <c r="S31" i="14"/>
  <c r="N32" i="14"/>
  <c r="N31" i="14"/>
  <c r="I32" i="14"/>
  <c r="I31" i="14"/>
  <c r="AN9" i="14"/>
  <c r="AM9" i="14"/>
  <c r="AL9" i="14"/>
  <c r="AK9" i="14"/>
  <c r="AJ9" i="14"/>
  <c r="AI9" i="14"/>
  <c r="AH9" i="14"/>
  <c r="AG9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D12" i="14"/>
  <c r="D13" i="14"/>
  <c r="D14" i="14"/>
  <c r="D15" i="14"/>
  <c r="D16" i="14"/>
  <c r="D17" i="14"/>
  <c r="D18" i="14"/>
  <c r="D19" i="14"/>
  <c r="D20" i="14"/>
  <c r="D21" i="14"/>
  <c r="D23" i="14"/>
  <c r="D25" i="14"/>
  <c r="D26" i="14"/>
  <c r="AN35" i="29"/>
  <c r="AN34" i="29"/>
  <c r="AI35" i="29"/>
  <c r="AI34" i="29"/>
  <c r="AD35" i="29"/>
  <c r="AD34" i="29"/>
  <c r="Y35" i="29"/>
  <c r="Y34" i="29"/>
  <c r="T35" i="29"/>
  <c r="T34" i="29"/>
  <c r="O35" i="29"/>
  <c r="O34" i="29"/>
  <c r="J35" i="29"/>
  <c r="J34" i="29"/>
  <c r="AO11" i="29"/>
  <c r="AN11" i="29"/>
  <c r="AM11" i="29"/>
  <c r="AL11" i="29"/>
  <c r="AK11" i="29"/>
  <c r="AJ11" i="29"/>
  <c r="AI11" i="29"/>
  <c r="AH11" i="29"/>
  <c r="AG11" i="29"/>
  <c r="AF11" i="29"/>
  <c r="AE11" i="29"/>
  <c r="AD11" i="29"/>
  <c r="AC11" i="29"/>
  <c r="AB11" i="29"/>
  <c r="AA11" i="29"/>
  <c r="Z11" i="29"/>
  <c r="Y11" i="29"/>
  <c r="X11" i="29"/>
  <c r="W11" i="29"/>
  <c r="V11" i="29"/>
  <c r="U11" i="29"/>
  <c r="T11" i="29"/>
  <c r="S11" i="29"/>
  <c r="R11" i="29"/>
  <c r="Q11" i="29"/>
  <c r="U11" i="35"/>
  <c r="T11" i="35"/>
  <c r="S11" i="35"/>
  <c r="R11" i="35"/>
  <c r="Q11" i="35"/>
  <c r="P11" i="35"/>
  <c r="O11" i="35"/>
  <c r="N11" i="35"/>
  <c r="M11" i="35"/>
  <c r="L11" i="35"/>
  <c r="K11" i="35"/>
  <c r="J11" i="35"/>
  <c r="I11" i="35"/>
  <c r="H11" i="35"/>
  <c r="G11" i="35"/>
  <c r="P11" i="29"/>
  <c r="O11" i="29"/>
  <c r="N11" i="29"/>
  <c r="M11" i="29"/>
  <c r="L11" i="29"/>
  <c r="H11" i="29"/>
  <c r="I11" i="29"/>
  <c r="J11" i="29"/>
  <c r="K11" i="29"/>
  <c r="G11" i="29"/>
  <c r="F45" i="36"/>
  <c r="F46" i="36"/>
  <c r="F47" i="36"/>
  <c r="F48" i="36"/>
  <c r="F49" i="36"/>
  <c r="F50" i="36"/>
  <c r="F51" i="36"/>
  <c r="F41" i="36"/>
  <c r="F42" i="36"/>
  <c r="AN36" i="35"/>
  <c r="AN35" i="35"/>
  <c r="AI36" i="35"/>
  <c r="AI35" i="35"/>
  <c r="AD36" i="35"/>
  <c r="AD35" i="35"/>
  <c r="Y36" i="35"/>
  <c r="Y35" i="35"/>
  <c r="T36" i="35"/>
  <c r="T35" i="35"/>
  <c r="O36" i="35"/>
  <c r="O35" i="35"/>
  <c r="J36" i="35"/>
  <c r="J35" i="35"/>
  <c r="E13" i="35"/>
  <c r="F13" i="35"/>
  <c r="E14" i="35"/>
  <c r="F14" i="35"/>
  <c r="E15" i="35"/>
  <c r="F15" i="35"/>
  <c r="E21" i="35"/>
  <c r="F21" i="35"/>
  <c r="E23" i="35"/>
  <c r="F23" i="35"/>
  <c r="E24" i="35"/>
  <c r="F24" i="35"/>
  <c r="E25" i="35"/>
  <c r="F25" i="35"/>
  <c r="E26" i="35"/>
  <c r="F26" i="35"/>
  <c r="E27" i="35"/>
  <c r="F27" i="35"/>
  <c r="E28" i="35"/>
  <c r="F28" i="35"/>
  <c r="E29" i="35"/>
  <c r="F29" i="35"/>
  <c r="E30" i="35"/>
  <c r="F30" i="35"/>
  <c r="AA11" i="35"/>
  <c r="AB11" i="35"/>
  <c r="AC11" i="35"/>
  <c r="AD11" i="35"/>
  <c r="AE11" i="35"/>
  <c r="AF11" i="35"/>
  <c r="AG11" i="35"/>
  <c r="AH11" i="35"/>
  <c r="AI11" i="35"/>
  <c r="AJ11" i="35"/>
  <c r="AK11" i="35"/>
  <c r="AL11" i="35"/>
  <c r="AM11" i="35"/>
  <c r="AN11" i="35"/>
  <c r="AO11" i="35"/>
  <c r="W11" i="35"/>
  <c r="X11" i="35"/>
  <c r="Y11" i="35"/>
  <c r="Z11" i="35"/>
  <c r="V11" i="35"/>
  <c r="F20" i="29"/>
  <c r="E20" i="29"/>
  <c r="F19" i="29"/>
  <c r="E19" i="29"/>
  <c r="F12" i="35"/>
  <c r="F11" i="35" s="1"/>
  <c r="E12" i="35"/>
  <c r="E46" i="36"/>
  <c r="E47" i="36"/>
  <c r="D27" i="14"/>
  <c r="D10" i="14"/>
  <c r="AN54" i="36"/>
  <c r="AN53" i="36"/>
  <c r="AI54" i="36"/>
  <c r="AI53" i="36"/>
  <c r="AD54" i="36"/>
  <c r="AD53" i="36"/>
  <c r="Y54" i="36"/>
  <c r="Y53" i="36"/>
  <c r="T54" i="36"/>
  <c r="T53" i="36"/>
  <c r="J54" i="36"/>
  <c r="J53" i="36"/>
  <c r="O54" i="36"/>
  <c r="O53" i="36"/>
  <c r="F33" i="36"/>
  <c r="F34" i="36"/>
  <c r="F36" i="36"/>
  <c r="F37" i="36"/>
  <c r="F38" i="36"/>
  <c r="F39" i="36"/>
  <c r="F40" i="36"/>
  <c r="F43" i="36"/>
  <c r="F44" i="36"/>
  <c r="E33" i="36"/>
  <c r="E34" i="36"/>
  <c r="E35" i="36"/>
  <c r="E36" i="36"/>
  <c r="E37" i="36"/>
  <c r="E38" i="36"/>
  <c r="E39" i="36"/>
  <c r="E40" i="36"/>
  <c r="E41" i="36"/>
  <c r="E42" i="36"/>
  <c r="E43" i="36"/>
  <c r="E44" i="36"/>
  <c r="E45" i="36"/>
  <c r="E49" i="36"/>
  <c r="E50" i="36"/>
  <c r="E51" i="36"/>
  <c r="F32" i="36"/>
  <c r="F23" i="36"/>
  <c r="F25" i="36"/>
  <c r="F26" i="36"/>
  <c r="F27" i="36"/>
  <c r="F28" i="36"/>
  <c r="F29" i="36"/>
  <c r="F30" i="36"/>
  <c r="E23" i="36"/>
  <c r="E24" i="36"/>
  <c r="E26" i="36"/>
  <c r="E27" i="36"/>
  <c r="E28" i="36"/>
  <c r="E29" i="36"/>
  <c r="E30" i="36"/>
  <c r="F11" i="36"/>
  <c r="F12" i="36"/>
  <c r="F13" i="36"/>
  <c r="F14" i="36"/>
  <c r="F15" i="36"/>
  <c r="F16" i="36"/>
  <c r="F17" i="36"/>
  <c r="F18" i="36"/>
  <c r="F19" i="36"/>
  <c r="F20" i="36"/>
  <c r="E11" i="36"/>
  <c r="E12" i="36"/>
  <c r="E13" i="36"/>
  <c r="E14" i="36"/>
  <c r="E15" i="36"/>
  <c r="E16" i="36"/>
  <c r="E17" i="36"/>
  <c r="E18" i="36"/>
  <c r="E19" i="36"/>
  <c r="E20" i="36"/>
  <c r="F10" i="36"/>
  <c r="F9" i="36" s="1"/>
  <c r="F12" i="29"/>
  <c r="E12" i="29"/>
  <c r="E32" i="36"/>
  <c r="AO31" i="36"/>
  <c r="AM31" i="36"/>
  <c r="AL31" i="36"/>
  <c r="AK31" i="36"/>
  <c r="AJ31" i="36"/>
  <c r="AH31" i="36"/>
  <c r="AG31" i="36"/>
  <c r="AF31" i="36"/>
  <c r="AE31" i="36"/>
  <c r="AC31" i="36"/>
  <c r="AB31" i="36"/>
  <c r="AA31" i="36"/>
  <c r="Z31" i="36"/>
  <c r="X31" i="36"/>
  <c r="W31" i="36"/>
  <c r="V31" i="36"/>
  <c r="U31" i="36"/>
  <c r="S31" i="36"/>
  <c r="R31" i="36"/>
  <c r="Q31" i="36"/>
  <c r="P31" i="36"/>
  <c r="N31" i="36"/>
  <c r="M31" i="36"/>
  <c r="L31" i="36"/>
  <c r="K31" i="36"/>
  <c r="I31" i="36"/>
  <c r="H31" i="36"/>
  <c r="G31" i="36"/>
  <c r="F22" i="36"/>
  <c r="E22" i="36"/>
  <c r="E21" i="36" s="1"/>
  <c r="AO21" i="36"/>
  <c r="AM21" i="36"/>
  <c r="AL21" i="36"/>
  <c r="AK21" i="36"/>
  <c r="AJ21" i="36"/>
  <c r="AH21" i="36"/>
  <c r="AG21" i="36"/>
  <c r="AF21" i="36"/>
  <c r="AC21" i="36"/>
  <c r="AB21" i="36"/>
  <c r="AA21" i="36"/>
  <c r="X21" i="36"/>
  <c r="W21" i="36"/>
  <c r="V21" i="36"/>
  <c r="U21" i="36"/>
  <c r="S21" i="36"/>
  <c r="R21" i="36"/>
  <c r="Q21" i="36"/>
  <c r="P21" i="36"/>
  <c r="N21" i="36"/>
  <c r="M21" i="36"/>
  <c r="L21" i="36"/>
  <c r="K21" i="36"/>
  <c r="I21" i="36"/>
  <c r="H21" i="36"/>
  <c r="G21" i="36"/>
  <c r="E10" i="36"/>
  <c r="E9" i="36" s="1"/>
  <c r="E52" i="36" s="1"/>
  <c r="AO9" i="36"/>
  <c r="AM9" i="36"/>
  <c r="AL9" i="36"/>
  <c r="AK9" i="36"/>
  <c r="AJ9" i="36"/>
  <c r="AH9" i="36"/>
  <c r="AG9" i="36"/>
  <c r="AF9" i="36"/>
  <c r="AE9" i="36"/>
  <c r="AC9" i="36"/>
  <c r="AC52" i="36" s="1"/>
  <c r="AB9" i="36"/>
  <c r="AA9" i="36"/>
  <c r="Z9" i="36"/>
  <c r="X9" i="36"/>
  <c r="W9" i="36"/>
  <c r="V9" i="36"/>
  <c r="U9" i="36"/>
  <c r="S9" i="36"/>
  <c r="R9" i="36"/>
  <c r="Q9" i="36"/>
  <c r="Q52" i="36" s="1"/>
  <c r="P9" i="36"/>
  <c r="N9" i="36"/>
  <c r="M9" i="36"/>
  <c r="L9" i="36"/>
  <c r="K9" i="36"/>
  <c r="K52" i="36" s="1"/>
  <c r="I9" i="36"/>
  <c r="H9" i="36"/>
  <c r="G9" i="36"/>
  <c r="F31" i="35"/>
  <c r="E31" i="35"/>
  <c r="E13" i="29"/>
  <c r="E21" i="29"/>
  <c r="E22" i="29"/>
  <c r="E23" i="29"/>
  <c r="E24" i="29"/>
  <c r="E25" i="29"/>
  <c r="E26" i="29"/>
  <c r="F21" i="29"/>
  <c r="F22" i="29"/>
  <c r="F23" i="29"/>
  <c r="F24" i="29"/>
  <c r="F25" i="29"/>
  <c r="F26" i="29"/>
  <c r="E14" i="29"/>
  <c r="E15" i="29"/>
  <c r="E16" i="29"/>
  <c r="E17" i="29"/>
  <c r="E18" i="29"/>
  <c r="F30" i="29"/>
  <c r="E30" i="29"/>
  <c r="F15" i="29"/>
  <c r="F17" i="29"/>
  <c r="F31" i="29"/>
  <c r="F32" i="35"/>
  <c r="F24" i="36"/>
  <c r="Z21" i="36"/>
  <c r="AE21" i="36"/>
  <c r="G52" i="36"/>
  <c r="N52" i="36"/>
  <c r="M52" i="36"/>
  <c r="AJ52" i="36"/>
  <c r="AO52" i="36"/>
  <c r="AE52" i="36"/>
  <c r="U52" i="36"/>
  <c r="Z52" i="36"/>
  <c r="V52" i="36"/>
  <c r="AA52" i="36"/>
  <c r="I52" i="36"/>
  <c r="AG52" i="36"/>
  <c r="AL52" i="36"/>
  <c r="L52" i="36"/>
  <c r="X52" i="36"/>
  <c r="S52" i="36"/>
  <c r="H52" i="36"/>
  <c r="P52" i="36"/>
  <c r="R52" i="36"/>
  <c r="W52" i="36"/>
  <c r="AB52" i="36"/>
  <c r="AF52" i="36"/>
  <c r="AH52" i="36"/>
  <c r="AK52" i="36"/>
  <c r="AM52" i="36"/>
  <c r="AJ33" i="35"/>
  <c r="P32" i="29"/>
  <c r="AE33" i="35"/>
  <c r="Z32" i="29"/>
  <c r="U32" i="29" l="1"/>
  <c r="AE32" i="29"/>
  <c r="AO32" i="29"/>
  <c r="Y29" i="14"/>
  <c r="AI29" i="14"/>
  <c r="F21" i="36"/>
  <c r="AA34" i="35"/>
  <c r="L34" i="35"/>
  <c r="U33" i="35"/>
  <c r="AJ32" i="29"/>
  <c r="T29" i="14"/>
  <c r="AD29" i="14"/>
  <c r="AN29" i="14"/>
  <c r="M33" i="29"/>
  <c r="O29" i="14"/>
  <c r="AF30" i="14"/>
  <c r="G30" i="14"/>
  <c r="D29" i="14"/>
  <c r="L30" i="14"/>
  <c r="V30" i="14"/>
  <c r="AA30" i="14"/>
  <c r="AK30" i="14"/>
  <c r="AB33" i="29"/>
  <c r="AG33" i="29"/>
  <c r="AL33" i="29"/>
  <c r="W33" i="29"/>
  <c r="K32" i="29"/>
  <c r="J29" i="14"/>
  <c r="F52" i="36"/>
  <c r="E29" i="14" s="1"/>
  <c r="Q30" i="14"/>
  <c r="R33" i="29"/>
  <c r="P33" i="35"/>
  <c r="Z33" i="35"/>
  <c r="AO33" i="35"/>
  <c r="H33" i="29"/>
  <c r="G34" i="35"/>
  <c r="K33" i="35"/>
  <c r="F11" i="29"/>
  <c r="F32" i="29" s="1"/>
  <c r="E11" i="29"/>
  <c r="E32" i="29" s="1"/>
  <c r="Q34" i="35"/>
  <c r="E11" i="35"/>
  <c r="E33" i="35" s="1"/>
  <c r="V34" i="35"/>
  <c r="AK34" i="35"/>
  <c r="AF34" i="35"/>
  <c r="AP32" i="29" l="1"/>
  <c r="F33" i="35"/>
  <c r="AP33" i="35"/>
  <c r="AP34" i="35"/>
  <c r="AO29" i="14"/>
  <c r="AP33" i="29"/>
</calcChain>
</file>

<file path=xl/sharedStrings.xml><?xml version="1.0" encoding="utf-8"?>
<sst xmlns="http://schemas.openxmlformats.org/spreadsheetml/2006/main" count="1341" uniqueCount="494">
  <si>
    <t>heti</t>
  </si>
  <si>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</si>
  <si>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</si>
  <si>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</si>
  <si>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</si>
  <si>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</si>
  <si>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</si>
  <si>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</si>
  <si>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</si>
  <si>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</si>
  <si>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</si>
  <si>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</si>
  <si>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</si>
  <si>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</si>
  <si>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</si>
  <si>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</si>
  <si>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Vizsga (v)</t>
  </si>
  <si>
    <t>Mindösszesen:</t>
  </si>
  <si>
    <t>Szakdolgozat</t>
  </si>
  <si>
    <t>Testnevelés I.</t>
  </si>
  <si>
    <t>e</t>
  </si>
  <si>
    <t>Testnevelés II.</t>
  </si>
  <si>
    <t>7.</t>
  </si>
  <si>
    <t>Kód</t>
  </si>
  <si>
    <t xml:space="preserve">Összes heti óra </t>
  </si>
  <si>
    <t xml:space="preserve"> </t>
  </si>
  <si>
    <t xml:space="preserve">      heti óraszámokkal (ea. tgy. l). ; követelményekkel (k.); kreditekkel (kr.)</t>
  </si>
  <si>
    <t>kredit</t>
  </si>
  <si>
    <t>8.</t>
  </si>
  <si>
    <t>Előtanulmány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</si>
  <si>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</si>
  <si>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</si>
  <si>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</si>
  <si>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</si>
  <si>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</si>
  <si>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</si>
  <si>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</si>
  <si>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</si>
  <si>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</si>
  <si>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</si>
  <si>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</si>
  <si>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</si>
  <si>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</si>
  <si>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</si>
  <si>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</si>
  <si>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</si>
  <si>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</si>
  <si>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</si>
  <si>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</si>
  <si>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</si>
  <si>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</si>
  <si>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</si>
  <si>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</si>
  <si>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</si>
  <si>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</si>
  <si>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</si>
  <si>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37.</t>
  </si>
  <si>
    <t>38.</t>
  </si>
  <si>
    <t>39.</t>
  </si>
  <si>
    <t>40.</t>
  </si>
  <si>
    <t>45.</t>
  </si>
  <si>
    <t>46.</t>
  </si>
  <si>
    <t>47.</t>
  </si>
  <si>
    <t>48.</t>
  </si>
  <si>
    <t>49.</t>
  </si>
  <si>
    <t>50.</t>
  </si>
  <si>
    <t>51.</t>
  </si>
  <si>
    <t>52.</t>
  </si>
  <si>
    <t>54.</t>
  </si>
  <si>
    <t>55.</t>
  </si>
  <si>
    <t>Matematika I.</t>
  </si>
  <si>
    <t>Matematika II.</t>
  </si>
  <si>
    <t>Műszaki kémia I.</t>
  </si>
  <si>
    <t>Műszaki kémia II.</t>
  </si>
  <si>
    <t>Fizika I.</t>
  </si>
  <si>
    <t>Fizika II.</t>
  </si>
  <si>
    <t>Műszaki mechanika I.</t>
  </si>
  <si>
    <t>Műszaki mechanika II.</t>
  </si>
  <si>
    <t>Reológia</t>
  </si>
  <si>
    <t>Elektrotechnika</t>
  </si>
  <si>
    <t>EU ismeretek</t>
  </si>
  <si>
    <t>Mérnöki kommunikáció</t>
  </si>
  <si>
    <t>Menedzsment</t>
  </si>
  <si>
    <t>Projektmenedzsment</t>
  </si>
  <si>
    <t>Általános mérnöki ismeretek</t>
  </si>
  <si>
    <t>Környezettan</t>
  </si>
  <si>
    <t>Műszaki rajz és dokumentáció</t>
  </si>
  <si>
    <t>Informatika I.</t>
  </si>
  <si>
    <t>Informatika II.</t>
  </si>
  <si>
    <t>Tervezéselmélet I.</t>
  </si>
  <si>
    <t>Tervezéselmélet II.</t>
  </si>
  <si>
    <t>Szabályozás és vezérlés</t>
  </si>
  <si>
    <t>Logisztika</t>
  </si>
  <si>
    <t>Biztonságtechnika</t>
  </si>
  <si>
    <t xml:space="preserve">Gépszerkezetek </t>
  </si>
  <si>
    <t>Menedzsment rendszerek építése és fejlesztése I.</t>
  </si>
  <si>
    <t>Menedzsment rendszerek építése és fejlesztése II.</t>
  </si>
  <si>
    <t>Korszerű döntés-előkészítő eszközök I.</t>
  </si>
  <si>
    <t>Korszerű döntés-előkészítő eszközök II.</t>
  </si>
  <si>
    <t>Korszerű döntés-előkészítő eszközök III.</t>
  </si>
  <si>
    <t>Nyomdaipari technológiai ismeretek I.</t>
  </si>
  <si>
    <t>Nyomdaipari technológiai ismeretek II.</t>
  </si>
  <si>
    <t>Nyomdaipari technológiai ismeretek III.</t>
  </si>
  <si>
    <t>Beszállítói rendszerek I.</t>
  </si>
  <si>
    <t>Beszállítói rendszerek II.</t>
  </si>
  <si>
    <t>Rendszer- és költségértékelések I.</t>
  </si>
  <si>
    <t>Rendszer- és költségértékelések II.</t>
  </si>
  <si>
    <r>
      <t>kredi</t>
    </r>
    <r>
      <rPr>
        <b/>
        <sz val="12"/>
        <rFont val="Arial CE"/>
        <charset val="238"/>
      </rPr>
      <t>t</t>
    </r>
  </si>
  <si>
    <t>Nappali tagozat</t>
  </si>
  <si>
    <t>Könnyűipari mérnök szak</t>
  </si>
  <si>
    <t>12.</t>
  </si>
  <si>
    <t>56.</t>
  </si>
  <si>
    <t xml:space="preserve">A záróvizsga tárgyai: </t>
  </si>
  <si>
    <t>44.</t>
  </si>
  <si>
    <t>Gazdasági és Humán ismeretek                                                           összesen:</t>
  </si>
  <si>
    <t>Szakmai törzsanyag                                                                                összesen:</t>
  </si>
  <si>
    <t>Szubjektív adatok értékelése I.</t>
  </si>
  <si>
    <t>Szubjektív adatok értékelése II.</t>
  </si>
  <si>
    <t xml:space="preserve">Rejtő Sándor Könnyűipari és Környezetmérnöki Kar </t>
  </si>
  <si>
    <t>é</t>
  </si>
  <si>
    <t>Évközi jegy (é)</t>
  </si>
  <si>
    <t>Szabadon választható tárgyak</t>
  </si>
  <si>
    <t>"</t>
  </si>
  <si>
    <t>Természettudományos alapismeretek</t>
  </si>
  <si>
    <t>összesen:</t>
  </si>
  <si>
    <t>Vállalkozásgazdaságtan I.</t>
  </si>
  <si>
    <t>Vállalkozásgazdaságtan II.</t>
  </si>
  <si>
    <t>Integrált irányítási rendszerek I.</t>
  </si>
  <si>
    <t>Integrált irányítási rendszerek II.</t>
  </si>
  <si>
    <t>Mérnöki jogi ismeretek</t>
  </si>
  <si>
    <t>43.</t>
  </si>
  <si>
    <t>Dr. Patkó István</t>
  </si>
  <si>
    <t>Dékán</t>
  </si>
  <si>
    <t>Óbudai Egyetem</t>
  </si>
  <si>
    <t>Technológiai műveletek tervezése és megvalósítása I.</t>
  </si>
  <si>
    <t>Technológiai műveletek tervezése és megvalósítása II.</t>
  </si>
  <si>
    <t>Anyagszerkezettan</t>
  </si>
  <si>
    <t xml:space="preserve">Méréstechnika </t>
  </si>
  <si>
    <t xml:space="preserve">Könnyűipari enciklopédia A </t>
  </si>
  <si>
    <t xml:space="preserve">Könnyűipari enciklopédia B </t>
  </si>
  <si>
    <t>Anyagtudomány</t>
  </si>
  <si>
    <t>Szakmai gyakorlat</t>
  </si>
  <si>
    <t>Nyomdagépek üzemeltetése és karbantartása</t>
  </si>
  <si>
    <t>42.</t>
  </si>
  <si>
    <t>RMTAM1NTND</t>
  </si>
  <si>
    <t>RMTIN1ITND</t>
  </si>
  <si>
    <t>RMTIN2ITND</t>
  </si>
  <si>
    <t>RMTKM1NTND</t>
  </si>
  <si>
    <t>RMTKE1CTND</t>
  </si>
  <si>
    <t>32.</t>
  </si>
  <si>
    <t>41.</t>
  </si>
  <si>
    <t>Erőforrás-menedzsment és szervezetfejlesztés</t>
  </si>
  <si>
    <t>RTTKE2RTND</t>
  </si>
  <si>
    <t>RMKGM1GTND</t>
  </si>
  <si>
    <t>RMTNG1NTND</t>
  </si>
  <si>
    <t>RMTCP1CTND</t>
  </si>
  <si>
    <t>RMTNT1NTND</t>
  </si>
  <si>
    <t xml:space="preserve">Csomagolástervezés </t>
  </si>
  <si>
    <t>RMTNT2NTND</t>
  </si>
  <si>
    <t>RTTTE2MTND</t>
  </si>
  <si>
    <t>RMTNT3NTND</t>
  </si>
  <si>
    <t>6 hét</t>
  </si>
  <si>
    <t>kritériumtárgy angol vagy német nyelven *</t>
  </si>
  <si>
    <t>* a 2012-ben felvetteknek 2 kritériumtárgyat kell teljesíteni</t>
  </si>
  <si>
    <t>Folyamatszervezés II.</t>
  </si>
  <si>
    <t>Folyamatszervezés I.</t>
  </si>
  <si>
    <t>Érvényes 2014. szeptemberétől</t>
  </si>
  <si>
    <t xml:space="preserve">Technológiaelmélet </t>
  </si>
  <si>
    <t>Csomagolás és papírtechnológia I.</t>
  </si>
  <si>
    <t>Csomagolás- és papírtechnológia II.</t>
  </si>
  <si>
    <t>Csomagolás- és papírtechnológia III.</t>
  </si>
  <si>
    <t>Csomagolásgépesítés</t>
  </si>
  <si>
    <t>Multimédia</t>
  </si>
  <si>
    <t>Termelés menedzsment és környezetgazdálkodás a nyomda- és csomagolóiparban</t>
  </si>
  <si>
    <t>RMTAS2MTND</t>
  </si>
  <si>
    <t>RMTIR1MTND</t>
  </si>
  <si>
    <t>RMTFO1MTND</t>
  </si>
  <si>
    <t>RMTAT1NTND</t>
  </si>
  <si>
    <t>RMTMK2CTND</t>
  </si>
  <si>
    <t>RMKME1GTND</t>
  </si>
  <si>
    <t>RMTKO1MTND</t>
  </si>
  <si>
    <t>Színtan és színmérés</t>
  </si>
  <si>
    <t xml:space="preserve">Nyomtatott termékek tervezése </t>
  </si>
  <si>
    <t>RTTTE1MTND</t>
  </si>
  <si>
    <t>RMTNA1CTND</t>
  </si>
  <si>
    <t>RMTNA2CTND</t>
  </si>
  <si>
    <t>RMTNA3CTND</t>
  </si>
  <si>
    <t>RMTCP2CTND</t>
  </si>
  <si>
    <t>RMTCP3CTND</t>
  </si>
  <si>
    <t>RTSTE1MTND</t>
  </si>
  <si>
    <t>Ruha- és bőripari technológiák gépei I.</t>
  </si>
  <si>
    <t>Ruha- és bőripari technológiák gépei II.</t>
  </si>
  <si>
    <t>RTTKK1TTND</t>
  </si>
  <si>
    <t>RTTSE1TTND</t>
  </si>
  <si>
    <t>RTTSE2TTND</t>
  </si>
  <si>
    <t>Ruha- és bőripari technológia I.</t>
  </si>
  <si>
    <t>Ruha- és bőripari technológia II.</t>
  </si>
  <si>
    <t>Termékkonstrukció I.</t>
  </si>
  <si>
    <t>Termékkonstrukció II.</t>
  </si>
  <si>
    <t>RMTMS2MTND</t>
  </si>
  <si>
    <t>RMTMS1MTND</t>
  </si>
  <si>
    <t>RMTEM1MTND</t>
  </si>
  <si>
    <t>RMTKD1MTND</t>
  </si>
  <si>
    <t>RMTKD2MTND</t>
  </si>
  <si>
    <t>RMTKD3MTND</t>
  </si>
  <si>
    <t>2. Nyomdaipari technológiai ismeretek + Csomagolás- és papíripari technológia</t>
  </si>
  <si>
    <t>RMTPM1MTND</t>
  </si>
  <si>
    <t>Grafikus tervezési gyakorlatok I.</t>
  </si>
  <si>
    <t>Grafikus tervezési gyakorlatok II.</t>
  </si>
  <si>
    <t>Minőségirányítási-rendszerfejlesztő specializáció</t>
  </si>
  <si>
    <t>53.</t>
  </si>
  <si>
    <t>57.</t>
  </si>
  <si>
    <t>58.</t>
  </si>
  <si>
    <t>RTTRF1TTND</t>
  </si>
  <si>
    <t>Ruha és bőrtermékek fejlesztése I.</t>
  </si>
  <si>
    <t>RTTRF2TTND</t>
  </si>
  <si>
    <t>Ruha és bőrtermékek fejlesztése II.</t>
  </si>
  <si>
    <t>Gyártásszervezés és előkészítés I.</t>
  </si>
  <si>
    <t>Gyártásszervezés és előkészítés II.</t>
  </si>
  <si>
    <t>Divattermék fejlesztő és technológia specializáció</t>
  </si>
  <si>
    <t>1. Folyamatszervezés I.-II. + Technológiaelmélet + Könnyűipari enciklopédia A - B</t>
  </si>
  <si>
    <t>2. Technológia műveletek tervezése és megvalósítása + Termékkonstrukció I.-II. + Ruha és bőrtermékek fejlesztése I.-II.</t>
  </si>
  <si>
    <t>59.</t>
  </si>
  <si>
    <t>RMKMA1KTND</t>
  </si>
  <si>
    <t>RMKMA2KTND</t>
  </si>
  <si>
    <t>RMTMK1CTND</t>
  </si>
  <si>
    <t>RMKFI1GTND</t>
  </si>
  <si>
    <t>RMKFI2GTND</t>
  </si>
  <si>
    <t>RMKME2GTND</t>
  </si>
  <si>
    <t>RMTRE1MTND</t>
  </si>
  <si>
    <t>RMKEL1GTND</t>
  </si>
  <si>
    <t>RMKKT1KTND</t>
  </si>
  <si>
    <t>GSVEU1A5ND</t>
  </si>
  <si>
    <t>GGTKG1A5ND</t>
  </si>
  <si>
    <t>GGTKG2A5ND</t>
  </si>
  <si>
    <t>GSVVG1A5ND</t>
  </si>
  <si>
    <t>GSVVG2A5ND</t>
  </si>
  <si>
    <t>GVMME1A5ND</t>
  </si>
  <si>
    <t>RTTKJ1MTND</t>
  </si>
  <si>
    <t>RMKMR1GTND</t>
  </si>
  <si>
    <t>RMTTC1MTND</t>
  </si>
  <si>
    <t>RMTSS1NTND</t>
  </si>
  <si>
    <t>RMKSV1GTND</t>
  </si>
  <si>
    <t>RMTLO1MTND</t>
  </si>
  <si>
    <t>RMKBT1GTND</t>
  </si>
  <si>
    <t>RMTBR1MTND</t>
  </si>
  <si>
    <t>RMTBR2MTND</t>
  </si>
  <si>
    <t>RMTRK1MTND</t>
  </si>
  <si>
    <t>RMTRK2MTND</t>
  </si>
  <si>
    <t>RMTSE1MTND</t>
  </si>
  <si>
    <t>RMTSE2MTND</t>
  </si>
  <si>
    <t>RTTRG1RTND</t>
  </si>
  <si>
    <t>RTTRG2RTND</t>
  </si>
  <si>
    <t>RTTTA1TTND</t>
  </si>
  <si>
    <t>RTTTA2TTND</t>
  </si>
  <si>
    <t>RTTRT1RTND</t>
  </si>
  <si>
    <t>RTTRT2RTND</t>
  </si>
  <si>
    <t>RTTRK1RTND</t>
  </si>
  <si>
    <t>RTTRK2RTND</t>
  </si>
  <si>
    <t>RTTGE1RTND</t>
  </si>
  <si>
    <t>RTTGE2RTND</t>
  </si>
  <si>
    <t>RMTCK1CTND</t>
  </si>
  <si>
    <t>RMTCK2NTND</t>
  </si>
  <si>
    <t>RMTCA1NTND</t>
  </si>
  <si>
    <t>RMTTV1CTND</t>
  </si>
  <si>
    <t>RMTLG1NTND</t>
  </si>
  <si>
    <t>RMTMM1NTND</t>
  </si>
  <si>
    <t>RMTIR2MTND</t>
  </si>
  <si>
    <t>Folyamatok szabályozásának eszközei III.</t>
  </si>
  <si>
    <t>Folyamatok szabályozásának eszközei I.</t>
  </si>
  <si>
    <t>Folyamatok szabályozásának eszközei II.</t>
  </si>
  <si>
    <t>RMTSF1MTND</t>
  </si>
  <si>
    <t>RMTSF2MTND</t>
  </si>
  <si>
    <t>RMTSF3MTND</t>
  </si>
  <si>
    <t>Elfogadta az RKK tanácsa 2014. május 13-án</t>
  </si>
  <si>
    <t>Elfogadta az RKK tanácsa 2014 május 13-án</t>
  </si>
  <si>
    <t>RTTME1TTND</t>
  </si>
  <si>
    <t>RTTME2TTND</t>
  </si>
  <si>
    <t>Textíliák áruismerete és vizsgálatai I.</t>
  </si>
  <si>
    <t>Textíliák áruismerete és vizsgálatai II.</t>
  </si>
  <si>
    <t>Számítógépes tervezőeszközök</t>
  </si>
  <si>
    <t>Könnyűipari marketing és kereskedelem</t>
  </si>
  <si>
    <t>Számítógépes tervezőeszközök I</t>
  </si>
  <si>
    <t>Számítógépes tervezőeszközök II</t>
  </si>
  <si>
    <t>2. Korszerű döntéselőkészítő eszközök + Folyamatok szabályozásának eszközei</t>
  </si>
  <si>
    <t>Nyomda-, papír- és csomagolóipari anyagismeret I.</t>
  </si>
  <si>
    <t>Nyomda-, papír- és csomagolóipari anyagismeret II.</t>
  </si>
  <si>
    <t>Nyomda-, papír- és csomagolóipari anyagismeret III.</t>
  </si>
  <si>
    <t>RMTCA2NTND</t>
  </si>
  <si>
    <t>RMTSE1ITND</t>
  </si>
  <si>
    <t xml:space="preserve">BSc (4) Mintatanterv </t>
  </si>
  <si>
    <t>BSc (4) Mintatanterv</t>
  </si>
  <si>
    <t>RMTFO2MTND</t>
  </si>
  <si>
    <t>Makroökonómia</t>
  </si>
  <si>
    <t>Mikroökonómia</t>
  </si>
  <si>
    <t>RMTLG1NTKP</t>
  </si>
  <si>
    <t>Lean &amp; green - a hatékony és környezetbarát nyomtatás I.</t>
  </si>
  <si>
    <t>RMTLG2NTKP</t>
  </si>
  <si>
    <t>RMTDN1NTKP</t>
  </si>
  <si>
    <t>Digitális nyomtatási technológiák I.</t>
  </si>
  <si>
    <t>RMTDN2NTKP</t>
  </si>
  <si>
    <t>Digitális nyomtatási technológiák II.</t>
  </si>
  <si>
    <t>Összesen:</t>
  </si>
  <si>
    <t>dékán</t>
  </si>
  <si>
    <t>Nyomtatott média-, csomagolástervezés és technológia specializáció</t>
  </si>
  <si>
    <t>Differenciált szakmai tárgyak</t>
  </si>
  <si>
    <t>RMTTR1CTKP</t>
  </si>
  <si>
    <t>Nemzetközi trendek a csomagolástechnikában I.</t>
  </si>
  <si>
    <t>RMTTR2CTKP</t>
  </si>
  <si>
    <t>RMTKC1CTKP</t>
  </si>
  <si>
    <t>Környezetkímélő csomagolási technológiák I.</t>
  </si>
  <si>
    <t>RMTKC2CTKP</t>
  </si>
  <si>
    <t>Környezetkímélő csomagolási technológiák II.</t>
  </si>
  <si>
    <t>RTTGT1RTKP</t>
  </si>
  <si>
    <t>Gyártmánytervezés I. (Koop.)</t>
  </si>
  <si>
    <t>RTTGT2RTKP</t>
  </si>
  <si>
    <t>Gyártmánytervezés II. (Koop.)</t>
  </si>
  <si>
    <t>RTTDC1RTKP</t>
  </si>
  <si>
    <t>Szakdokumentáció I. (Koop.csom.)**</t>
  </si>
  <si>
    <t>RTTDC2RTKP</t>
  </si>
  <si>
    <t>Szakdokumentáció II. (Koop.csom.)**</t>
  </si>
  <si>
    <t>RTTDR1RTKP</t>
  </si>
  <si>
    <t>Szakdokumentáció I. (Koop.ruha.)**</t>
  </si>
  <si>
    <t>RTTDR2RTKP</t>
  </si>
  <si>
    <t>Szakdokumentáció II. (Koop.ruha.)**</t>
  </si>
  <si>
    <t>RTTDT1RTKP</t>
  </si>
  <si>
    <t>Szakdokumentáció I. (Koop.textil.)**</t>
  </si>
  <si>
    <t>RTTDT2RTKP</t>
  </si>
  <si>
    <t>Szakdokumentáció II. (Koop.textil.)**</t>
  </si>
  <si>
    <t>RTSRT1MKKP</t>
  </si>
  <si>
    <t>Rendszerfejlesztési technikák</t>
  </si>
  <si>
    <t>RTSFM1MKKP</t>
  </si>
  <si>
    <t>Folyamatfejlesztési módszerek</t>
  </si>
  <si>
    <t>RTSFI1MKKP</t>
  </si>
  <si>
    <t>Folyamatmérnöki ismeretek</t>
  </si>
  <si>
    <t>RTSMR1MKKP</t>
  </si>
  <si>
    <t xml:space="preserve">Üzemi mérési rendszerek  </t>
  </si>
  <si>
    <t>A gyakorlati képzés (kooperatív képzés) tanterve</t>
  </si>
  <si>
    <t>heti óra</t>
  </si>
  <si>
    <t>Félév</t>
  </si>
  <si>
    <t>Választható tárgy I.</t>
  </si>
  <si>
    <t>Választható tárgy II.</t>
  </si>
  <si>
    <t>Választható tárgy III.</t>
  </si>
  <si>
    <t>Választható tárgy IV.</t>
  </si>
  <si>
    <t>Rejtő Sándor Könnyűipari és Környezetmérnöki Kar</t>
  </si>
  <si>
    <t xml:space="preserve">Érvényes: 2013. szeptember 1-től  </t>
  </si>
  <si>
    <t>Könnyűipari mérnöki szak</t>
  </si>
  <si>
    <t>RMTVI1IVNC</t>
  </si>
  <si>
    <t>Vállalati információs rendszerek (SAP)</t>
  </si>
  <si>
    <t>RMTVF1IVNC</t>
  </si>
  <si>
    <t>Videó feldolgozás</t>
  </si>
  <si>
    <t>RMTTR1CVNC</t>
  </si>
  <si>
    <t>Grafikus tervezõ rendszerek</t>
  </si>
  <si>
    <t>RMTPM1CVNC</t>
  </si>
  <si>
    <t>Papírmívesség</t>
  </si>
  <si>
    <t>RMTNK1NVNC</t>
  </si>
  <si>
    <t>A nyomtatott kommunikáció története</t>
  </si>
  <si>
    <t>RMTMF1CVNC</t>
  </si>
  <si>
    <t>Mûanyagfeldolgozás</t>
  </si>
  <si>
    <t>RMTKI1CVNC</t>
  </si>
  <si>
    <t>Papír és csomagolóipari kémiai ismeretek</t>
  </si>
  <si>
    <t>RMTHF1IVNC</t>
  </si>
  <si>
    <t>Hangfeldolgozás alapjai</t>
  </si>
  <si>
    <t>RMTFN1NVNC</t>
  </si>
  <si>
    <t xml:space="preserve">Korszerû flexográfiai nyomtatás technológiája </t>
  </si>
  <si>
    <t>RMTCM1NVNC</t>
  </si>
  <si>
    <t>Bevezetés a multimédiába</t>
  </si>
  <si>
    <t>RMKUF1GVNC</t>
  </si>
  <si>
    <t>Üzemfenntartás</t>
  </si>
  <si>
    <t>RMKSK1GVNC</t>
  </si>
  <si>
    <t>Szárítás és klímatechnika</t>
  </si>
  <si>
    <t>RMKPL1GVNC</t>
  </si>
  <si>
    <t>PLC alapismeretek</t>
  </si>
  <si>
    <t>RMKNNYSZNC</t>
  </si>
  <si>
    <t>Német szaknyelvi elõkészítõ</t>
  </si>
  <si>
    <t>RMKNNYKONC</t>
  </si>
  <si>
    <t>Német nyelv közép</t>
  </si>
  <si>
    <t>RMKNNYHANC</t>
  </si>
  <si>
    <t>Német nyelv haladó</t>
  </si>
  <si>
    <t>RMKMETKVNC</t>
  </si>
  <si>
    <t>Meteorológia a környezetvédelemben</t>
  </si>
  <si>
    <t>RMKMA0KVNC</t>
  </si>
  <si>
    <t>Matematikai alapismeretek</t>
  </si>
  <si>
    <t>RMKKR1KVNC</t>
  </si>
  <si>
    <t>Kromatográfia</t>
  </si>
  <si>
    <t>RMKKP1KVNC</t>
  </si>
  <si>
    <t>Környezetpedagógia</t>
  </si>
  <si>
    <t>RMKKI1KVNC</t>
  </si>
  <si>
    <t>Környezeti elõírások</t>
  </si>
  <si>
    <t>RMKKC1KVNC</t>
  </si>
  <si>
    <t>Környezetbarát technológiák</t>
  </si>
  <si>
    <t>RMKFI0KVNC</t>
  </si>
  <si>
    <t>Fizikai alapismeretek</t>
  </si>
  <si>
    <t>RMKCA1GVNC</t>
  </si>
  <si>
    <t xml:space="preserve">CAD alapismeretek </t>
  </si>
  <si>
    <t>RMKANYSZNC</t>
  </si>
  <si>
    <t>Angol szaknyelvi elõkészítõ</t>
  </si>
  <si>
    <t>RMKANYKONC</t>
  </si>
  <si>
    <t>Angol közép-haladó</t>
  </si>
  <si>
    <t>RMKANYKENC</t>
  </si>
  <si>
    <t>Angol kezdõ</t>
  </si>
  <si>
    <t>RMKANYHANC</t>
  </si>
  <si>
    <t>Angol haladó</t>
  </si>
  <si>
    <t>RTTTV1MVNC</t>
  </si>
  <si>
    <t>Speciális textilruházati vizsgálatok</t>
  </si>
  <si>
    <t>RTTST2RVNC</t>
  </si>
  <si>
    <t>Számítógépes térábrázolás II.</t>
  </si>
  <si>
    <t>RTTST1RVNC</t>
  </si>
  <si>
    <t>Számítógépes térábrázolás I.</t>
  </si>
  <si>
    <t>RTTST1BVNC</t>
  </si>
  <si>
    <t>A terméktervezés számítógépes eszközei</t>
  </si>
  <si>
    <t>RTTRM1RVNC</t>
  </si>
  <si>
    <t>Beépített rendszerek és mikrovezérlők</t>
  </si>
  <si>
    <t>RTTRF1TVNC</t>
  </si>
  <si>
    <t>Ruházatfiziológiai ismeretek</t>
  </si>
  <si>
    <t>RTTOT1RVNC</t>
  </si>
  <si>
    <t>Öltözködéstörténet</t>
  </si>
  <si>
    <t>RTTIA1TVNC</t>
  </si>
  <si>
    <t>Intelligens anyagok sajátosságai</t>
  </si>
  <si>
    <t>RTTET1MVNC</t>
  </si>
  <si>
    <t>Egészségõrzõ textilrendszerek</t>
  </si>
  <si>
    <t>RTTDE1RVNC</t>
  </si>
  <si>
    <t>Design</t>
  </si>
  <si>
    <t>RTTCC1RVNC</t>
  </si>
  <si>
    <t>CAD/CAM gyakorlat (bőr)</t>
  </si>
  <si>
    <t>RTTAT1RVNC</t>
  </si>
  <si>
    <t>Arculattervezés</t>
  </si>
  <si>
    <t>RTTAS2MVNC</t>
  </si>
  <si>
    <t>Alkamazott számítástechnika II.</t>
  </si>
  <si>
    <t>RTTAS1MVNC</t>
  </si>
  <si>
    <t>Alkalmazott számítástechnika I.</t>
  </si>
  <si>
    <t>RTSTF1MVNC</t>
  </si>
  <si>
    <t>Termékfelelősség</t>
  </si>
  <si>
    <t>RTSSV1MVNC</t>
  </si>
  <si>
    <t>Szervezetfejlesztés</t>
  </si>
  <si>
    <t>RTSFS1MVNC</t>
  </si>
  <si>
    <t>Folyamatok statisztikai elmélete</t>
  </si>
  <si>
    <t>RTSAM1MVNC</t>
  </si>
  <si>
    <t>Anyagvizsgálat és méréstechnika</t>
  </si>
  <si>
    <t>A tárgyak adott félévi indításáról a hallgatói létszámok és az oktatói terhelések ismeretében a dékán dönt!</t>
  </si>
  <si>
    <t>BSc (4)  Mintatanterv</t>
  </si>
  <si>
    <t>Kritérium tárgyak *</t>
  </si>
  <si>
    <t>RMTMDANVNC</t>
  </si>
  <si>
    <t>Multimedia&amp;digital imaging technologies</t>
  </si>
  <si>
    <t>RMTMCANVNC</t>
  </si>
  <si>
    <t>Theory&amp;measurement of color</t>
  </si>
  <si>
    <t>RTTSTABVNC</t>
  </si>
  <si>
    <t>Computer Aided Product Design</t>
  </si>
  <si>
    <t>RMKKRAKVNC</t>
  </si>
  <si>
    <t>Chromatography</t>
  </si>
  <si>
    <t>RMKPNAKVNC</t>
  </si>
  <si>
    <t>Protection of Environmental Elements/Noise</t>
  </si>
  <si>
    <t>RMKKEAKVNC</t>
  </si>
  <si>
    <t>Renewable Energy</t>
  </si>
  <si>
    <t>RMTDTANVNC</t>
  </si>
  <si>
    <t>Digital Printing Technologies</t>
  </si>
  <si>
    <t>RTTRKARVNC</t>
  </si>
  <si>
    <t>Product Construction and Design in the Clothing Industry</t>
  </si>
  <si>
    <t>RMTLGANVNC</t>
  </si>
  <si>
    <t>Lean and Green Printing</t>
  </si>
  <si>
    <t>RMTDSAIVNC</t>
  </si>
  <si>
    <t>Decision Supporting Systems</t>
  </si>
  <si>
    <t>RMTFCACVNC</t>
  </si>
  <si>
    <t>Cellulose and Pulp Fiber Chemistry</t>
  </si>
  <si>
    <t>RMKPWAKVNC</t>
  </si>
  <si>
    <t>Protection of Environmental Elements/Water</t>
  </si>
  <si>
    <t>RMKMBAKVNC</t>
  </si>
  <si>
    <t>Microbiology</t>
  </si>
  <si>
    <t>RMTPOACVNC</t>
  </si>
  <si>
    <t>Polimer Chemistry</t>
  </si>
  <si>
    <t>RMTFNANVNC</t>
  </si>
  <si>
    <t xml:space="preserve">Flexographic Printing Technology </t>
  </si>
  <si>
    <t>RMTCAAIVNC</t>
  </si>
  <si>
    <t>CAD – 3D modeling with Solid Edge ST5</t>
  </si>
  <si>
    <t>RMTCVACVNC</t>
  </si>
  <si>
    <t>Chenical Aspects of Paper Converting</t>
  </si>
  <si>
    <t>RTTKKNTTNC</t>
  </si>
  <si>
    <t>Marketing und Handel</t>
  </si>
  <si>
    <t>RMKEUNGYNC</t>
  </si>
  <si>
    <t>Die Europäische Union *</t>
  </si>
  <si>
    <t>RMKMIAKVNC</t>
  </si>
  <si>
    <t>Microbial Electrochemistry</t>
  </si>
  <si>
    <t>GGTAI1KTNK</t>
  </si>
  <si>
    <t>Einführung in die Steuerlehre</t>
  </si>
  <si>
    <t>GGTKG1G3DC</t>
  </si>
  <si>
    <t>Wirtschaftslehre I.</t>
  </si>
  <si>
    <t>GGTKG1G4DC</t>
  </si>
  <si>
    <t>Wirtschaftslehre II.</t>
  </si>
  <si>
    <t>Érvényes:</t>
  </si>
  <si>
    <t>2013. szeptemberétől</t>
  </si>
  <si>
    <t>Kritérium tárgyak</t>
  </si>
  <si>
    <t>Kooperatív képzés választható tárgyai</t>
  </si>
  <si>
    <t>Megjegyzés: A gyakorlati képzés tantárgyait a Kari Tanács évente fogadja el.</t>
  </si>
  <si>
    <t>2012/13 tanév II félévtől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</si>
</sst>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9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9"/>
      <name val="Arial CE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sz val="11"/>
      <name val="Arial CE"/>
      <family val="2"/>
      <charset val="238"/>
    </font>
    <font>
      <i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4"/>
      <name val="Arial CE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2"/>
      <name val="Wingdings 3"/>
      <family val="1"/>
      <charset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color indexed="10"/>
      <name val="Arial CE"/>
      <charset val="238"/>
    </font>
    <font>
      <b/>
      <sz val="14"/>
      <color indexed="10"/>
      <name val="Arial CE"/>
      <charset val="238"/>
    </font>
    <font>
      <sz val="8"/>
      <name val="Arial CE"/>
      <charset val="238"/>
    </font>
    <font>
      <i/>
      <sz val="10"/>
      <name val="Arial CE"/>
      <charset val="238"/>
    </font>
    <font>
      <b/>
      <sz val="14"/>
      <color rgb="FFFF0000"/>
      <name val="Arial CE"/>
      <charset val="238"/>
    </font>
    <font>
      <b/>
      <sz val="12"/>
      <color rgb="FFFF0000"/>
      <name val="Arial CE"/>
      <family val="2"/>
      <charset val="238"/>
    </font>
    <font>
      <b/>
      <sz val="12"/>
      <color indexed="10"/>
      <name val="Arial CE"/>
      <charset val="238"/>
    </font>
    <font>
      <sz val="11"/>
      <name val="Times New Roman"/>
      <family val="1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2"/>
      <color indexed="10"/>
      <name val="Arial CE"/>
      <family val="2"/>
      <charset val="238"/>
    </font>
    <font>
      <sz val="12"/>
      <color indexed="10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2"/>
      <color rgb="FFFF000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44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4" borderId="0" applyNumberFormat="0" applyBorder="0" applyAlignment="0" applyProtection="0"/>
    <xf numFmtId="0" fontId="31" fillId="2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" borderId="0" applyNumberFormat="0" applyBorder="0" applyAlignment="0" applyProtection="0"/>
    <xf numFmtId="0" fontId="35" fillId="23" borderId="0" applyNumberFormat="0" applyBorder="0" applyAlignment="0" applyProtection="0"/>
    <xf numFmtId="0" fontId="36" fillId="22" borderId="1" applyNumberFormat="0" applyAlignment="0" applyProtection="0"/>
    <xf numFmtId="0" fontId="1" fillId="0" borderId="76"/>
    <xf numFmtId="0" fontId="49" fillId="0" borderId="0"/>
  </cellStyleXfs>
  <cellXfs count="1166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11" fillId="0" borderId="15" xfId="0" applyFont="1" applyBorder="1" applyAlignment="1">
      <alignment horizontal="right" vertical="center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49" fontId="5" fillId="0" borderId="21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4" fillId="24" borderId="30" xfId="0" applyFont="1" applyFill="1" applyBorder="1" applyAlignment="1">
      <alignment horizontal="center" vertical="center"/>
    </xf>
    <xf numFmtId="0" fontId="4" fillId="24" borderId="31" xfId="0" applyFont="1" applyFill="1" applyBorder="1" applyAlignment="1">
      <alignment horizontal="left" vertical="center"/>
    </xf>
    <xf numFmtId="1" fontId="10" fillId="0" borderId="33" xfId="0" applyNumberFormat="1" applyFont="1" applyFill="1" applyBorder="1" applyAlignment="1">
      <alignment horizontal="center" vertical="center"/>
    </xf>
    <xf numFmtId="1" fontId="10" fillId="0" borderId="34" xfId="0" applyNumberFormat="1" applyFont="1" applyFill="1" applyBorder="1" applyAlignment="1">
      <alignment horizontal="center" vertical="center"/>
    </xf>
    <xf numFmtId="1" fontId="12" fillId="0" borderId="35" xfId="0" applyNumberFormat="1" applyFont="1" applyFill="1" applyBorder="1" applyAlignment="1">
      <alignment horizontal="center" vertical="center"/>
    </xf>
    <xf numFmtId="1" fontId="10" fillId="0" borderId="36" xfId="0" applyNumberFormat="1" applyFont="1" applyFill="1" applyBorder="1" applyAlignment="1">
      <alignment horizontal="center"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2" fillId="0" borderId="38" xfId="0" applyNumberFormat="1" applyFont="1" applyFill="1" applyBorder="1" applyAlignment="1">
      <alignment horizontal="center" vertical="center"/>
    </xf>
    <xf numFmtId="1" fontId="10" fillId="0" borderId="40" xfId="0" applyNumberFormat="1" applyFont="1" applyFill="1" applyBorder="1" applyAlignment="1">
      <alignment horizontal="center" vertical="center"/>
    </xf>
    <xf numFmtId="1" fontId="10" fillId="0" borderId="41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0" fillId="0" borderId="43" xfId="0" applyNumberFormat="1" applyFont="1" applyFill="1" applyBorder="1" applyAlignment="1">
      <alignment horizontal="center" vertical="center"/>
    </xf>
    <xf numFmtId="1" fontId="10" fillId="0" borderId="44" xfId="0" applyNumberFormat="1" applyFont="1" applyFill="1" applyBorder="1" applyAlignment="1">
      <alignment horizontal="center" vertical="center"/>
    </xf>
    <xf numFmtId="1" fontId="12" fillId="0" borderId="45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46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left" vertical="center"/>
    </xf>
    <xf numFmtId="0" fontId="10" fillId="0" borderId="49" xfId="0" applyFont="1" applyFill="1" applyBorder="1" applyAlignment="1">
      <alignment vertical="center"/>
    </xf>
    <xf numFmtId="0" fontId="9" fillId="0" borderId="50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left" vertical="center"/>
    </xf>
    <xf numFmtId="0" fontId="9" fillId="0" borderId="52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1" fontId="11" fillId="24" borderId="23" xfId="0" applyNumberFormat="1" applyFont="1" applyFill="1" applyBorder="1" applyAlignment="1">
      <alignment horizontal="center" vertical="center"/>
    </xf>
    <xf numFmtId="1" fontId="11" fillId="24" borderId="24" xfId="0" applyNumberFormat="1" applyFont="1" applyFill="1" applyBorder="1" applyAlignment="1">
      <alignment horizontal="center" vertical="center"/>
    </xf>
    <xf numFmtId="1" fontId="11" fillId="24" borderId="54" xfId="0" applyNumberFormat="1" applyFont="1" applyFill="1" applyBorder="1" applyAlignment="1">
      <alignment horizontal="center" vertical="center"/>
    </xf>
    <xf numFmtId="1" fontId="5" fillId="24" borderId="55" xfId="0" applyNumberFormat="1" applyFont="1" applyFill="1" applyBorder="1" applyAlignment="1">
      <alignment horizontal="center" vertical="center"/>
    </xf>
    <xf numFmtId="1" fontId="5" fillId="24" borderId="32" xfId="0" applyNumberFormat="1" applyFont="1" applyFill="1" applyBorder="1" applyAlignment="1">
      <alignment horizontal="center" vertical="center"/>
    </xf>
    <xf numFmtId="1" fontId="5" fillId="24" borderId="39" xfId="0" applyNumberFormat="1" applyFont="1" applyFill="1" applyBorder="1" applyAlignment="1">
      <alignment horizontal="center" vertical="center"/>
    </xf>
    <xf numFmtId="0" fontId="5" fillId="24" borderId="32" xfId="0" applyFont="1" applyFill="1" applyBorder="1" applyAlignment="1">
      <alignment horizontal="center" vertical="center"/>
    </xf>
    <xf numFmtId="0" fontId="11" fillId="24" borderId="54" xfId="0" applyFont="1" applyFill="1" applyBorder="1" applyAlignment="1">
      <alignment horizontal="center" vertical="center"/>
    </xf>
    <xf numFmtId="0" fontId="5" fillId="24" borderId="3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63" xfId="0" applyFont="1" applyFill="1" applyBorder="1" applyAlignment="1" applyProtection="1">
      <alignment horizontal="center" vertical="center"/>
      <protection locked="0"/>
    </xf>
    <xf numFmtId="0" fontId="5" fillId="24" borderId="30" xfId="0" applyFont="1" applyFill="1" applyBorder="1" applyAlignment="1">
      <alignment vertical="center"/>
    </xf>
    <xf numFmtId="0" fontId="5" fillId="24" borderId="31" xfId="0" applyFont="1" applyFill="1" applyBorder="1" applyAlignment="1">
      <alignment vertical="center"/>
    </xf>
    <xf numFmtId="0" fontId="5" fillId="24" borderId="64" xfId="0" applyFont="1" applyFill="1" applyBorder="1" applyAlignment="1">
      <alignment vertical="center"/>
    </xf>
    <xf numFmtId="0" fontId="5" fillId="24" borderId="30" xfId="0" applyFont="1" applyFill="1" applyBorder="1" applyAlignment="1">
      <alignment horizontal="center" vertical="center"/>
    </xf>
    <xf numFmtId="0" fontId="5" fillId="24" borderId="31" xfId="0" applyFont="1" applyFill="1" applyBorder="1" applyAlignment="1">
      <alignment horizontal="center" vertical="center"/>
    </xf>
    <xf numFmtId="0" fontId="5" fillId="24" borderId="64" xfId="0" applyFont="1" applyFill="1" applyBorder="1" applyAlignment="1">
      <alignment horizontal="center" vertical="center"/>
    </xf>
    <xf numFmtId="0" fontId="3" fillId="24" borderId="65" xfId="0" applyFont="1" applyFill="1" applyBorder="1" applyAlignment="1">
      <alignment horizontal="center" vertical="center"/>
    </xf>
    <xf numFmtId="0" fontId="4" fillId="24" borderId="65" xfId="0" applyFont="1" applyFill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right" vertical="center"/>
    </xf>
    <xf numFmtId="0" fontId="5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49" fontId="6" fillId="0" borderId="72" xfId="0" applyNumberFormat="1" applyFont="1" applyBorder="1" applyAlignment="1">
      <alignment horizontal="left" vertical="center"/>
    </xf>
    <xf numFmtId="0" fontId="15" fillId="0" borderId="69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73" xfId="0" applyFont="1" applyBorder="1" applyAlignment="1">
      <alignment horizontal="center" vertical="center"/>
    </xf>
    <xf numFmtId="49" fontId="6" fillId="0" borderId="74" xfId="0" applyNumberFormat="1" applyFont="1" applyBorder="1" applyAlignment="1">
      <alignment horizontal="left" vertical="center"/>
    </xf>
    <xf numFmtId="0" fontId="8" fillId="0" borderId="75" xfId="0" applyFont="1" applyBorder="1" applyAlignment="1">
      <alignment vertical="center"/>
    </xf>
    <xf numFmtId="0" fontId="8" fillId="0" borderId="76" xfId="0" applyFont="1" applyBorder="1" applyAlignment="1">
      <alignment vertical="center"/>
    </xf>
    <xf numFmtId="0" fontId="14" fillId="0" borderId="77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14" fillId="0" borderId="77" xfId="0" applyFont="1" applyBorder="1" applyAlignment="1">
      <alignment horizontal="right" vertical="center"/>
    </xf>
    <xf numFmtId="0" fontId="15" fillId="0" borderId="69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49" fontId="6" fillId="0" borderId="79" xfId="0" applyNumberFormat="1" applyFont="1" applyBorder="1" applyAlignment="1">
      <alignment horizontal="left" vertical="center"/>
    </xf>
    <xf numFmtId="0" fontId="6" fillId="0" borderId="80" xfId="0" applyFont="1" applyBorder="1" applyAlignment="1">
      <alignment vertical="center" wrapText="1"/>
    </xf>
    <xf numFmtId="0" fontId="8" fillId="0" borderId="81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4" fillId="0" borderId="85" xfId="0" applyFont="1" applyBorder="1" applyAlignment="1">
      <alignment horizontal="right" vertical="center"/>
    </xf>
    <xf numFmtId="0" fontId="8" fillId="0" borderId="86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14" fillId="0" borderId="90" xfId="0" applyFont="1" applyBorder="1" applyAlignment="1">
      <alignment horizontal="right" vertical="center"/>
    </xf>
    <xf numFmtId="0" fontId="17" fillId="0" borderId="39" xfId="0" applyFont="1" applyFill="1" applyBorder="1" applyAlignment="1">
      <alignment horizontal="center" vertical="center"/>
    </xf>
    <xf numFmtId="1" fontId="11" fillId="24" borderId="93" xfId="0" applyNumberFormat="1" applyFont="1" applyFill="1" applyBorder="1" applyAlignment="1">
      <alignment horizontal="center" vertical="center"/>
    </xf>
    <xf numFmtId="0" fontId="6" fillId="0" borderId="94" xfId="0" applyFont="1" applyBorder="1" applyAlignment="1">
      <alignment vertical="center" wrapText="1"/>
    </xf>
    <xf numFmtId="0" fontId="6" fillId="0" borderId="95" xfId="0" applyFont="1" applyBorder="1" applyAlignment="1">
      <alignment horizontal="center" vertical="center"/>
    </xf>
    <xf numFmtId="49" fontId="6" fillId="0" borderId="96" xfId="0" applyNumberFormat="1" applyFont="1" applyBorder="1" applyAlignment="1">
      <alignment horizontal="left" vertical="center"/>
    </xf>
    <xf numFmtId="0" fontId="8" fillId="0" borderId="97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15" fillId="0" borderId="100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15" fillId="0" borderId="103" xfId="0" applyFont="1" applyBorder="1" applyAlignment="1">
      <alignment horizontal="center" vertical="center"/>
    </xf>
    <xf numFmtId="1" fontId="6" fillId="0" borderId="104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vertical="center"/>
    </xf>
    <xf numFmtId="1" fontId="6" fillId="0" borderId="105" xfId="0" applyNumberFormat="1" applyFont="1" applyFill="1" applyBorder="1" applyAlignment="1">
      <alignment horizontal="center" vertical="center"/>
    </xf>
    <xf numFmtId="1" fontId="6" fillId="0" borderId="106" xfId="0" applyNumberFormat="1" applyFont="1" applyFill="1" applyBorder="1" applyAlignment="1">
      <alignment vertical="center"/>
    </xf>
    <xf numFmtId="1" fontId="15" fillId="0" borderId="107" xfId="0" applyNumberFormat="1" applyFont="1" applyFill="1" applyBorder="1" applyAlignment="1">
      <alignment horizontal="center" vertical="center"/>
    </xf>
    <xf numFmtId="1" fontId="6" fillId="0" borderId="106" xfId="0" applyNumberFormat="1" applyFont="1" applyFill="1" applyBorder="1" applyAlignment="1">
      <alignment horizontal="center" vertical="center"/>
    </xf>
    <xf numFmtId="1" fontId="15" fillId="0" borderId="107" xfId="0" applyNumberFormat="1" applyFont="1" applyFill="1" applyBorder="1" applyAlignment="1">
      <alignment horizontal="right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vertical="center"/>
    </xf>
    <xf numFmtId="0" fontId="5" fillId="24" borderId="108" xfId="0" applyFont="1" applyFill="1" applyBorder="1" applyAlignment="1">
      <alignment horizontal="center" vertical="center"/>
    </xf>
    <xf numFmtId="1" fontId="5" fillId="24" borderId="110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0" fontId="10" fillId="0" borderId="11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9" fillId="0" borderId="37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10" fillId="0" borderId="59" xfId="0" applyFont="1" applyFill="1" applyBorder="1" applyAlignment="1">
      <alignment vertical="center"/>
    </xf>
    <xf numFmtId="0" fontId="10" fillId="0" borderId="91" xfId="0" applyFont="1" applyFill="1" applyBorder="1" applyAlignment="1">
      <alignment vertical="center"/>
    </xf>
    <xf numFmtId="0" fontId="10" fillId="0" borderId="115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6" xfId="0" applyFont="1" applyBorder="1" applyAlignment="1">
      <alignment vertical="center" wrapText="1"/>
    </xf>
    <xf numFmtId="0" fontId="10" fillId="0" borderId="117" xfId="0" applyFont="1" applyFill="1" applyBorder="1" applyAlignment="1">
      <alignment vertical="center"/>
    </xf>
    <xf numFmtId="49" fontId="5" fillId="24" borderId="24" xfId="0" applyNumberFormat="1" applyFont="1" applyFill="1" applyBorder="1" applyAlignment="1">
      <alignment horizontal="right" vertical="center"/>
    </xf>
    <xf numFmtId="0" fontId="6" fillId="0" borderId="96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59" xfId="0" applyFont="1" applyBorder="1" applyAlignment="1">
      <alignment vertical="center" wrapText="1"/>
    </xf>
    <xf numFmtId="0" fontId="6" fillId="0" borderId="72" xfId="0" applyFont="1" applyBorder="1" applyAlignment="1">
      <alignment horizontal="left" vertical="center" wrapText="1"/>
    </xf>
    <xf numFmtId="0" fontId="6" fillId="0" borderId="72" xfId="0" applyFont="1" applyFill="1" applyBorder="1" applyAlignment="1">
      <alignment vertical="center" wrapText="1"/>
    </xf>
    <xf numFmtId="0" fontId="6" fillId="0" borderId="74" xfId="0" applyFont="1" applyBorder="1" applyAlignment="1">
      <alignment vertical="center" wrapText="1"/>
    </xf>
    <xf numFmtId="0" fontId="6" fillId="0" borderId="79" xfId="0" applyFont="1" applyBorder="1" applyAlignment="1">
      <alignment vertical="center" wrapText="1"/>
    </xf>
    <xf numFmtId="0" fontId="6" fillId="0" borderId="74" xfId="0" applyFont="1" applyBorder="1" applyAlignment="1">
      <alignment horizontal="left" vertical="center" wrapText="1"/>
    </xf>
    <xf numFmtId="0" fontId="6" fillId="0" borderId="118" xfId="0" applyFont="1" applyFill="1" applyBorder="1" applyAlignment="1">
      <alignment vertical="center"/>
    </xf>
    <xf numFmtId="0" fontId="6" fillId="0" borderId="119" xfId="0" applyFont="1" applyFill="1" applyBorder="1" applyAlignment="1">
      <alignment vertical="center"/>
    </xf>
    <xf numFmtId="0" fontId="6" fillId="0" borderId="120" xfId="0" applyFont="1" applyBorder="1" applyAlignment="1">
      <alignment vertical="center"/>
    </xf>
    <xf numFmtId="0" fontId="6" fillId="0" borderId="121" xfId="0" applyFont="1" applyBorder="1" applyAlignment="1">
      <alignment vertical="center"/>
    </xf>
    <xf numFmtId="0" fontId="6" fillId="0" borderId="122" xfId="0" applyFont="1" applyBorder="1" applyAlignment="1">
      <alignment vertical="center"/>
    </xf>
    <xf numFmtId="0" fontId="6" fillId="0" borderId="123" xfId="0" applyFont="1" applyBorder="1" applyAlignment="1">
      <alignment vertical="center"/>
    </xf>
    <xf numFmtId="0" fontId="11" fillId="0" borderId="124" xfId="0" applyFont="1" applyBorder="1" applyAlignment="1">
      <alignment horizontal="center" vertical="center"/>
    </xf>
    <xf numFmtId="1" fontId="8" fillId="0" borderId="76" xfId="0" applyNumberFormat="1" applyFont="1" applyBorder="1" applyAlignment="1">
      <alignment horizontal="center" vertical="center"/>
    </xf>
    <xf numFmtId="0" fontId="6" fillId="0" borderId="125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8" fillId="0" borderId="126" xfId="0" applyFont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1" fontId="10" fillId="0" borderId="129" xfId="0" applyNumberFormat="1" applyFont="1" applyFill="1" applyBorder="1" applyAlignment="1">
      <alignment horizontal="center" vertical="center"/>
    </xf>
    <xf numFmtId="1" fontId="10" fillId="0" borderId="130" xfId="0" applyNumberFormat="1" applyFont="1" applyFill="1" applyBorder="1" applyAlignment="1">
      <alignment horizontal="center" vertical="center"/>
    </xf>
    <xf numFmtId="1" fontId="12" fillId="0" borderId="131" xfId="0" applyNumberFormat="1" applyFont="1" applyFill="1" applyBorder="1" applyAlignment="1">
      <alignment horizontal="center" vertical="center"/>
    </xf>
    <xf numFmtId="0" fontId="5" fillId="0" borderId="109" xfId="0" applyFont="1" applyFill="1" applyBorder="1" applyAlignment="1">
      <alignment horizontal="center" vertical="center"/>
    </xf>
    <xf numFmtId="0" fontId="5" fillId="0" borderId="132" xfId="0" applyFont="1" applyFill="1" applyBorder="1" applyAlignment="1">
      <alignment horizontal="center" vertical="center"/>
    </xf>
    <xf numFmtId="0" fontId="5" fillId="0" borderId="133" xfId="0" applyFont="1" applyFill="1" applyBorder="1" applyAlignment="1">
      <alignment horizontal="center" vertical="center"/>
    </xf>
    <xf numFmtId="0" fontId="5" fillId="0" borderId="134" xfId="0" applyFont="1" applyFill="1" applyBorder="1" applyAlignment="1">
      <alignment horizontal="center" vertical="center"/>
    </xf>
    <xf numFmtId="1" fontId="12" fillId="0" borderId="136" xfId="0" applyNumberFormat="1" applyFont="1" applyFill="1" applyBorder="1" applyAlignment="1">
      <alignment horizontal="center" vertical="center"/>
    </xf>
    <xf numFmtId="0" fontId="9" fillId="0" borderId="13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139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10" fillId="0" borderId="140" xfId="0" applyFont="1" applyFill="1" applyBorder="1" applyAlignment="1">
      <alignment horizontal="center" vertical="center"/>
    </xf>
    <xf numFmtId="0" fontId="10" fillId="0" borderId="141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1" fillId="24" borderId="65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67" xfId="0" applyFont="1" applyFill="1" applyBorder="1" applyAlignment="1">
      <alignment vertical="center"/>
    </xf>
    <xf numFmtId="0" fontId="18" fillId="0" borderId="67" xfId="0" applyFont="1" applyFill="1" applyBorder="1" applyAlignment="1">
      <alignment horizontal="right" vertical="center"/>
    </xf>
    <xf numFmtId="0" fontId="17" fillId="0" borderId="67" xfId="0" applyFont="1" applyFill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3" fillId="0" borderId="67" xfId="0" applyFont="1" applyBorder="1" applyAlignment="1">
      <alignment horizontal="right" vertical="center"/>
    </xf>
    <xf numFmtId="1" fontId="17" fillId="0" borderId="142" xfId="0" applyNumberFormat="1" applyFont="1" applyFill="1" applyBorder="1" applyAlignment="1">
      <alignment horizontal="center" vertical="center"/>
    </xf>
    <xf numFmtId="0" fontId="18" fillId="0" borderId="142" xfId="0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horizontal="left" vertical="center"/>
    </xf>
    <xf numFmtId="49" fontId="16" fillId="0" borderId="0" xfId="0" applyNumberFormat="1" applyFont="1" applyAlignment="1" applyProtection="1">
      <alignment horizontal="left" vertical="center"/>
    </xf>
    <xf numFmtId="0" fontId="16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right" vertical="center"/>
    </xf>
    <xf numFmtId="0" fontId="5" fillId="0" borderId="15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horizontal="right" vertical="center"/>
    </xf>
    <xf numFmtId="49" fontId="5" fillId="0" borderId="21" xfId="0" applyNumberFormat="1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vertical="center"/>
    </xf>
    <xf numFmtId="0" fontId="5" fillId="0" borderId="66" xfId="0" applyFont="1" applyBorder="1" applyAlignment="1" applyProtection="1">
      <alignment horizontal="center" vertical="center"/>
    </xf>
    <xf numFmtId="0" fontId="5" fillId="0" borderId="67" xfId="0" applyFont="1" applyBorder="1" applyAlignment="1" applyProtection="1">
      <alignment horizontal="center" vertical="center"/>
    </xf>
    <xf numFmtId="0" fontId="11" fillId="0" borderId="68" xfId="0" applyFont="1" applyBorder="1" applyAlignment="1" applyProtection="1">
      <alignment horizontal="right" vertical="center"/>
    </xf>
    <xf numFmtId="0" fontId="5" fillId="0" borderId="69" xfId="0" applyFont="1" applyBorder="1" applyAlignment="1" applyProtection="1">
      <alignment horizontal="center" vertical="center"/>
    </xf>
    <xf numFmtId="0" fontId="6" fillId="0" borderId="70" xfId="0" applyFont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49" fontId="5" fillId="24" borderId="24" xfId="0" applyNumberFormat="1" applyFont="1" applyFill="1" applyBorder="1" applyAlignment="1" applyProtection="1">
      <alignment horizontal="right" vertical="center"/>
    </xf>
    <xf numFmtId="0" fontId="5" fillId="24" borderId="55" xfId="0" applyFont="1" applyFill="1" applyBorder="1" applyAlignment="1" applyProtection="1">
      <alignment horizontal="center" vertical="center"/>
    </xf>
    <xf numFmtId="0" fontId="11" fillId="24" borderId="54" xfId="0" applyFont="1" applyFill="1" applyBorder="1" applyAlignment="1" applyProtection="1">
      <alignment horizontal="center" vertical="center"/>
    </xf>
    <xf numFmtId="0" fontId="5" fillId="24" borderId="32" xfId="0" applyFont="1" applyFill="1" applyBorder="1" applyAlignment="1" applyProtection="1">
      <alignment horizontal="center" vertical="center"/>
    </xf>
    <xf numFmtId="0" fontId="5" fillId="24" borderId="39" xfId="0" applyFont="1" applyFill="1" applyBorder="1" applyAlignment="1" applyProtection="1">
      <alignment horizontal="center" vertical="center"/>
    </xf>
    <xf numFmtId="0" fontId="3" fillId="24" borderId="65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58" xfId="0" applyFont="1" applyFill="1" applyBorder="1" applyAlignment="1" applyProtection="1">
      <alignment horizontal="center" vertical="center"/>
    </xf>
    <xf numFmtId="0" fontId="12" fillId="0" borderId="61" xfId="0" applyFont="1" applyFill="1" applyBorder="1" applyAlignment="1" applyProtection="1">
      <alignment horizontal="center" vertical="center"/>
    </xf>
    <xf numFmtId="0" fontId="10" fillId="0" borderId="57" xfId="0" applyFont="1" applyFill="1" applyBorder="1" applyAlignment="1" applyProtection="1">
      <alignment horizontal="center" vertical="center"/>
    </xf>
    <xf numFmtId="0" fontId="10" fillId="0" borderId="75" xfId="0" applyFont="1" applyFill="1" applyBorder="1" applyAlignment="1" applyProtection="1">
      <alignment horizontal="center" vertical="center"/>
    </xf>
    <xf numFmtId="0" fontId="10" fillId="0" borderId="76" xfId="0" applyFont="1" applyFill="1" applyBorder="1" applyAlignment="1" applyProtection="1">
      <alignment horizontal="center" vertical="center"/>
    </xf>
    <xf numFmtId="0" fontId="10" fillId="0" borderId="139" xfId="0" applyFont="1" applyFill="1" applyBorder="1" applyAlignment="1" applyProtection="1">
      <alignment horizontal="center" vertical="center"/>
    </xf>
    <xf numFmtId="0" fontId="12" fillId="0" borderId="77" xfId="0" applyFont="1" applyFill="1" applyBorder="1" applyAlignment="1" applyProtection="1">
      <alignment horizontal="center" vertical="center"/>
    </xf>
    <xf numFmtId="0" fontId="10" fillId="0" borderId="69" xfId="0" applyFont="1" applyFill="1" applyBorder="1" applyAlignment="1" applyProtection="1">
      <alignment horizontal="center" vertical="center"/>
    </xf>
    <xf numFmtId="0" fontId="5" fillId="0" borderId="133" xfId="0" applyFont="1" applyFill="1" applyBorder="1" applyAlignment="1" applyProtection="1">
      <alignment horizontal="center" vertical="center"/>
    </xf>
    <xf numFmtId="0" fontId="10" fillId="0" borderId="140" xfId="0" applyFont="1" applyFill="1" applyBorder="1" applyAlignment="1" applyProtection="1">
      <alignment horizontal="center" vertical="center"/>
    </xf>
    <xf numFmtId="0" fontId="10" fillId="0" borderId="59" xfId="0" applyFont="1" applyFill="1" applyBorder="1" applyAlignment="1" applyProtection="1">
      <alignment horizontal="center" vertical="center"/>
    </xf>
    <xf numFmtId="0" fontId="10" fillId="0" borderId="60" xfId="0" applyFont="1" applyFill="1" applyBorder="1" applyAlignment="1" applyProtection="1">
      <alignment horizontal="center" vertical="center"/>
    </xf>
    <xf numFmtId="0" fontId="12" fillId="0" borderId="62" xfId="0" applyFont="1" applyFill="1" applyBorder="1" applyAlignment="1" applyProtection="1">
      <alignment horizontal="center" vertical="center"/>
    </xf>
    <xf numFmtId="0" fontId="10" fillId="0" borderId="112" xfId="0" applyFont="1" applyFill="1" applyBorder="1" applyAlignment="1" applyProtection="1">
      <alignment horizontal="center" vertical="center"/>
    </xf>
    <xf numFmtId="0" fontId="10" fillId="0" borderId="143" xfId="0" applyFont="1" applyFill="1" applyBorder="1" applyAlignment="1" applyProtection="1">
      <alignment horizontal="center" vertical="center"/>
    </xf>
    <xf numFmtId="0" fontId="10" fillId="0" borderId="141" xfId="0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2" fillId="0" borderId="63" xfId="0" applyFont="1" applyFill="1" applyBorder="1" applyAlignment="1" applyProtection="1">
      <alignment horizontal="center" vertical="center"/>
    </xf>
    <xf numFmtId="0" fontId="4" fillId="24" borderId="65" xfId="0" applyFont="1" applyFill="1" applyBorder="1" applyAlignment="1" applyProtection="1">
      <alignment horizontal="center" vertical="center"/>
    </xf>
    <xf numFmtId="0" fontId="11" fillId="24" borderId="39" xfId="0" applyFont="1" applyFill="1" applyBorder="1" applyAlignment="1" applyProtection="1">
      <alignment horizontal="center" vertical="center"/>
    </xf>
    <xf numFmtId="0" fontId="6" fillId="0" borderId="95" xfId="0" applyFont="1" applyBorder="1" applyAlignment="1" applyProtection="1">
      <alignment horizontal="center" vertical="center"/>
    </xf>
    <xf numFmtId="49" fontId="6" fillId="0" borderId="96" xfId="0" applyNumberFormat="1" applyFont="1" applyBorder="1" applyAlignment="1" applyProtection="1">
      <alignment horizontal="left" vertical="center"/>
    </xf>
    <xf numFmtId="0" fontId="6" fillId="0" borderId="96" xfId="0" applyFont="1" applyBorder="1" applyAlignment="1" applyProtection="1">
      <alignment vertical="center" wrapText="1"/>
    </xf>
    <xf numFmtId="0" fontId="6" fillId="0" borderId="94" xfId="0" applyFont="1" applyBorder="1" applyAlignment="1" applyProtection="1">
      <alignment vertical="center" wrapText="1"/>
    </xf>
    <xf numFmtId="0" fontId="8" fillId="0" borderId="126" xfId="0" applyFont="1" applyBorder="1" applyAlignment="1" applyProtection="1">
      <alignment horizontal="center" vertical="center"/>
    </xf>
    <xf numFmtId="0" fontId="11" fillId="0" borderId="124" xfId="0" applyFont="1" applyBorder="1" applyAlignment="1" applyProtection="1">
      <alignment horizontal="center" vertical="center"/>
    </xf>
    <xf numFmtId="0" fontId="6" fillId="0" borderId="78" xfId="0" applyFont="1" applyBorder="1" applyAlignment="1" applyProtection="1">
      <alignment horizontal="center" vertical="center"/>
    </xf>
    <xf numFmtId="0" fontId="6" fillId="0" borderId="98" xfId="0" applyFont="1" applyBorder="1" applyAlignment="1" applyProtection="1">
      <alignment horizontal="center" vertical="center"/>
    </xf>
    <xf numFmtId="0" fontId="6" fillId="0" borderId="99" xfId="0" applyFont="1" applyBorder="1" applyAlignment="1" applyProtection="1">
      <alignment horizontal="center" vertical="center"/>
    </xf>
    <xf numFmtId="0" fontId="15" fillId="0" borderId="100" xfId="0" applyFont="1" applyBorder="1" applyAlignment="1" applyProtection="1">
      <alignment horizontal="center" vertical="center"/>
    </xf>
    <xf numFmtId="0" fontId="6" fillId="0" borderId="101" xfId="0" applyFont="1" applyBorder="1" applyAlignment="1" applyProtection="1">
      <alignment horizontal="center" vertical="center"/>
    </xf>
    <xf numFmtId="0" fontId="6" fillId="0" borderId="102" xfId="0" applyFont="1" applyBorder="1" applyAlignment="1" applyProtection="1">
      <alignment horizontal="center" vertical="center"/>
    </xf>
    <xf numFmtId="0" fontId="15" fillId="0" borderId="103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4" fillId="24" borderId="30" xfId="0" applyFont="1" applyFill="1" applyBorder="1" applyAlignment="1" applyProtection="1">
      <alignment horizontal="center" vertical="center"/>
    </xf>
    <xf numFmtId="0" fontId="4" fillId="24" borderId="31" xfId="0" applyFont="1" applyFill="1" applyBorder="1" applyAlignment="1" applyProtection="1">
      <alignment horizontal="left" vertical="center"/>
    </xf>
    <xf numFmtId="1" fontId="5" fillId="24" borderId="64" xfId="0" applyNumberFormat="1" applyFont="1" applyFill="1" applyBorder="1" applyAlignment="1" applyProtection="1">
      <alignment horizontal="center" vertical="center"/>
    </xf>
    <xf numFmtId="0" fontId="5" fillId="24" borderId="108" xfId="0" applyFont="1" applyFill="1" applyBorder="1" applyAlignment="1" applyProtection="1">
      <alignment horizontal="center" vertical="center"/>
    </xf>
    <xf numFmtId="0" fontId="5" fillId="24" borderId="30" xfId="0" applyFont="1" applyFill="1" applyBorder="1" applyAlignment="1" applyProtection="1">
      <alignment vertical="center"/>
    </xf>
    <xf numFmtId="0" fontId="5" fillId="24" borderId="31" xfId="0" applyFont="1" applyFill="1" applyBorder="1" applyAlignment="1" applyProtection="1">
      <alignment vertical="center"/>
    </xf>
    <xf numFmtId="0" fontId="5" fillId="24" borderId="64" xfId="0" applyFont="1" applyFill="1" applyBorder="1" applyAlignment="1" applyProtection="1">
      <alignment vertical="center"/>
    </xf>
    <xf numFmtId="1" fontId="11" fillId="24" borderId="93" xfId="0" applyNumberFormat="1" applyFont="1" applyFill="1" applyBorder="1" applyAlignment="1" applyProtection="1">
      <alignment horizontal="center" vertical="center"/>
    </xf>
    <xf numFmtId="0" fontId="5" fillId="24" borderId="30" xfId="0" applyFont="1" applyFill="1" applyBorder="1" applyAlignment="1" applyProtection="1">
      <alignment horizontal="center" vertical="center"/>
    </xf>
    <xf numFmtId="0" fontId="5" fillId="24" borderId="31" xfId="0" applyFont="1" applyFill="1" applyBorder="1" applyAlignment="1" applyProtection="1">
      <alignment horizontal="center" vertical="center"/>
    </xf>
    <xf numFmtId="0" fontId="5" fillId="24" borderId="64" xfId="0" applyFont="1" applyFill="1" applyBorder="1" applyAlignment="1" applyProtection="1">
      <alignment horizontal="center" vertical="center"/>
    </xf>
    <xf numFmtId="0" fontId="6" fillId="0" borderId="71" xfId="0" applyFont="1" applyBorder="1" applyAlignment="1" applyProtection="1">
      <alignment horizontal="center" vertical="center"/>
    </xf>
    <xf numFmtId="49" fontId="6" fillId="0" borderId="72" xfId="0" applyNumberFormat="1" applyFont="1" applyBorder="1" applyAlignment="1" applyProtection="1">
      <alignment horizontal="left" vertical="center"/>
    </xf>
    <xf numFmtId="0" fontId="6" fillId="0" borderId="72" xfId="0" applyFont="1" applyFill="1" applyBorder="1" applyAlignment="1" applyProtection="1">
      <alignment vertical="center" wrapText="1"/>
    </xf>
    <xf numFmtId="0" fontId="6" fillId="0" borderId="28" xfId="0" applyFont="1" applyFill="1" applyBorder="1" applyAlignment="1" applyProtection="1">
      <alignment vertical="center" wrapText="1"/>
    </xf>
    <xf numFmtId="0" fontId="6" fillId="0" borderId="118" xfId="0" applyFont="1" applyFill="1" applyBorder="1" applyAlignment="1" applyProtection="1">
      <alignment vertical="center"/>
    </xf>
    <xf numFmtId="0" fontId="6" fillId="0" borderId="119" xfId="0" applyFont="1" applyFill="1" applyBorder="1" applyAlignment="1" applyProtection="1">
      <alignment vertical="center"/>
    </xf>
    <xf numFmtId="1" fontId="8" fillId="0" borderId="104" xfId="0" applyNumberFormat="1" applyFont="1" applyFill="1" applyBorder="1" applyAlignment="1" applyProtection="1">
      <alignment horizontal="center" vertical="center"/>
    </xf>
    <xf numFmtId="1" fontId="6" fillId="0" borderId="0" xfId="0" applyNumberFormat="1" applyFont="1" applyBorder="1" applyAlignment="1" applyProtection="1">
      <alignment vertical="center"/>
    </xf>
    <xf numFmtId="1" fontId="8" fillId="0" borderId="105" xfId="0" applyNumberFormat="1" applyFont="1" applyFill="1" applyBorder="1" applyAlignment="1" applyProtection="1">
      <alignment horizontal="center" vertical="center"/>
    </xf>
    <xf numFmtId="1" fontId="8" fillId="0" borderId="106" xfId="0" applyNumberFormat="1" applyFont="1" applyFill="1" applyBorder="1" applyAlignment="1" applyProtection="1">
      <alignment vertical="center"/>
    </xf>
    <xf numFmtId="1" fontId="14" fillId="0" borderId="107" xfId="0" applyNumberFormat="1" applyFont="1" applyFill="1" applyBorder="1" applyAlignment="1" applyProtection="1">
      <alignment horizontal="center" vertical="center"/>
    </xf>
    <xf numFmtId="1" fontId="8" fillId="0" borderId="106" xfId="0" applyNumberFormat="1" applyFont="1" applyFill="1" applyBorder="1" applyAlignment="1" applyProtection="1">
      <alignment horizontal="center" vertical="center"/>
    </xf>
    <xf numFmtId="1" fontId="14" fillId="0" borderId="107" xfId="0" applyNumberFormat="1" applyFont="1" applyFill="1" applyBorder="1" applyAlignment="1" applyProtection="1">
      <alignment horizontal="right" vertical="center"/>
    </xf>
    <xf numFmtId="0" fontId="6" fillId="0" borderId="73" xfId="0" applyFont="1" applyBorder="1" applyAlignment="1" applyProtection="1">
      <alignment horizontal="center" vertical="center"/>
    </xf>
    <xf numFmtId="49" fontId="6" fillId="0" borderId="74" xfId="0" applyNumberFormat="1" applyFont="1" applyBorder="1" applyAlignment="1" applyProtection="1">
      <alignment horizontal="left" vertical="center"/>
    </xf>
    <xf numFmtId="0" fontId="6" fillId="0" borderId="74" xfId="0" applyFont="1" applyBorder="1" applyAlignment="1" applyProtection="1">
      <alignment vertical="center" wrapText="1"/>
    </xf>
    <xf numFmtId="0" fontId="6" fillId="0" borderId="29" xfId="0" applyFont="1" applyBorder="1" applyAlignment="1" applyProtection="1">
      <alignment vertical="center" wrapText="1"/>
    </xf>
    <xf numFmtId="0" fontId="6" fillId="0" borderId="120" xfId="0" applyFont="1" applyBorder="1" applyAlignment="1" applyProtection="1">
      <alignment vertical="center"/>
    </xf>
    <xf numFmtId="0" fontId="6" fillId="0" borderId="121" xfId="0" applyFont="1" applyBorder="1" applyAlignment="1" applyProtection="1">
      <alignment vertical="center"/>
    </xf>
    <xf numFmtId="0" fontId="8" fillId="0" borderId="75" xfId="0" applyFont="1" applyBorder="1" applyAlignment="1" applyProtection="1">
      <alignment vertical="center"/>
    </xf>
    <xf numFmtId="0" fontId="8" fillId="0" borderId="76" xfId="0" applyFont="1" applyBorder="1" applyAlignment="1" applyProtection="1">
      <alignment vertical="center"/>
    </xf>
    <xf numFmtId="1" fontId="8" fillId="0" borderId="76" xfId="0" applyNumberFormat="1" applyFont="1" applyBorder="1" applyAlignment="1" applyProtection="1">
      <alignment horizontal="center" vertical="center"/>
    </xf>
    <xf numFmtId="0" fontId="14" fillId="0" borderId="77" xfId="0" applyFont="1" applyBorder="1" applyAlignment="1" applyProtection="1">
      <alignment horizontal="center" vertical="center"/>
    </xf>
    <xf numFmtId="0" fontId="8" fillId="0" borderId="75" xfId="0" applyFont="1" applyBorder="1" applyAlignment="1" applyProtection="1">
      <alignment horizontal="center" vertical="center"/>
    </xf>
    <xf numFmtId="0" fontId="8" fillId="0" borderId="76" xfId="0" applyFont="1" applyBorder="1" applyAlignment="1" applyProtection="1">
      <alignment horizontal="center" vertical="center"/>
    </xf>
    <xf numFmtId="0" fontId="14" fillId="0" borderId="77" xfId="0" applyFont="1" applyBorder="1" applyAlignment="1" applyProtection="1">
      <alignment horizontal="right" vertical="center"/>
    </xf>
    <xf numFmtId="0" fontId="15" fillId="0" borderId="69" xfId="0" applyFont="1" applyBorder="1" applyAlignment="1" applyProtection="1">
      <alignment horizontal="center" vertical="center"/>
    </xf>
    <xf numFmtId="49" fontId="6" fillId="0" borderId="79" xfId="0" applyNumberFormat="1" applyFont="1" applyBorder="1" applyAlignment="1" applyProtection="1">
      <alignment horizontal="left" vertical="center"/>
    </xf>
    <xf numFmtId="0" fontId="6" fillId="0" borderId="79" xfId="0" applyFont="1" applyBorder="1" applyAlignment="1" applyProtection="1">
      <alignment vertical="center" wrapText="1"/>
    </xf>
    <xf numFmtId="0" fontId="6" fillId="0" borderId="80" xfId="0" applyFont="1" applyBorder="1" applyAlignment="1" applyProtection="1">
      <alignment vertical="center" wrapText="1"/>
    </xf>
    <xf numFmtId="0" fontId="6" fillId="0" borderId="122" xfId="0" applyFont="1" applyBorder="1" applyAlignment="1" applyProtection="1">
      <alignment vertical="center"/>
    </xf>
    <xf numFmtId="0" fontId="6" fillId="0" borderId="123" xfId="0" applyFont="1" applyBorder="1" applyAlignment="1" applyProtection="1">
      <alignment vertical="center"/>
    </xf>
    <xf numFmtId="0" fontId="6" fillId="0" borderId="72" xfId="0" applyFont="1" applyBorder="1" applyAlignment="1" applyProtection="1">
      <alignment horizontal="left" vertical="center" wrapText="1"/>
    </xf>
    <xf numFmtId="0" fontId="6" fillId="0" borderId="125" xfId="0" applyFont="1" applyBorder="1" applyAlignment="1" applyProtection="1">
      <alignment horizontal="left" vertical="center" wrapText="1"/>
    </xf>
    <xf numFmtId="0" fontId="8" fillId="0" borderId="144" xfId="0" applyFont="1" applyBorder="1" applyAlignment="1" applyProtection="1">
      <alignment horizontal="center" vertical="center"/>
    </xf>
    <xf numFmtId="0" fontId="14" fillId="0" borderId="82" xfId="0" applyFont="1" applyBorder="1" applyAlignment="1" applyProtection="1">
      <alignment horizontal="center" vertical="center"/>
    </xf>
    <xf numFmtId="0" fontId="8" fillId="0" borderId="83" xfId="0" applyFont="1" applyBorder="1" applyAlignment="1" applyProtection="1">
      <alignment horizontal="center" vertical="center"/>
    </xf>
    <xf numFmtId="0" fontId="8" fillId="0" borderId="84" xfId="0" applyFont="1" applyBorder="1" applyAlignment="1" applyProtection="1">
      <alignment horizontal="center" vertical="center"/>
    </xf>
    <xf numFmtId="0" fontId="14" fillId="0" borderId="85" xfId="0" applyFont="1" applyBorder="1" applyAlignment="1" applyProtection="1">
      <alignment horizontal="center" vertical="center"/>
    </xf>
    <xf numFmtId="0" fontId="14" fillId="0" borderId="85" xfId="0" applyFont="1" applyBorder="1" applyAlignment="1" applyProtection="1">
      <alignment horizontal="right" vertical="center"/>
    </xf>
    <xf numFmtId="0" fontId="6" fillId="0" borderId="74" xfId="0" applyFont="1" applyBorder="1" applyAlignment="1" applyProtection="1">
      <alignment horizontal="left" vertical="center" wrapText="1"/>
    </xf>
    <xf numFmtId="0" fontId="6" fillId="0" borderId="145" xfId="0" applyFont="1" applyBorder="1" applyAlignment="1" applyProtection="1">
      <alignment horizontal="left" vertical="center" wrapText="1"/>
    </xf>
    <xf numFmtId="0" fontId="8" fillId="0" borderId="146" xfId="0" applyFont="1" applyBorder="1" applyAlignment="1" applyProtection="1">
      <alignment horizontal="center" vertical="center"/>
    </xf>
    <xf numFmtId="0" fontId="14" fillId="0" borderId="8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1" fontId="0" fillId="0" borderId="0" xfId="0" applyNumberFormat="1" applyAlignment="1" applyProtection="1">
      <alignment vertical="center"/>
    </xf>
    <xf numFmtId="0" fontId="10" fillId="0" borderId="147" xfId="0" applyFont="1" applyFill="1" applyBorder="1" applyAlignment="1" applyProtection="1">
      <alignment horizontal="center" vertical="center"/>
    </xf>
    <xf numFmtId="0" fontId="12" fillId="0" borderId="148" xfId="0" applyFont="1" applyFill="1" applyBorder="1" applyAlignment="1" applyProtection="1">
      <alignment horizontal="center" vertical="center"/>
    </xf>
    <xf numFmtId="0" fontId="37" fillId="0" borderId="0" xfId="0" applyFont="1" applyAlignment="1" applyProtection="1">
      <alignment vertical="center"/>
    </xf>
    <xf numFmtId="0" fontId="10" fillId="0" borderId="115" xfId="0" applyFont="1" applyFill="1" applyBorder="1" applyAlignment="1" applyProtection="1">
      <alignment vertical="center" wrapText="1"/>
    </xf>
    <xf numFmtId="0" fontId="10" fillId="0" borderId="117" xfId="0" applyFont="1" applyFill="1" applyBorder="1" applyAlignment="1" applyProtection="1">
      <alignment vertical="center" wrapText="1"/>
    </xf>
    <xf numFmtId="0" fontId="10" fillId="0" borderId="109" xfId="0" applyFont="1" applyFill="1" applyBorder="1" applyAlignment="1" applyProtection="1">
      <alignment horizontal="center" vertical="center"/>
    </xf>
    <xf numFmtId="0" fontId="12" fillId="0" borderId="113" xfId="0" applyFont="1" applyFill="1" applyBorder="1" applyAlignment="1" applyProtection="1">
      <alignment horizontal="center" vertical="center"/>
    </xf>
    <xf numFmtId="0" fontId="10" fillId="0" borderId="149" xfId="0" applyFont="1" applyFill="1" applyBorder="1" applyAlignment="1" applyProtection="1">
      <alignment horizontal="center" vertical="center"/>
    </xf>
    <xf numFmtId="0" fontId="10" fillId="0" borderId="132" xfId="0" applyFont="1" applyFill="1" applyBorder="1" applyAlignment="1" applyProtection="1">
      <alignment horizontal="center" vertical="center"/>
    </xf>
    <xf numFmtId="0" fontId="12" fillId="0" borderId="151" xfId="0" applyFont="1" applyFill="1" applyBorder="1" applyAlignment="1" applyProtection="1">
      <alignment horizontal="center" vertical="center"/>
    </xf>
    <xf numFmtId="1" fontId="18" fillId="0" borderId="142" xfId="0" applyNumberFormat="1" applyFont="1" applyFill="1" applyBorder="1" applyAlignment="1">
      <alignment horizontal="center" vertical="center"/>
    </xf>
    <xf numFmtId="0" fontId="10" fillId="0" borderId="115" xfId="0" applyFont="1" applyFill="1" applyBorder="1" applyAlignment="1" applyProtection="1">
      <alignment vertical="center"/>
      <protection locked="0"/>
    </xf>
    <xf numFmtId="0" fontId="10" fillId="0" borderId="155" xfId="0" applyFont="1" applyFill="1" applyBorder="1" applyAlignment="1">
      <alignment horizontal="center" vertical="center"/>
    </xf>
    <xf numFmtId="0" fontId="10" fillId="0" borderId="156" xfId="0" applyFont="1" applyFill="1" applyBorder="1" applyAlignment="1">
      <alignment horizontal="center" vertical="center"/>
    </xf>
    <xf numFmtId="0" fontId="10" fillId="0" borderId="157" xfId="0" applyFont="1" applyFill="1" applyBorder="1" applyAlignment="1">
      <alignment horizontal="center" vertical="center"/>
    </xf>
    <xf numFmtId="0" fontId="10" fillId="0" borderId="158" xfId="0" applyFont="1" applyFill="1" applyBorder="1" applyAlignment="1">
      <alignment horizontal="center" vertical="center"/>
    </xf>
    <xf numFmtId="0" fontId="12" fillId="0" borderId="159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7" xfId="0" applyFont="1" applyFill="1" applyBorder="1" applyAlignment="1" applyProtection="1">
      <alignment horizontal="center" vertical="center"/>
      <protection locked="0"/>
    </xf>
    <xf numFmtId="0" fontId="5" fillId="0" borderId="147" xfId="0" applyFont="1" applyFill="1" applyBorder="1" applyAlignment="1">
      <alignment horizontal="center" vertical="center"/>
    </xf>
    <xf numFmtId="0" fontId="5" fillId="0" borderId="160" xfId="0" applyFont="1" applyFill="1" applyBorder="1" applyAlignment="1" applyProtection="1">
      <alignment horizontal="center" vertical="center"/>
    </xf>
    <xf numFmtId="0" fontId="10" fillId="0" borderId="161" xfId="0" applyFont="1" applyFill="1" applyBorder="1" applyAlignment="1" applyProtection="1">
      <alignment horizontal="center" vertical="center"/>
    </xf>
    <xf numFmtId="0" fontId="10" fillId="0" borderId="155" xfId="0" applyFont="1" applyFill="1" applyBorder="1" applyAlignment="1" applyProtection="1">
      <alignment horizontal="center" vertical="center"/>
    </xf>
    <xf numFmtId="0" fontId="10" fillId="0" borderId="162" xfId="0" applyFont="1" applyFill="1" applyBorder="1" applyAlignment="1" applyProtection="1">
      <alignment horizontal="center" vertical="center"/>
    </xf>
    <xf numFmtId="0" fontId="10" fillId="0" borderId="156" xfId="0" applyFont="1" applyFill="1" applyBorder="1" applyAlignment="1" applyProtection="1">
      <alignment horizontal="center" vertical="center"/>
    </xf>
    <xf numFmtId="0" fontId="10" fillId="0" borderId="157" xfId="0" applyFont="1" applyFill="1" applyBorder="1" applyAlignment="1" applyProtection="1">
      <alignment horizontal="center" vertical="center"/>
    </xf>
    <xf numFmtId="0" fontId="10" fillId="0" borderId="158" xfId="0" applyFont="1" applyFill="1" applyBorder="1" applyAlignment="1" applyProtection="1">
      <alignment horizontal="center" vertical="center"/>
    </xf>
    <xf numFmtId="0" fontId="12" fillId="0" borderId="159" xfId="0" applyFont="1" applyFill="1" applyBorder="1" applyAlignment="1" applyProtection="1">
      <alignment horizontal="center" vertical="center"/>
    </xf>
    <xf numFmtId="1" fontId="11" fillId="24" borderId="108" xfId="0" applyNumberFormat="1" applyFont="1" applyFill="1" applyBorder="1" applyAlignment="1">
      <alignment horizontal="center" vertical="center"/>
    </xf>
    <xf numFmtId="1" fontId="5" fillId="24" borderId="93" xfId="0" applyNumberFormat="1" applyFont="1" applyFill="1" applyBorder="1" applyAlignment="1">
      <alignment horizontal="center" vertical="center"/>
    </xf>
    <xf numFmtId="1" fontId="5" fillId="24" borderId="93" xfId="0" applyNumberFormat="1" applyFont="1" applyFill="1" applyBorder="1" applyAlignment="1">
      <alignment vertical="center"/>
    </xf>
    <xf numFmtId="1" fontId="11" fillId="24" borderId="116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 applyProtection="1">
      <alignment vertical="center"/>
    </xf>
    <xf numFmtId="1" fontId="6" fillId="0" borderId="0" xfId="0" applyNumberFormat="1" applyFont="1" applyAlignment="1" applyProtection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49" fontId="9" fillId="0" borderId="46" xfId="0" applyNumberFormat="1" applyFont="1" applyFill="1" applyBorder="1" applyAlignment="1">
      <alignment horizontal="center" vertical="center"/>
    </xf>
    <xf numFmtId="0" fontId="10" fillId="0" borderId="149" xfId="0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center" vertical="center"/>
    </xf>
    <xf numFmtId="0" fontId="10" fillId="0" borderId="164" xfId="0" applyFont="1" applyFill="1" applyBorder="1" applyAlignment="1">
      <alignment horizontal="center" vertical="center"/>
    </xf>
    <xf numFmtId="0" fontId="10" fillId="0" borderId="152" xfId="0" applyFont="1" applyFill="1" applyBorder="1" applyAlignment="1" applyProtection="1">
      <alignment horizontal="center" vertical="center"/>
      <protection locked="0"/>
    </xf>
    <xf numFmtId="0" fontId="10" fillId="0" borderId="153" xfId="0" applyFont="1" applyFill="1" applyBorder="1" applyAlignment="1" applyProtection="1">
      <alignment horizontal="center" vertical="center"/>
      <protection locked="0"/>
    </xf>
    <xf numFmtId="0" fontId="12" fillId="0" borderId="154" xfId="0" applyFont="1" applyFill="1" applyBorder="1" applyAlignment="1" applyProtection="1">
      <alignment horizontal="center" vertical="center"/>
      <protection locked="0"/>
    </xf>
    <xf numFmtId="0" fontId="10" fillId="0" borderId="152" xfId="0" applyFont="1" applyFill="1" applyBorder="1" applyAlignment="1">
      <alignment horizontal="center" vertical="center"/>
    </xf>
    <xf numFmtId="0" fontId="10" fillId="0" borderId="153" xfId="0" applyFont="1" applyFill="1" applyBorder="1" applyAlignment="1">
      <alignment horizontal="center" vertical="center"/>
    </xf>
    <xf numFmtId="0" fontId="10" fillId="0" borderId="165" xfId="0" applyFont="1" applyFill="1" applyBorder="1" applyAlignment="1">
      <alignment horizontal="center" vertical="center"/>
    </xf>
    <xf numFmtId="0" fontId="12" fillId="0" borderId="154" xfId="0" applyFont="1" applyFill="1" applyBorder="1" applyAlignment="1">
      <alignment horizontal="center" vertical="center"/>
    </xf>
    <xf numFmtId="1" fontId="10" fillId="0" borderId="120" xfId="0" applyNumberFormat="1" applyFont="1" applyFill="1" applyBorder="1" applyAlignment="1">
      <alignment horizontal="center" vertical="center"/>
    </xf>
    <xf numFmtId="1" fontId="12" fillId="0" borderId="59" xfId="0" applyNumberFormat="1" applyFont="1" applyFill="1" applyBorder="1" applyAlignment="1">
      <alignment horizontal="center" vertical="center"/>
    </xf>
    <xf numFmtId="1" fontId="10" fillId="0" borderId="166" xfId="0" applyNumberFormat="1" applyFont="1" applyFill="1" applyBorder="1" applyAlignment="1">
      <alignment horizontal="center" vertical="center"/>
    </xf>
    <xf numFmtId="1" fontId="10" fillId="0" borderId="167" xfId="0" applyNumberFormat="1" applyFont="1" applyFill="1" applyBorder="1" applyAlignment="1">
      <alignment horizontal="center" vertical="center"/>
    </xf>
    <xf numFmtId="1" fontId="12" fillId="0" borderId="168" xfId="0" applyNumberFormat="1" applyFont="1" applyFill="1" applyBorder="1" applyAlignment="1">
      <alignment horizontal="center" vertical="center"/>
    </xf>
    <xf numFmtId="1" fontId="12" fillId="0" borderId="169" xfId="0" applyNumberFormat="1" applyFont="1" applyFill="1" applyBorder="1" applyAlignment="1">
      <alignment horizontal="center" vertical="center"/>
    </xf>
    <xf numFmtId="1" fontId="12" fillId="0" borderId="40" xfId="0" applyNumberFormat="1" applyFont="1" applyFill="1" applyBorder="1" applyAlignment="1">
      <alignment horizontal="center" vertical="center"/>
    </xf>
    <xf numFmtId="1" fontId="10" fillId="0" borderId="132" xfId="0" applyNumberFormat="1" applyFont="1" applyFill="1" applyBorder="1" applyAlignment="1">
      <alignment horizontal="center" vertical="center"/>
    </xf>
    <xf numFmtId="1" fontId="10" fillId="0" borderId="170" xfId="0" applyNumberFormat="1" applyFont="1" applyFill="1" applyBorder="1" applyAlignment="1">
      <alignment horizontal="center" vertical="center"/>
    </xf>
    <xf numFmtId="1" fontId="10" fillId="0" borderId="171" xfId="0" applyNumberFormat="1" applyFont="1" applyFill="1" applyBorder="1" applyAlignment="1">
      <alignment horizontal="center" vertical="center"/>
    </xf>
    <xf numFmtId="1" fontId="12" fillId="0" borderId="172" xfId="0" applyNumberFormat="1" applyFont="1" applyFill="1" applyBorder="1" applyAlignment="1">
      <alignment horizontal="center" vertical="center"/>
    </xf>
    <xf numFmtId="1" fontId="12" fillId="0" borderId="173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1" fontId="15" fillId="0" borderId="100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center" vertical="center"/>
    </xf>
    <xf numFmtId="0" fontId="8" fillId="0" borderId="140" xfId="0" applyFont="1" applyBorder="1" applyAlignment="1">
      <alignment horizontal="center" vertical="center"/>
    </xf>
    <xf numFmtId="0" fontId="8" fillId="0" borderId="120" xfId="0" applyFont="1" applyBorder="1" applyAlignment="1">
      <alignment horizontal="center" vertical="center"/>
    </xf>
    <xf numFmtId="0" fontId="14" fillId="0" borderId="121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5" fillId="25" borderId="0" xfId="0" applyFont="1" applyFill="1" applyAlignment="1">
      <alignment vertical="center"/>
    </xf>
    <xf numFmtId="0" fontId="2" fillId="25" borderId="0" xfId="0" applyFont="1" applyFill="1" applyAlignment="1">
      <alignment vertical="center"/>
    </xf>
    <xf numFmtId="0" fontId="10" fillId="0" borderId="88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" fillId="26" borderId="0" xfId="0" applyFont="1" applyFill="1" applyAlignment="1">
      <alignment vertical="center"/>
    </xf>
    <xf numFmtId="0" fontId="5" fillId="27" borderId="0" xfId="0" applyFont="1" applyFill="1" applyAlignment="1">
      <alignment vertical="center"/>
    </xf>
    <xf numFmtId="1" fontId="5" fillId="0" borderId="37" xfId="0" applyNumberFormat="1" applyFont="1" applyFill="1" applyBorder="1" applyAlignment="1">
      <alignment horizontal="center" vertical="center"/>
    </xf>
    <xf numFmtId="0" fontId="10" fillId="0" borderId="115" xfId="0" applyFont="1" applyFill="1" applyBorder="1" applyAlignment="1">
      <alignment vertical="center" wrapText="1"/>
    </xf>
    <xf numFmtId="0" fontId="10" fillId="0" borderId="117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25" borderId="114" xfId="0" applyFont="1" applyFill="1" applyBorder="1" applyAlignment="1">
      <alignment vertical="center"/>
    </xf>
    <xf numFmtId="0" fontId="10" fillId="0" borderId="88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0" fontId="10" fillId="0" borderId="92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2" fillId="25" borderId="0" xfId="0" applyFont="1" applyFill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vertical="center"/>
    </xf>
    <xf numFmtId="0" fontId="2" fillId="26" borderId="0" xfId="0" applyFont="1" applyFill="1" applyAlignment="1">
      <alignment vertical="center"/>
    </xf>
    <xf numFmtId="0" fontId="5" fillId="24" borderId="55" xfId="0" applyFont="1" applyFill="1" applyBorder="1" applyAlignment="1">
      <alignment horizontal="center" vertical="center"/>
    </xf>
    <xf numFmtId="0" fontId="11" fillId="24" borderId="142" xfId="0" applyFont="1" applyFill="1" applyBorder="1" applyAlignment="1">
      <alignment horizontal="center" vertical="center"/>
    </xf>
    <xf numFmtId="49" fontId="5" fillId="24" borderId="27" xfId="0" applyNumberFormat="1" applyFont="1" applyFill="1" applyBorder="1" applyAlignment="1">
      <alignment horizontal="right" vertical="center"/>
    </xf>
    <xf numFmtId="0" fontId="5" fillId="24" borderId="194" xfId="0" applyFont="1" applyFill="1" applyBorder="1" applyAlignment="1">
      <alignment horizontal="center" vertical="center"/>
    </xf>
    <xf numFmtId="0" fontId="9" fillId="0" borderId="174" xfId="0" applyFont="1" applyFill="1" applyBorder="1" applyAlignment="1">
      <alignment horizontal="center" vertical="center"/>
    </xf>
    <xf numFmtId="0" fontId="5" fillId="0" borderId="109" xfId="0" applyFont="1" applyFill="1" applyBorder="1" applyAlignment="1" applyProtection="1">
      <alignment horizontal="center" vertical="center"/>
    </xf>
    <xf numFmtId="0" fontId="5" fillId="0" borderId="132" xfId="0" applyFont="1" applyFill="1" applyBorder="1" applyAlignment="1" applyProtection="1">
      <alignment horizontal="center" vertical="center"/>
    </xf>
    <xf numFmtId="0" fontId="10" fillId="0" borderId="117" xfId="0" applyFont="1" applyFill="1" applyBorder="1" applyAlignment="1" applyProtection="1">
      <alignment vertical="center"/>
      <protection locked="0"/>
    </xf>
    <xf numFmtId="0" fontId="10" fillId="0" borderId="150" xfId="0" applyFont="1" applyFill="1" applyBorder="1" applyAlignment="1">
      <alignment vertical="center" wrapText="1"/>
    </xf>
    <xf numFmtId="0" fontId="10" fillId="0" borderId="49" xfId="0" applyFont="1" applyFill="1" applyBorder="1" applyAlignment="1">
      <alignment vertical="center" wrapText="1"/>
    </xf>
    <xf numFmtId="1" fontId="12" fillId="0" borderId="151" xfId="0" applyNumberFormat="1" applyFont="1" applyFill="1" applyBorder="1" applyAlignment="1">
      <alignment horizontal="center" vertical="center"/>
    </xf>
    <xf numFmtId="0" fontId="5" fillId="24" borderId="54" xfId="0" applyFont="1" applyFill="1" applyBorder="1" applyAlignment="1">
      <alignment horizontal="center" vertical="center"/>
    </xf>
    <xf numFmtId="0" fontId="5" fillId="24" borderId="54" xfId="0" applyFont="1" applyFill="1" applyBorder="1" applyAlignment="1" applyProtection="1">
      <alignment horizontal="center" vertical="center"/>
    </xf>
    <xf numFmtId="0" fontId="10" fillId="0" borderId="47" xfId="0" applyFont="1" applyFill="1" applyBorder="1" applyAlignment="1" applyProtection="1">
      <alignment horizontal="center" vertical="center"/>
    </xf>
    <xf numFmtId="0" fontId="10" fillId="0" borderId="115" xfId="0" applyFont="1" applyFill="1" applyBorder="1" applyAlignment="1" applyProtection="1">
      <alignment vertical="center"/>
    </xf>
    <xf numFmtId="0" fontId="10" fillId="0" borderId="117" xfId="0" applyFont="1" applyFill="1" applyBorder="1" applyAlignment="1" applyProtection="1">
      <alignment vertical="center"/>
    </xf>
    <xf numFmtId="0" fontId="10" fillId="0" borderId="197" xfId="0" applyFont="1" applyFill="1" applyBorder="1" applyAlignment="1">
      <alignment horizontal="center" vertical="center"/>
    </xf>
    <xf numFmtId="0" fontId="10" fillId="0" borderId="198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2" fillId="0" borderId="90" xfId="0" applyFont="1" applyFill="1" applyBorder="1" applyAlignment="1">
      <alignment horizontal="center" vertical="center"/>
    </xf>
    <xf numFmtId="0" fontId="10" fillId="0" borderId="154" xfId="0" applyFont="1" applyFill="1" applyBorder="1" applyAlignment="1">
      <alignment horizontal="center" vertical="center"/>
    </xf>
    <xf numFmtId="0" fontId="10" fillId="0" borderId="199" xfId="0" applyFont="1" applyFill="1" applyBorder="1" applyAlignment="1" applyProtection="1">
      <alignment vertical="center"/>
    </xf>
    <xf numFmtId="0" fontId="10" fillId="0" borderId="28" xfId="0" applyFont="1" applyFill="1" applyBorder="1" applyAlignment="1" applyProtection="1">
      <alignment vertical="center"/>
    </xf>
    <xf numFmtId="0" fontId="10" fillId="0" borderId="29" xfId="0" applyFont="1" applyFill="1" applyBorder="1" applyAlignment="1" applyProtection="1">
      <alignment vertical="center"/>
    </xf>
    <xf numFmtId="0" fontId="10" fillId="0" borderId="197" xfId="0" applyFont="1" applyFill="1" applyBorder="1" applyAlignment="1" applyProtection="1">
      <alignment horizontal="center" vertical="center"/>
    </xf>
    <xf numFmtId="0" fontId="10" fillId="0" borderId="164" xfId="0" applyFont="1" applyFill="1" applyBorder="1" applyAlignment="1" applyProtection="1">
      <alignment horizontal="center" vertical="center"/>
    </xf>
    <xf numFmtId="0" fontId="10" fillId="0" borderId="198" xfId="0" applyFont="1" applyFill="1" applyBorder="1" applyAlignment="1" applyProtection="1">
      <alignment horizontal="center" vertical="center"/>
    </xf>
    <xf numFmtId="0" fontId="10" fillId="0" borderId="63" xfId="0" applyFont="1" applyFill="1" applyBorder="1" applyAlignment="1" applyProtection="1">
      <alignment horizontal="center" vertical="center"/>
    </xf>
    <xf numFmtId="0" fontId="40" fillId="0" borderId="47" xfId="0" applyFont="1" applyFill="1" applyBorder="1" applyAlignment="1" applyProtection="1">
      <alignment horizontal="center" vertical="center"/>
    </xf>
    <xf numFmtId="0" fontId="10" fillId="0" borderId="201" xfId="0" applyFont="1" applyFill="1" applyBorder="1" applyAlignment="1" applyProtection="1">
      <alignment horizontal="center" vertical="center"/>
    </xf>
    <xf numFmtId="0" fontId="9" fillId="0" borderId="47" xfId="0" applyFont="1" applyFill="1" applyBorder="1" applyAlignment="1" applyProtection="1">
      <alignment horizontal="center" vertical="center"/>
    </xf>
    <xf numFmtId="0" fontId="39" fillId="0" borderId="47" xfId="0" applyFont="1" applyFill="1" applyBorder="1" applyAlignment="1" applyProtection="1">
      <alignment vertical="center"/>
    </xf>
    <xf numFmtId="49" fontId="9" fillId="0" borderId="51" xfId="0" applyNumberFormat="1" applyFont="1" applyFill="1" applyBorder="1" applyAlignment="1" applyProtection="1">
      <alignment horizontal="left" vertical="center"/>
    </xf>
    <xf numFmtId="49" fontId="9" fillId="0" borderId="51" xfId="0" applyNumberFormat="1" applyFont="1" applyFill="1" applyBorder="1" applyAlignment="1">
      <alignment horizontal="left" vertical="center"/>
    </xf>
    <xf numFmtId="0" fontId="12" fillId="0" borderId="198" xfId="0" applyFont="1" applyFill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4" borderId="31" xfId="0" applyFont="1" applyFill="1" applyBorder="1" applyAlignment="1">
      <alignment horizontal="right" vertical="center" wrapText="1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42" applyFont="1" applyBorder="1" applyAlignment="1">
      <alignment vertical="center"/>
    </xf>
    <xf numFmtId="0" fontId="5" fillId="0" borderId="0" xfId="42" applyFont="1" applyBorder="1" applyAlignment="1">
      <alignment horizontal="right" vertical="center"/>
    </xf>
    <xf numFmtId="0" fontId="10" fillId="0" borderId="0" xfId="42" applyFont="1" applyBorder="1"/>
    <xf numFmtId="0" fontId="10" fillId="0" borderId="0" xfId="42" applyFont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" fontId="1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60" xfId="0" applyFont="1" applyFill="1" applyBorder="1" applyAlignment="1">
      <alignment horizontal="center" vertical="center"/>
    </xf>
    <xf numFmtId="49" fontId="9" fillId="0" borderId="192" xfId="0" applyNumberFormat="1" applyFont="1" applyFill="1" applyBorder="1" applyAlignment="1">
      <alignment horizontal="left" vertical="center"/>
    </xf>
    <xf numFmtId="0" fontId="10" fillId="0" borderId="189" xfId="0" applyFont="1" applyFill="1" applyBorder="1" applyAlignment="1" applyProtection="1">
      <alignment vertical="center"/>
      <protection locked="0"/>
    </xf>
    <xf numFmtId="0" fontId="10" fillId="0" borderId="120" xfId="0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  <xf numFmtId="0" fontId="10" fillId="0" borderId="132" xfId="0" applyFont="1" applyFill="1" applyBorder="1" applyAlignment="1">
      <alignment horizontal="center" vertical="center"/>
    </xf>
    <xf numFmtId="0" fontId="12" fillId="0" borderId="151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left" vertical="center" wrapText="1"/>
    </xf>
    <xf numFmtId="49" fontId="6" fillId="0" borderId="91" xfId="0" applyNumberFormat="1" applyFont="1" applyFill="1" applyBorder="1" applyAlignment="1">
      <alignment horizontal="left" vertical="center"/>
    </xf>
    <xf numFmtId="0" fontId="6" fillId="0" borderId="17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9" fillId="0" borderId="191" xfId="0" applyFont="1" applyFill="1" applyBorder="1" applyAlignment="1">
      <alignment horizontal="center" vertical="center"/>
    </xf>
    <xf numFmtId="0" fontId="9" fillId="0" borderId="137" xfId="0" applyFont="1" applyFill="1" applyBorder="1" applyAlignment="1">
      <alignment horizontal="left" vertical="center"/>
    </xf>
    <xf numFmtId="0" fontId="10" fillId="0" borderId="184" xfId="0" applyFont="1" applyFill="1" applyBorder="1" applyAlignment="1">
      <alignment horizontal="center" vertical="center"/>
    </xf>
    <xf numFmtId="0" fontId="10" fillId="0" borderId="185" xfId="0" applyFont="1" applyFill="1" applyBorder="1" applyAlignment="1">
      <alignment horizontal="center" vertical="center"/>
    </xf>
    <xf numFmtId="0" fontId="12" fillId="0" borderId="196" xfId="0" applyFont="1" applyFill="1" applyBorder="1" applyAlignment="1">
      <alignment horizontal="center" vertical="center"/>
    </xf>
    <xf numFmtId="0" fontId="12" fillId="0" borderId="186" xfId="0" applyFont="1" applyFill="1" applyBorder="1" applyAlignment="1">
      <alignment horizontal="center" vertical="center"/>
    </xf>
    <xf numFmtId="0" fontId="10" fillId="0" borderId="161" xfId="0" applyFont="1" applyFill="1" applyBorder="1" applyAlignment="1">
      <alignment horizontal="center" vertical="center"/>
    </xf>
    <xf numFmtId="0" fontId="10" fillId="0" borderId="162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128" xfId="0" applyFont="1" applyFill="1" applyBorder="1" applyAlignment="1">
      <alignment horizontal="center" vertical="center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170" xfId="0" applyFont="1" applyFill="1" applyBorder="1" applyAlignment="1">
      <alignment horizontal="center" vertical="center"/>
    </xf>
    <xf numFmtId="0" fontId="10" fillId="0" borderId="171" xfId="0" applyFont="1" applyFill="1" applyBorder="1" applyAlignment="1">
      <alignment horizontal="center" vertical="center"/>
    </xf>
    <xf numFmtId="0" fontId="12" fillId="0" borderId="173" xfId="0" applyFont="1" applyFill="1" applyBorder="1" applyAlignment="1">
      <alignment horizontal="center" vertical="center"/>
    </xf>
    <xf numFmtId="0" fontId="10" fillId="0" borderId="17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0" fontId="6" fillId="0" borderId="188" xfId="0" applyFont="1" applyBorder="1" applyAlignment="1">
      <alignment horizontal="center" vertical="center"/>
    </xf>
    <xf numFmtId="49" fontId="9" fillId="0" borderId="231" xfId="0" applyNumberFormat="1" applyFont="1" applyFill="1" applyBorder="1" applyAlignment="1">
      <alignment horizontal="center" vertical="center"/>
    </xf>
    <xf numFmtId="0" fontId="9" fillId="0" borderId="188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9" fillId="0" borderId="50" xfId="0" applyFont="1" applyFill="1" applyBorder="1" applyAlignment="1" applyProtection="1">
      <alignment horizontal="left" vertical="center"/>
    </xf>
    <xf numFmtId="0" fontId="9" fillId="0" borderId="51" xfId="0" applyFont="1" applyFill="1" applyBorder="1" applyAlignment="1" applyProtection="1">
      <alignment horizontal="left" vertical="center"/>
    </xf>
    <xf numFmtId="49" fontId="9" fillId="0" borderId="53" xfId="0" applyNumberFormat="1" applyFont="1" applyFill="1" applyBorder="1" applyAlignment="1">
      <alignment horizontal="left" vertical="center"/>
    </xf>
    <xf numFmtId="0" fontId="10" fillId="0" borderId="189" xfId="0" applyFont="1" applyFill="1" applyBorder="1" applyAlignment="1" applyProtection="1">
      <alignment vertical="center"/>
    </xf>
    <xf numFmtId="0" fontId="10" fillId="0" borderId="70" xfId="0" applyFont="1" applyFill="1" applyBorder="1" applyAlignment="1" applyProtection="1">
      <alignment vertical="center"/>
    </xf>
    <xf numFmtId="0" fontId="10" fillId="0" borderId="183" xfId="0" applyFont="1" applyFill="1" applyBorder="1" applyAlignment="1" applyProtection="1">
      <alignment horizontal="center" vertical="center"/>
    </xf>
    <xf numFmtId="0" fontId="10" fillId="0" borderId="179" xfId="0" applyFont="1" applyFill="1" applyBorder="1" applyAlignment="1" applyProtection="1">
      <alignment horizontal="center" vertical="center"/>
    </xf>
    <xf numFmtId="0" fontId="10" fillId="0" borderId="180" xfId="0" applyFont="1" applyFill="1" applyBorder="1" applyAlignment="1" applyProtection="1">
      <alignment horizontal="center" vertical="center"/>
    </xf>
    <xf numFmtId="0" fontId="10" fillId="0" borderId="181" xfId="0" applyFont="1" applyFill="1" applyBorder="1" applyAlignment="1" applyProtection="1">
      <alignment horizontal="center" vertical="center"/>
    </xf>
    <xf numFmtId="0" fontId="12" fillId="0" borderId="182" xfId="0" applyFont="1" applyFill="1" applyBorder="1" applyAlignment="1" applyProtection="1">
      <alignment horizontal="center" vertical="center"/>
    </xf>
    <xf numFmtId="0" fontId="10" fillId="0" borderId="178" xfId="0" applyFont="1" applyFill="1" applyBorder="1" applyAlignment="1" applyProtection="1">
      <alignment horizontal="center" vertical="center"/>
    </xf>
    <xf numFmtId="1" fontId="10" fillId="0" borderId="184" xfId="0" applyNumberFormat="1" applyFont="1" applyFill="1" applyBorder="1" applyAlignment="1">
      <alignment horizontal="center" vertical="center"/>
    </xf>
    <xf numFmtId="1" fontId="10" fillId="0" borderId="185" xfId="0" applyNumberFormat="1" applyFont="1" applyFill="1" applyBorder="1" applyAlignment="1">
      <alignment horizontal="center" vertical="center"/>
    </xf>
    <xf numFmtId="1" fontId="12" fillId="0" borderId="186" xfId="0" applyNumberFormat="1" applyFont="1" applyFill="1" applyBorder="1" applyAlignment="1">
      <alignment horizontal="center" vertical="center"/>
    </xf>
    <xf numFmtId="0" fontId="10" fillId="0" borderId="187" xfId="0" applyFont="1" applyFill="1" applyBorder="1" applyAlignment="1" applyProtection="1">
      <alignment horizontal="center" vertical="center"/>
    </xf>
    <xf numFmtId="0" fontId="10" fillId="0" borderId="188" xfId="0" applyFont="1" applyFill="1" applyBorder="1" applyAlignment="1" applyProtection="1">
      <alignment horizontal="center" vertical="center"/>
    </xf>
    <xf numFmtId="0" fontId="10" fillId="0" borderId="48" xfId="0" applyFont="1" applyFill="1" applyBorder="1" applyAlignment="1" applyProtection="1">
      <alignment horizontal="center" vertical="center"/>
    </xf>
    <xf numFmtId="0" fontId="5" fillId="0" borderId="193" xfId="0" applyFont="1" applyFill="1" applyBorder="1" applyAlignment="1">
      <alignment horizontal="center" vertical="center"/>
    </xf>
    <xf numFmtId="0" fontId="11" fillId="0" borderId="142" xfId="0" applyFont="1" applyFill="1" applyBorder="1" applyAlignment="1">
      <alignment horizontal="center" vertical="center"/>
    </xf>
    <xf numFmtId="0" fontId="5" fillId="0" borderId="194" xfId="0" applyFont="1" applyFill="1" applyBorder="1" applyAlignment="1">
      <alignment horizontal="center" vertical="center"/>
    </xf>
    <xf numFmtId="0" fontId="5" fillId="0" borderId="142" xfId="0" applyFont="1" applyFill="1" applyBorder="1" applyAlignment="1">
      <alignment horizontal="center" vertical="center"/>
    </xf>
    <xf numFmtId="0" fontId="11" fillId="0" borderId="195" xfId="0" applyFont="1" applyFill="1" applyBorder="1" applyAlignment="1">
      <alignment horizontal="center" vertical="center"/>
    </xf>
    <xf numFmtId="0" fontId="4" fillId="0" borderId="23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0" fontId="10" fillId="0" borderId="176" xfId="0" applyFont="1" applyFill="1" applyBorder="1" applyAlignment="1" applyProtection="1">
      <alignment vertical="center"/>
    </xf>
    <xf numFmtId="0" fontId="10" fillId="0" borderId="177" xfId="0" applyFont="1" applyFill="1" applyBorder="1" applyAlignment="1" applyProtection="1">
      <alignment vertical="center"/>
    </xf>
    <xf numFmtId="0" fontId="10" fillId="0" borderId="200" xfId="0" applyFont="1" applyFill="1" applyBorder="1" applyAlignment="1" applyProtection="1">
      <alignment horizontal="center" vertical="center"/>
    </xf>
    <xf numFmtId="0" fontId="12" fillId="0" borderId="29" xfId="0" applyFont="1" applyFill="1" applyBorder="1" applyAlignment="1" applyProtection="1">
      <alignment horizontal="center" vertical="center"/>
    </xf>
    <xf numFmtId="49" fontId="9" fillId="0" borderId="47" xfId="0" applyNumberFormat="1" applyFont="1" applyFill="1" applyBorder="1" applyAlignment="1" applyProtection="1">
      <alignment horizontal="center" vertical="center"/>
    </xf>
    <xf numFmtId="0" fontId="9" fillId="0" borderId="190" xfId="0" applyFont="1" applyFill="1" applyBorder="1" applyAlignment="1" applyProtection="1">
      <alignment horizontal="left" vertical="center"/>
    </xf>
    <xf numFmtId="0" fontId="9" fillId="0" borderId="53" xfId="0" applyFont="1" applyFill="1" applyBorder="1" applyAlignment="1" applyProtection="1">
      <alignment horizontal="left" vertical="center"/>
    </xf>
    <xf numFmtId="0" fontId="12" fillId="0" borderId="211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49" fontId="6" fillId="0" borderId="74" xfId="0" applyNumberFormat="1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 wrapText="1"/>
    </xf>
    <xf numFmtId="0" fontId="6" fillId="0" borderId="72" xfId="0" applyFont="1" applyFill="1" applyBorder="1" applyAlignment="1">
      <alignment horizontal="left" vertical="center" wrapText="1"/>
    </xf>
    <xf numFmtId="0" fontId="8" fillId="0" borderId="120" xfId="0" applyFont="1" applyFill="1" applyBorder="1" applyAlignment="1">
      <alignment horizontal="center" vertical="center"/>
    </xf>
    <xf numFmtId="0" fontId="14" fillId="0" borderId="121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0" fontId="45" fillId="0" borderId="0" xfId="0" applyFont="1" applyFill="1" applyBorder="1" applyAlignment="1" applyProtection="1">
      <alignment horizontal="center" vertical="center"/>
    </xf>
    <xf numFmtId="49" fontId="45" fillId="0" borderId="0" xfId="0" applyNumberFormat="1" applyFont="1" applyFill="1" applyBorder="1" applyAlignment="1" applyProtection="1">
      <alignment horizontal="left" vertical="center"/>
    </xf>
    <xf numFmtId="0" fontId="45" fillId="0" borderId="0" xfId="0" applyFont="1" applyFill="1" applyBorder="1" applyAlignment="1" applyProtection="1">
      <alignment horizontal="left" vertical="center" wrapText="1"/>
    </xf>
    <xf numFmtId="0" fontId="46" fillId="0" borderId="0" xfId="0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0" fontId="47" fillId="0" borderId="0" xfId="0" applyFont="1" applyFill="1" applyAlignment="1" applyProtection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48" fillId="0" borderId="0" xfId="0" applyFont="1" applyFill="1" applyAlignment="1" applyProtection="1">
      <alignment vertical="center" wrapText="1"/>
    </xf>
    <xf numFmtId="0" fontId="48" fillId="0" borderId="0" xfId="0" applyFont="1" applyFill="1" applyAlignment="1" applyProtection="1">
      <alignment vertical="center"/>
    </xf>
    <xf numFmtId="0" fontId="45" fillId="0" borderId="0" xfId="0" applyFont="1" applyFill="1" applyAlignment="1" applyProtection="1">
      <alignment horizontal="center" vertical="center"/>
    </xf>
    <xf numFmtId="49" fontId="48" fillId="0" borderId="0" xfId="0" applyNumberFormat="1" applyFont="1" applyFill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1" fontId="10" fillId="0" borderId="109" xfId="0" applyNumberFormat="1" applyFont="1" applyFill="1" applyBorder="1" applyAlignment="1">
      <alignment horizontal="center" vertical="center"/>
    </xf>
    <xf numFmtId="1" fontId="10" fillId="0" borderId="113" xfId="0" applyNumberFormat="1" applyFont="1" applyFill="1" applyBorder="1" applyAlignment="1">
      <alignment horizontal="center" vertical="center"/>
    </xf>
    <xf numFmtId="1" fontId="10" fillId="0" borderId="147" xfId="0" applyNumberFormat="1" applyFont="1" applyFill="1" applyBorder="1" applyAlignment="1">
      <alignment horizontal="center" vertical="center"/>
    </xf>
    <xf numFmtId="1" fontId="10" fillId="0" borderId="163" xfId="0" applyNumberFormat="1" applyFont="1" applyFill="1" applyBorder="1" applyAlignment="1">
      <alignment horizontal="center" vertical="center"/>
    </xf>
    <xf numFmtId="1" fontId="10" fillId="0" borderId="111" xfId="0" applyNumberFormat="1" applyFont="1" applyFill="1" applyBorder="1" applyAlignment="1">
      <alignment horizontal="center" vertical="center"/>
    </xf>
    <xf numFmtId="1" fontId="10" fillId="0" borderId="127" xfId="0" applyNumberFormat="1" applyFont="1" applyFill="1" applyBorder="1" applyAlignment="1">
      <alignment horizontal="center" vertical="center"/>
    </xf>
    <xf numFmtId="1" fontId="12" fillId="0" borderId="128" xfId="0" applyNumberFormat="1" applyFont="1" applyFill="1" applyBorder="1" applyAlignment="1">
      <alignment horizontal="center" vertical="center"/>
    </xf>
    <xf numFmtId="1" fontId="12" fillId="0" borderId="135" xfId="0" applyNumberFormat="1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 vertical="center"/>
    </xf>
    <xf numFmtId="0" fontId="9" fillId="0" borderId="234" xfId="0" applyFont="1" applyFill="1" applyBorder="1" applyAlignment="1">
      <alignment horizontal="left" vertical="center"/>
    </xf>
    <xf numFmtId="0" fontId="9" fillId="0" borderId="191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vertical="center"/>
    </xf>
    <xf numFmtId="49" fontId="5" fillId="28" borderId="24" xfId="0" applyNumberFormat="1" applyFont="1" applyFill="1" applyBorder="1" applyAlignment="1">
      <alignment horizontal="right" vertical="center"/>
    </xf>
    <xf numFmtId="1" fontId="5" fillId="28" borderId="32" xfId="0" applyNumberFormat="1" applyFont="1" applyFill="1" applyBorder="1" applyAlignment="1">
      <alignment horizontal="center" vertical="center"/>
    </xf>
    <xf numFmtId="1" fontId="11" fillId="28" borderId="54" xfId="0" applyNumberFormat="1" applyFont="1" applyFill="1" applyBorder="1" applyAlignment="1">
      <alignment horizontal="center" vertical="center"/>
    </xf>
    <xf numFmtId="1" fontId="5" fillId="28" borderId="55" xfId="0" applyNumberFormat="1" applyFont="1" applyFill="1" applyBorder="1" applyAlignment="1">
      <alignment horizontal="center" vertical="center"/>
    </xf>
    <xf numFmtId="1" fontId="5" fillId="28" borderId="39" xfId="0" applyNumberFormat="1" applyFont="1" applyFill="1" applyBorder="1" applyAlignment="1">
      <alignment horizontal="center" vertical="center"/>
    </xf>
    <xf numFmtId="1" fontId="11" fillId="28" borderId="56" xfId="0" applyNumberFormat="1" applyFont="1" applyFill="1" applyBorder="1" applyAlignment="1">
      <alignment horizontal="center" vertical="center"/>
    </xf>
    <xf numFmtId="1" fontId="5" fillId="28" borderId="32" xfId="0" applyNumberFormat="1" applyFont="1" applyFill="1" applyBorder="1" applyAlignment="1">
      <alignment vertical="center"/>
    </xf>
    <xf numFmtId="1" fontId="5" fillId="28" borderId="39" xfId="0" applyNumberFormat="1" applyFont="1" applyFill="1" applyBorder="1" applyAlignment="1">
      <alignment vertical="center"/>
    </xf>
    <xf numFmtId="1" fontId="5" fillId="28" borderId="23" xfId="0" applyNumberFormat="1" applyFont="1" applyFill="1" applyBorder="1" applyAlignment="1">
      <alignment horizontal="center" vertical="center"/>
    </xf>
    <xf numFmtId="1" fontId="5" fillId="28" borderId="56" xfId="0" applyNumberFormat="1" applyFont="1" applyFill="1" applyBorder="1" applyAlignment="1">
      <alignment horizontal="center" vertical="center"/>
    </xf>
    <xf numFmtId="0" fontId="10" fillId="28" borderId="65" xfId="0" applyFont="1" applyFill="1" applyBorder="1" applyAlignment="1">
      <alignment vertical="center"/>
    </xf>
    <xf numFmtId="0" fontId="11" fillId="28" borderId="65" xfId="0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208" xfId="0" applyFont="1" applyBorder="1" applyAlignment="1">
      <alignment horizontal="center" vertical="center"/>
    </xf>
    <xf numFmtId="0" fontId="11" fillId="0" borderId="220" xfId="0" applyFont="1" applyBorder="1" applyAlignment="1">
      <alignment horizontal="right" vertical="center"/>
    </xf>
    <xf numFmtId="0" fontId="5" fillId="0" borderId="203" xfId="0" applyFont="1" applyBorder="1" applyAlignment="1">
      <alignment horizontal="center" vertical="center"/>
    </xf>
    <xf numFmtId="0" fontId="11" fillId="0" borderId="119" xfId="0" applyFont="1" applyBorder="1" applyAlignment="1">
      <alignment horizontal="right" vertical="center"/>
    </xf>
    <xf numFmtId="0" fontId="5" fillId="24" borderId="194" xfId="0" applyFont="1" applyFill="1" applyBorder="1" applyAlignment="1" applyProtection="1">
      <alignment horizontal="center" vertical="center"/>
      <protection locked="0"/>
    </xf>
    <xf numFmtId="0" fontId="5" fillId="24" borderId="142" xfId="0" applyFont="1" applyFill="1" applyBorder="1" applyAlignment="1">
      <alignment horizontal="center" vertical="center"/>
    </xf>
    <xf numFmtId="0" fontId="11" fillId="24" borderId="195" xfId="0" applyFont="1" applyFill="1" applyBorder="1" applyAlignment="1">
      <alignment horizontal="center" vertical="center"/>
    </xf>
    <xf numFmtId="0" fontId="5" fillId="0" borderId="39" xfId="43" applyFont="1" applyBorder="1" applyAlignment="1">
      <alignment horizontal="center" vertical="center"/>
    </xf>
    <xf numFmtId="0" fontId="10" fillId="0" borderId="39" xfId="43" applyFont="1" applyBorder="1"/>
    <xf numFmtId="0" fontId="12" fillId="0" borderId="54" xfId="43" applyFont="1" applyBorder="1" applyAlignment="1">
      <alignment horizontal="center" vertical="center"/>
    </xf>
    <xf numFmtId="0" fontId="8" fillId="0" borderId="32" xfId="43" applyFont="1" applyBorder="1" applyAlignment="1">
      <alignment horizontal="center" vertical="center"/>
    </xf>
    <xf numFmtId="0" fontId="8" fillId="0" borderId="39" xfId="43" applyFont="1" applyBorder="1" applyAlignment="1">
      <alignment horizontal="center" vertical="center"/>
    </xf>
    <xf numFmtId="0" fontId="8" fillId="0" borderId="54" xfId="43" applyFont="1" applyBorder="1" applyAlignment="1">
      <alignment horizontal="center" vertical="center"/>
    </xf>
    <xf numFmtId="0" fontId="19" fillId="0" borderId="32" xfId="43" applyFont="1" applyBorder="1" applyAlignment="1">
      <alignment horizontal="center" vertical="center"/>
    </xf>
    <xf numFmtId="0" fontId="8" fillId="0" borderId="39" xfId="43" applyFont="1" applyBorder="1" applyAlignment="1">
      <alignment vertical="center"/>
    </xf>
    <xf numFmtId="0" fontId="8" fillId="0" borderId="54" xfId="43" applyFont="1" applyBorder="1" applyAlignment="1">
      <alignment vertical="center"/>
    </xf>
    <xf numFmtId="0" fontId="6" fillId="0" borderId="32" xfId="43" applyFont="1" applyBorder="1" applyAlignment="1">
      <alignment vertical="center"/>
    </xf>
    <xf numFmtId="0" fontId="6" fillId="0" borderId="39" xfId="43" applyFont="1" applyBorder="1" applyAlignment="1">
      <alignment vertical="center"/>
    </xf>
    <xf numFmtId="0" fontId="6" fillId="0" borderId="54" xfId="43" applyFont="1" applyBorder="1" applyAlignment="1">
      <alignment vertical="center"/>
    </xf>
    <xf numFmtId="0" fontId="8" fillId="0" borderId="55" xfId="43" applyFont="1" applyBorder="1" applyAlignment="1">
      <alignment horizontal="center" vertical="center"/>
    </xf>
    <xf numFmtId="0" fontId="19" fillId="0" borderId="55" xfId="43" applyFont="1" applyBorder="1" applyAlignment="1">
      <alignment horizontal="center" vertical="center"/>
    </xf>
    <xf numFmtId="0" fontId="12" fillId="0" borderId="54" xfId="43" applyFont="1" applyFill="1" applyBorder="1" applyAlignment="1">
      <alignment horizontal="center" vertical="center"/>
    </xf>
    <xf numFmtId="0" fontId="8" fillId="0" borderId="32" xfId="43" applyFont="1" applyFill="1" applyBorder="1" applyAlignment="1">
      <alignment horizontal="center" vertical="center"/>
    </xf>
    <xf numFmtId="0" fontId="8" fillId="0" borderId="39" xfId="43" applyFont="1" applyFill="1" applyBorder="1" applyAlignment="1">
      <alignment horizontal="center" vertical="center"/>
    </xf>
    <xf numFmtId="0" fontId="14" fillId="0" borderId="54" xfId="43" applyFont="1" applyFill="1" applyBorder="1" applyAlignment="1">
      <alignment horizontal="center" vertical="center"/>
    </xf>
    <xf numFmtId="0" fontId="8" fillId="0" borderId="55" xfId="43" applyFont="1" applyFill="1" applyBorder="1" applyAlignment="1">
      <alignment horizontal="center" vertical="center"/>
    </xf>
    <xf numFmtId="0" fontId="14" fillId="0" borderId="24" xfId="43" applyFont="1" applyFill="1" applyBorder="1" applyAlignment="1">
      <alignment horizontal="center" vertical="center"/>
    </xf>
    <xf numFmtId="0" fontId="12" fillId="0" borderId="238" xfId="43" applyFont="1" applyBorder="1" applyAlignment="1">
      <alignment horizontal="center" vertical="center"/>
    </xf>
    <xf numFmtId="0" fontId="10" fillId="0" borderId="228" xfId="43" applyFont="1" applyBorder="1" applyAlignment="1">
      <alignment horizontal="center" vertical="center"/>
    </xf>
    <xf numFmtId="0" fontId="10" fillId="0" borderId="226" xfId="43" applyFont="1" applyBorder="1" applyAlignment="1">
      <alignment horizontal="center" vertical="center"/>
    </xf>
    <xf numFmtId="0" fontId="12" fillId="0" borderId="227" xfId="43" applyFont="1" applyBorder="1" applyAlignment="1">
      <alignment horizontal="center" vertical="center"/>
    </xf>
    <xf numFmtId="0" fontId="12" fillId="0" borderId="228" xfId="43" applyFont="1" applyBorder="1" applyAlignment="1">
      <alignment horizontal="center" vertical="center"/>
    </xf>
    <xf numFmtId="0" fontId="12" fillId="0" borderId="226" xfId="43" applyFont="1" applyBorder="1" applyAlignment="1">
      <alignment horizontal="center" vertical="center"/>
    </xf>
    <xf numFmtId="0" fontId="19" fillId="0" borderId="225" xfId="43" applyFont="1" applyBorder="1" applyAlignment="1">
      <alignment horizontal="center" vertical="center"/>
    </xf>
    <xf numFmtId="0" fontId="12" fillId="0" borderId="225" xfId="43" applyFont="1" applyBorder="1" applyAlignment="1">
      <alignment horizontal="center" vertical="center"/>
    </xf>
    <xf numFmtId="0" fontId="10" fillId="0" borderId="68" xfId="43" applyFont="1" applyBorder="1" applyAlignment="1">
      <alignment horizontal="center" vertical="center"/>
    </xf>
    <xf numFmtId="0" fontId="10" fillId="0" borderId="226" xfId="43" applyFont="1" applyBorder="1" applyAlignment="1">
      <alignment vertical="center"/>
    </xf>
    <xf numFmtId="0" fontId="12" fillId="0" borderId="227" xfId="43" applyFont="1" applyBorder="1" applyAlignment="1">
      <alignment horizontal="right" vertical="center"/>
    </xf>
    <xf numFmtId="0" fontId="5" fillId="0" borderId="225" xfId="43" applyFont="1" applyBorder="1" applyAlignment="1">
      <alignment vertical="center"/>
    </xf>
    <xf numFmtId="0" fontId="5" fillId="0" borderId="226" xfId="43" applyFont="1" applyBorder="1" applyAlignment="1">
      <alignment vertical="center"/>
    </xf>
    <xf numFmtId="0" fontId="11" fillId="0" borderId="227" xfId="43" applyFont="1" applyBorder="1" applyAlignment="1">
      <alignment horizontal="right" vertical="center"/>
    </xf>
    <xf numFmtId="0" fontId="8" fillId="0" borderId="36" xfId="43" applyFont="1" applyFill="1" applyBorder="1" applyAlignment="1">
      <alignment horizontal="center" vertical="center"/>
    </xf>
    <xf numFmtId="0" fontId="8" fillId="0" borderId="37" xfId="43" applyFont="1" applyFill="1" applyBorder="1" applyAlignment="1">
      <alignment horizontal="center" vertical="center"/>
    </xf>
    <xf numFmtId="0" fontId="14" fillId="0" borderId="38" xfId="43" applyFont="1" applyFill="1" applyBorder="1" applyAlignment="1">
      <alignment horizontal="center" vertical="center"/>
    </xf>
    <xf numFmtId="0" fontId="8" fillId="0" borderId="42" xfId="43" applyFont="1" applyFill="1" applyBorder="1" applyAlignment="1">
      <alignment horizontal="center" vertical="center"/>
    </xf>
    <xf numFmtId="0" fontId="14" fillId="0" borderId="40" xfId="43" applyFont="1" applyFill="1" applyBorder="1" applyAlignment="1">
      <alignment horizontal="center" vertical="center"/>
    </xf>
    <xf numFmtId="0" fontId="19" fillId="0" borderId="36" xfId="43" applyFont="1" applyBorder="1" applyAlignment="1">
      <alignment horizontal="center" vertical="center"/>
    </xf>
    <xf numFmtId="0" fontId="8" fillId="0" borderId="36" xfId="43" applyFont="1" applyBorder="1" applyAlignment="1">
      <alignment horizontal="center" vertical="center"/>
    </xf>
    <xf numFmtId="0" fontId="8" fillId="0" borderId="37" xfId="43" applyFont="1" applyBorder="1" applyAlignment="1">
      <alignment horizontal="center" vertical="center"/>
    </xf>
    <xf numFmtId="0" fontId="8" fillId="0" borderId="38" xfId="43" applyFont="1" applyBorder="1" applyAlignment="1">
      <alignment horizontal="center" vertical="center"/>
    </xf>
    <xf numFmtId="0" fontId="8" fillId="0" borderId="42" xfId="43" applyFont="1" applyBorder="1" applyAlignment="1">
      <alignment horizontal="center" vertical="center"/>
    </xf>
    <xf numFmtId="0" fontId="8" fillId="0" borderId="40" xfId="43" applyFont="1" applyBorder="1" applyAlignment="1">
      <alignment horizontal="center" vertical="center"/>
    </xf>
    <xf numFmtId="0" fontId="8" fillId="0" borderId="37" xfId="43" applyFont="1" applyBorder="1" applyAlignment="1">
      <alignment vertical="center"/>
    </xf>
    <xf numFmtId="0" fontId="8" fillId="0" borderId="38" xfId="43" applyFont="1" applyBorder="1" applyAlignment="1">
      <alignment vertical="center"/>
    </xf>
    <xf numFmtId="0" fontId="6" fillId="0" borderId="42" xfId="43" applyFont="1" applyBorder="1" applyAlignment="1">
      <alignment vertical="center"/>
    </xf>
    <xf numFmtId="0" fontId="6" fillId="0" borderId="37" xfId="43" applyFont="1" applyBorder="1" applyAlignment="1">
      <alignment vertical="center"/>
    </xf>
    <xf numFmtId="0" fontId="6" fillId="0" borderId="38" xfId="43" applyFont="1" applyBorder="1" applyAlignment="1">
      <alignment vertical="center"/>
    </xf>
    <xf numFmtId="0" fontId="12" fillId="0" borderId="40" xfId="43" applyFont="1" applyBorder="1" applyAlignment="1">
      <alignment horizontal="center" vertical="center"/>
    </xf>
    <xf numFmtId="0" fontId="10" fillId="0" borderId="36" xfId="43" applyFont="1" applyBorder="1" applyAlignment="1">
      <alignment horizontal="center" vertical="center"/>
    </xf>
    <xf numFmtId="0" fontId="10" fillId="0" borderId="37" xfId="43" applyFont="1" applyBorder="1" applyAlignment="1">
      <alignment horizontal="center" vertical="center"/>
    </xf>
    <xf numFmtId="0" fontId="12" fillId="0" borderId="38" xfId="43" applyFont="1" applyBorder="1" applyAlignment="1">
      <alignment horizontal="center" vertical="center"/>
    </xf>
    <xf numFmtId="0" fontId="12" fillId="0" borderId="36" xfId="43" applyFont="1" applyBorder="1" applyAlignment="1">
      <alignment horizontal="center" vertical="center"/>
    </xf>
    <xf numFmtId="0" fontId="12" fillId="0" borderId="37" xfId="43" applyFont="1" applyBorder="1" applyAlignment="1">
      <alignment horizontal="center" vertical="center"/>
    </xf>
    <xf numFmtId="0" fontId="19" fillId="0" borderId="42" xfId="43" applyFont="1" applyBorder="1" applyAlignment="1">
      <alignment horizontal="center" vertical="center"/>
    </xf>
    <xf numFmtId="0" fontId="12" fillId="0" borderId="42" xfId="43" applyFont="1" applyBorder="1" applyAlignment="1">
      <alignment horizontal="center" vertical="center"/>
    </xf>
    <xf numFmtId="0" fontId="10" fillId="0" borderId="37" xfId="43" applyFont="1" applyBorder="1" applyAlignment="1">
      <alignment vertical="center"/>
    </xf>
    <xf numFmtId="0" fontId="12" fillId="0" borderId="38" xfId="43" applyFont="1" applyBorder="1" applyAlignment="1">
      <alignment horizontal="right" vertical="center"/>
    </xf>
    <xf numFmtId="0" fontId="5" fillId="0" borderId="42" xfId="43" applyFont="1" applyBorder="1" applyAlignment="1">
      <alignment vertical="center"/>
    </xf>
    <xf numFmtId="0" fontId="5" fillId="0" borderId="37" xfId="43" applyFont="1" applyBorder="1" applyAlignment="1">
      <alignment vertical="center"/>
    </xf>
    <xf numFmtId="0" fontId="11" fillId="0" borderId="38" xfId="43" applyFont="1" applyBorder="1" applyAlignment="1">
      <alignment horizontal="right" vertical="center"/>
    </xf>
    <xf numFmtId="0" fontId="5" fillId="0" borderId="36" xfId="43" applyFont="1" applyFill="1" applyBorder="1" applyAlignment="1">
      <alignment horizontal="center" vertical="center"/>
    </xf>
    <xf numFmtId="0" fontId="5" fillId="0" borderId="37" xfId="43" applyFont="1" applyFill="1" applyBorder="1" applyAlignment="1">
      <alignment horizontal="center" vertical="center"/>
    </xf>
    <xf numFmtId="0" fontId="5" fillId="0" borderId="37" xfId="43" applyFont="1" applyFill="1" applyBorder="1" applyAlignment="1">
      <alignment vertical="center"/>
    </xf>
    <xf numFmtId="0" fontId="11" fillId="0" borderId="38" xfId="43" applyFont="1" applyFill="1" applyBorder="1" applyAlignment="1">
      <alignment horizontal="right" vertical="center"/>
    </xf>
    <xf numFmtId="0" fontId="5" fillId="0" borderId="36" xfId="43" applyFont="1" applyFill="1" applyBorder="1" applyAlignment="1">
      <alignment vertical="center"/>
    </xf>
    <xf numFmtId="0" fontId="5" fillId="0" borderId="42" xfId="43" applyFont="1" applyFill="1" applyBorder="1" applyAlignment="1">
      <alignment vertical="center"/>
    </xf>
    <xf numFmtId="0" fontId="5" fillId="0" borderId="38" xfId="43" applyFont="1" applyBorder="1" applyAlignment="1">
      <alignment vertical="center"/>
    </xf>
    <xf numFmtId="0" fontId="5" fillId="0" borderId="36" xfId="43" applyFont="1" applyBorder="1" applyAlignment="1">
      <alignment vertical="center"/>
    </xf>
    <xf numFmtId="0" fontId="10" fillId="0" borderId="37" xfId="43" applyFont="1" applyFill="1" applyBorder="1" applyAlignment="1">
      <alignment horizontal="center" vertical="center"/>
    </xf>
    <xf numFmtId="0" fontId="12" fillId="0" borderId="38" xfId="43" applyFont="1" applyFill="1" applyBorder="1" applyAlignment="1">
      <alignment horizontal="center" vertical="center"/>
    </xf>
    <xf numFmtId="0" fontId="52" fillId="0" borderId="42" xfId="43" applyFont="1" applyFill="1" applyBorder="1" applyAlignment="1">
      <alignment horizontal="center" vertical="center"/>
    </xf>
    <xf numFmtId="0" fontId="10" fillId="0" borderId="55" xfId="43" applyFont="1" applyFill="1" applyBorder="1" applyAlignment="1">
      <alignment horizontal="center" vertical="center"/>
    </xf>
    <xf numFmtId="0" fontId="5" fillId="0" borderId="194" xfId="43" applyFont="1" applyFill="1" applyBorder="1" applyAlignment="1">
      <alignment horizontal="center" vertical="center"/>
    </xf>
    <xf numFmtId="0" fontId="5" fillId="0" borderId="142" xfId="43" applyFont="1" applyFill="1" applyBorder="1" applyAlignment="1">
      <alignment horizontal="center" vertical="center"/>
    </xf>
    <xf numFmtId="0" fontId="5" fillId="0" borderId="142" xfId="43" applyFont="1" applyFill="1" applyBorder="1" applyAlignment="1">
      <alignment vertical="center"/>
    </xf>
    <xf numFmtId="0" fontId="11" fillId="0" borderId="195" xfId="43" applyFont="1" applyFill="1" applyBorder="1" applyAlignment="1">
      <alignment horizontal="right" vertical="center"/>
    </xf>
    <xf numFmtId="0" fontId="5" fillId="0" borderId="194" xfId="43" applyFont="1" applyFill="1" applyBorder="1" applyAlignment="1">
      <alignment vertical="center"/>
    </xf>
    <xf numFmtId="0" fontId="5" fillId="0" borderId="193" xfId="43" applyFont="1" applyFill="1" applyBorder="1" applyAlignment="1">
      <alignment vertical="center"/>
    </xf>
    <xf numFmtId="0" fontId="8" fillId="0" borderId="193" xfId="43" applyFont="1" applyBorder="1" applyAlignment="1">
      <alignment horizontal="center" vertical="center"/>
    </xf>
    <xf numFmtId="0" fontId="8" fillId="0" borderId="142" xfId="43" applyFont="1" applyBorder="1" applyAlignment="1">
      <alignment horizontal="center" vertical="center"/>
    </xf>
    <xf numFmtId="0" fontId="8" fillId="0" borderId="221" xfId="43" applyFont="1" applyBorder="1" applyAlignment="1">
      <alignment horizontal="center" vertical="center"/>
    </xf>
    <xf numFmtId="0" fontId="19" fillId="0" borderId="194" xfId="43" applyFont="1" applyBorder="1" applyAlignment="1">
      <alignment horizontal="center" vertical="center"/>
    </xf>
    <xf numFmtId="0" fontId="5" fillId="0" borderId="142" xfId="43" applyFont="1" applyBorder="1" applyAlignment="1">
      <alignment vertical="center"/>
    </xf>
    <xf numFmtId="0" fontId="5" fillId="0" borderId="195" xfId="43" applyFont="1" applyBorder="1" applyAlignment="1">
      <alignment vertical="center"/>
    </xf>
    <xf numFmtId="0" fontId="5" fillId="0" borderId="194" xfId="43" applyFont="1" applyBorder="1" applyAlignment="1">
      <alignment vertical="center"/>
    </xf>
    <xf numFmtId="0" fontId="10" fillId="0" borderId="142" xfId="43" applyFont="1" applyFill="1" applyBorder="1" applyAlignment="1">
      <alignment horizontal="center" vertical="center"/>
    </xf>
    <xf numFmtId="0" fontId="12" fillId="0" borderId="195" xfId="43" applyFont="1" applyFill="1" applyBorder="1" applyAlignment="1">
      <alignment horizontal="center" vertical="center"/>
    </xf>
    <xf numFmtId="0" fontId="10" fillId="0" borderId="193" xfId="43" applyFont="1" applyFill="1" applyBorder="1" applyAlignment="1">
      <alignment horizontal="center" vertical="center"/>
    </xf>
    <xf numFmtId="0" fontId="10" fillId="0" borderId="32" xfId="43" applyFont="1" applyBorder="1" applyAlignment="1">
      <alignment horizontal="center" vertical="center"/>
    </xf>
    <xf numFmtId="0" fontId="10" fillId="0" borderId="32" xfId="43" applyFont="1" applyFill="1" applyBorder="1" applyAlignment="1">
      <alignment horizontal="center" vertical="center"/>
    </xf>
    <xf numFmtId="0" fontId="10" fillId="0" borderId="39" xfId="43" applyFont="1" applyFill="1" applyBorder="1" applyAlignment="1">
      <alignment horizontal="center" vertical="center"/>
    </xf>
    <xf numFmtId="0" fontId="10" fillId="0" borderId="39" xfId="43" applyFont="1" applyFill="1" applyBorder="1" applyAlignment="1">
      <alignment vertical="center"/>
    </xf>
    <xf numFmtId="0" fontId="10" fillId="0" borderId="54" xfId="43" applyFont="1" applyFill="1" applyBorder="1" applyAlignment="1">
      <alignment vertical="center"/>
    </xf>
    <xf numFmtId="0" fontId="10" fillId="0" borderId="32" xfId="43" applyFont="1" applyFill="1" applyBorder="1" applyAlignment="1">
      <alignment vertical="center"/>
    </xf>
    <xf numFmtId="0" fontId="14" fillId="0" borderId="56" xfId="43" applyFont="1" applyFill="1" applyBorder="1" applyAlignment="1">
      <alignment horizontal="center" vertical="center"/>
    </xf>
    <xf numFmtId="0" fontId="5" fillId="0" borderId="39" xfId="43" applyFont="1" applyBorder="1" applyAlignment="1">
      <alignment vertical="center"/>
    </xf>
    <xf numFmtId="0" fontId="5" fillId="0" borderId="54" xfId="43" applyFont="1" applyBorder="1" applyAlignment="1">
      <alignment vertical="center"/>
    </xf>
    <xf numFmtId="0" fontId="5" fillId="0" borderId="32" xfId="43" applyFont="1" applyBorder="1" applyAlignment="1">
      <alignment vertical="center"/>
    </xf>
    <xf numFmtId="0" fontId="5" fillId="0" borderId="55" xfId="43" applyFont="1" applyFill="1" applyBorder="1" applyAlignment="1">
      <alignment horizontal="center" vertical="center"/>
    </xf>
    <xf numFmtId="0" fontId="5" fillId="0" borderId="39" xfId="43" applyFont="1" applyFill="1" applyBorder="1" applyAlignment="1">
      <alignment horizontal="center" vertical="center"/>
    </xf>
    <xf numFmtId="0" fontId="11" fillId="0" borderId="54" xfId="43" applyFont="1" applyFill="1" applyBorder="1" applyAlignment="1">
      <alignment horizontal="center" vertical="center"/>
    </xf>
    <xf numFmtId="0" fontId="12" fillId="0" borderId="32" xfId="43" applyFont="1" applyBorder="1" applyAlignment="1">
      <alignment horizontal="center" vertical="center"/>
    </xf>
    <xf numFmtId="0" fontId="12" fillId="0" borderId="39" xfId="43" applyFont="1" applyBorder="1" applyAlignment="1">
      <alignment horizontal="center" vertical="center"/>
    </xf>
    <xf numFmtId="0" fontId="10" fillId="0" borderId="39" xfId="43" applyFont="1" applyBorder="1" applyAlignment="1">
      <alignment horizontal="center" vertical="center"/>
    </xf>
    <xf numFmtId="0" fontId="12" fillId="0" borderId="56" xfId="43" applyFont="1" applyFill="1" applyBorder="1" applyAlignment="1">
      <alignment horizontal="center" vertical="center"/>
    </xf>
    <xf numFmtId="0" fontId="12" fillId="0" borderId="54" xfId="43" applyFont="1" applyFill="1" applyBorder="1" applyAlignment="1">
      <alignment horizontal="right" vertical="center"/>
    </xf>
    <xf numFmtId="0" fontId="11" fillId="0" borderId="54" xfId="43" applyFont="1" applyFill="1" applyBorder="1" applyAlignment="1">
      <alignment horizontal="right" vertical="center"/>
    </xf>
    <xf numFmtId="0" fontId="12" fillId="0" borderId="56" xfId="43" applyFont="1" applyBorder="1" applyAlignment="1">
      <alignment horizontal="center" vertical="center"/>
    </xf>
    <xf numFmtId="0" fontId="10" fillId="0" borderId="55" xfId="43" applyFont="1" applyBorder="1" applyAlignment="1">
      <alignment horizontal="center" vertical="center"/>
    </xf>
    <xf numFmtId="0" fontId="12" fillId="0" borderId="54" xfId="43" applyFont="1" applyBorder="1" applyAlignment="1">
      <alignment horizontal="right" vertical="center"/>
    </xf>
    <xf numFmtId="0" fontId="5" fillId="0" borderId="32" xfId="43" applyFont="1" applyBorder="1" applyAlignment="1">
      <alignment horizontal="center" vertical="center"/>
    </xf>
    <xf numFmtId="0" fontId="11" fillId="0" borderId="54" xfId="43" applyFont="1" applyBorder="1" applyAlignment="1">
      <alignment horizontal="right" vertical="center"/>
    </xf>
    <xf numFmtId="0" fontId="10" fillId="0" borderId="54" xfId="43" applyFont="1" applyBorder="1" applyAlignment="1">
      <alignment horizontal="center" vertical="center"/>
    </xf>
    <xf numFmtId="0" fontId="5" fillId="0" borderId="32" xfId="43" applyFont="1" applyBorder="1" applyAlignment="1">
      <alignment horizontal="center" vertical="center" wrapText="1"/>
    </xf>
    <xf numFmtId="0" fontId="5" fillId="0" borderId="39" xfId="43" applyFont="1" applyBorder="1" applyAlignment="1">
      <alignment horizontal="center" vertical="center" wrapText="1"/>
    </xf>
    <xf numFmtId="0" fontId="5" fillId="0" borderId="32" xfId="43" applyFont="1" applyFill="1" applyBorder="1" applyAlignment="1">
      <alignment vertical="center"/>
    </xf>
    <xf numFmtId="0" fontId="5" fillId="0" borderId="39" xfId="43" applyFont="1" applyFill="1" applyBorder="1" applyAlignment="1">
      <alignment vertical="center"/>
    </xf>
    <xf numFmtId="0" fontId="5" fillId="0" borderId="54" xfId="43" applyFont="1" applyFill="1" applyBorder="1" applyAlignment="1">
      <alignment vertical="center"/>
    </xf>
    <xf numFmtId="0" fontId="10" fillId="0" borderId="32" xfId="43" applyFont="1" applyFill="1" applyBorder="1" applyAlignment="1" applyProtection="1">
      <alignment horizontal="center" vertical="center"/>
      <protection locked="0"/>
    </xf>
    <xf numFmtId="0" fontId="10" fillId="0" borderId="39" xfId="43" applyFont="1" applyFill="1" applyBorder="1" applyAlignment="1" applyProtection="1">
      <alignment horizontal="center" vertical="center"/>
      <protection locked="0"/>
    </xf>
    <xf numFmtId="0" fontId="12" fillId="0" borderId="54" xfId="43" applyFont="1" applyFill="1" applyBorder="1" applyAlignment="1" applyProtection="1">
      <alignment horizontal="center" vertical="center"/>
      <protection locked="0"/>
    </xf>
    <xf numFmtId="0" fontId="8" fillId="0" borderId="39" xfId="43" applyFont="1" applyFill="1" applyBorder="1" applyAlignment="1">
      <alignment horizontal="left" vertical="center"/>
    </xf>
    <xf numFmtId="0" fontId="10" fillId="0" borderId="32" xfId="43" applyFont="1" applyBorder="1" applyAlignment="1">
      <alignment vertical="center"/>
    </xf>
    <xf numFmtId="0" fontId="10" fillId="0" borderId="39" xfId="43" applyFont="1" applyBorder="1" applyAlignment="1">
      <alignment vertical="center"/>
    </xf>
    <xf numFmtId="0" fontId="52" fillId="0" borderId="32" xfId="43" applyFont="1" applyFill="1" applyBorder="1" applyAlignment="1" applyProtection="1">
      <alignment horizontal="center" vertical="center"/>
      <protection locked="0"/>
    </xf>
    <xf numFmtId="0" fontId="49" fillId="0" borderId="39" xfId="43" applyBorder="1"/>
    <xf numFmtId="0" fontId="5" fillId="0" borderId="32" xfId="43" applyFont="1" applyFill="1" applyBorder="1" applyAlignment="1">
      <alignment horizontal="center" vertical="center"/>
    </xf>
    <xf numFmtId="0" fontId="52" fillId="0" borderId="32" xfId="43" applyFont="1" applyFill="1" applyBorder="1" applyAlignment="1">
      <alignment horizontal="center" vertical="center"/>
    </xf>
    <xf numFmtId="0" fontId="10" fillId="27" borderId="39" xfId="43" applyFont="1" applyFill="1" applyBorder="1"/>
    <xf numFmtId="0" fontId="12" fillId="0" borderId="24" xfId="43" applyFont="1" applyBorder="1" applyAlignment="1">
      <alignment horizontal="center" vertical="center"/>
    </xf>
    <xf numFmtId="0" fontId="5" fillId="0" borderId="24" xfId="43" applyFont="1" applyBorder="1" applyAlignment="1">
      <alignment vertical="center"/>
    </xf>
    <xf numFmtId="0" fontId="5" fillId="0" borderId="55" xfId="43" applyFont="1" applyBorder="1" applyAlignment="1">
      <alignment vertical="center"/>
    </xf>
    <xf numFmtId="0" fontId="5" fillId="0" borderId="0" xfId="43" applyFont="1" applyBorder="1" applyAlignment="1">
      <alignment vertical="center"/>
    </xf>
    <xf numFmtId="0" fontId="10" fillId="0" borderId="55" xfId="43" applyFont="1" applyFill="1" applyBorder="1" applyAlignment="1" applyProtection="1">
      <alignment horizontal="center" vertical="center"/>
      <protection locked="0"/>
    </xf>
    <xf numFmtId="0" fontId="19" fillId="0" borderId="39" xfId="43" applyFont="1" applyBorder="1" applyAlignment="1">
      <alignment horizontal="center" vertical="center"/>
    </xf>
    <xf numFmtId="0" fontId="8" fillId="0" borderId="24" xfId="43" applyFont="1" applyBorder="1" applyAlignment="1">
      <alignment horizontal="center" vertical="center"/>
    </xf>
    <xf numFmtId="0" fontId="2" fillId="0" borderId="39" xfId="43" applyFont="1" applyBorder="1" applyAlignment="1">
      <alignment vertical="center"/>
    </xf>
    <xf numFmtId="0" fontId="11" fillId="0" borderId="39" xfId="43" applyFont="1" applyBorder="1" applyAlignment="1">
      <alignment horizontal="right" vertical="center"/>
    </xf>
    <xf numFmtId="0" fontId="52" fillId="0" borderId="55" xfId="43" applyFont="1" applyFill="1" applyBorder="1" applyAlignment="1" applyProtection="1">
      <alignment horizontal="center" vertical="center"/>
      <protection locked="0"/>
    </xf>
    <xf numFmtId="0" fontId="10" fillId="0" borderId="54" xfId="43" applyFont="1" applyFill="1" applyBorder="1" applyAlignment="1" applyProtection="1">
      <alignment horizontal="center" vertical="center"/>
      <protection locked="0"/>
    </xf>
    <xf numFmtId="49" fontId="10" fillId="0" borderId="39" xfId="43" applyNumberFormat="1" applyFont="1" applyBorder="1" applyAlignment="1">
      <alignment horizontal="left" vertical="center"/>
    </xf>
    <xf numFmtId="0" fontId="10" fillId="0" borderId="56" xfId="43" applyFont="1" applyBorder="1" applyAlignment="1">
      <alignment vertical="center" wrapText="1"/>
    </xf>
    <xf numFmtId="0" fontId="10" fillId="0" borderId="55" xfId="43" applyFont="1" applyBorder="1" applyAlignment="1">
      <alignment vertical="center"/>
    </xf>
    <xf numFmtId="0" fontId="10" fillId="0" borderId="54" xfId="43" applyFont="1" applyBorder="1" applyAlignment="1">
      <alignment vertical="center"/>
    </xf>
    <xf numFmtId="0" fontId="11" fillId="0" borderId="24" xfId="43" applyFont="1" applyFill="1" applyBorder="1" applyAlignment="1">
      <alignment horizontal="right" vertical="center"/>
    </xf>
    <xf numFmtId="0" fontId="10" fillId="0" borderId="24" xfId="43" applyFont="1" applyBorder="1" applyAlignment="1">
      <alignment horizontal="center" vertical="center"/>
    </xf>
    <xf numFmtId="0" fontId="10" fillId="27" borderId="54" xfId="43" applyFont="1" applyFill="1" applyBorder="1"/>
    <xf numFmtId="0" fontId="5" fillId="0" borderId="55" xfId="43" applyFont="1" applyFill="1" applyBorder="1" applyAlignment="1">
      <alignment vertical="center"/>
    </xf>
    <xf numFmtId="0" fontId="11" fillId="0" borderId="39" xfId="43" applyFont="1" applyFill="1" applyBorder="1" applyAlignment="1">
      <alignment horizontal="right" vertical="center"/>
    </xf>
    <xf numFmtId="0" fontId="10" fillId="0" borderId="39" xfId="43" applyFont="1" applyFill="1" applyBorder="1"/>
    <xf numFmtId="0" fontId="10" fillId="27" borderId="32" xfId="43" applyFont="1" applyFill="1" applyBorder="1"/>
    <xf numFmtId="0" fontId="2" fillId="0" borderId="24" xfId="43" applyFont="1" applyBorder="1" applyAlignment="1">
      <alignment vertical="center"/>
    </xf>
    <xf numFmtId="0" fontId="53" fillId="0" borderId="55" xfId="43" applyFont="1" applyBorder="1" applyAlignment="1">
      <alignment horizontal="center" vertical="center"/>
    </xf>
    <xf numFmtId="0" fontId="10" fillId="0" borderId="0" xfId="43" applyFont="1" applyBorder="1" applyAlignment="1">
      <alignment horizontal="center" vertical="center"/>
    </xf>
    <xf numFmtId="0" fontId="8" fillId="0" borderId="32" xfId="43" applyFont="1" applyFill="1" applyBorder="1" applyAlignment="1">
      <alignment horizontal="left" vertical="center"/>
    </xf>
    <xf numFmtId="0" fontId="8" fillId="0" borderId="54" xfId="43" applyFont="1" applyFill="1" applyBorder="1" applyAlignment="1">
      <alignment horizontal="left" vertical="center"/>
    </xf>
    <xf numFmtId="0" fontId="5" fillId="0" borderId="54" xfId="43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54" fillId="0" borderId="0" xfId="0" applyFont="1" applyAlignment="1"/>
    <xf numFmtId="0" fontId="11" fillId="24" borderId="56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69" xfId="0" applyBorder="1"/>
    <xf numFmtId="0" fontId="0" fillId="0" borderId="16" xfId="0" applyBorder="1"/>
    <xf numFmtId="0" fontId="0" fillId="0" borderId="65" xfId="0" applyBorder="1"/>
    <xf numFmtId="0" fontId="0" fillId="0" borderId="258" xfId="0" applyBorder="1"/>
    <xf numFmtId="0" fontId="5" fillId="24" borderId="32" xfId="0" applyFont="1" applyFill="1" applyBorder="1" applyAlignment="1" applyProtection="1">
      <alignment horizontal="center" vertical="center"/>
      <protection locked="0"/>
    </xf>
    <xf numFmtId="0" fontId="5" fillId="0" borderId="73" xfId="0" applyFont="1" applyBorder="1" applyAlignment="1">
      <alignment horizontal="center" vertical="center"/>
    </xf>
    <xf numFmtId="0" fontId="55" fillId="0" borderId="231" xfId="0" applyFont="1" applyBorder="1" applyAlignment="1">
      <alignment horizontal="center" vertical="center"/>
    </xf>
    <xf numFmtId="0" fontId="55" fillId="0" borderId="231" xfId="0" applyFont="1" applyBorder="1" applyAlignment="1">
      <alignment horizontal="left" vertical="center" wrapText="1"/>
    </xf>
    <xf numFmtId="0" fontId="8" fillId="0" borderId="109" xfId="0" applyFont="1" applyBorder="1" applyAlignment="1">
      <alignment horizontal="center" vertical="center"/>
    </xf>
    <xf numFmtId="0" fontId="8" fillId="0" borderId="259" xfId="0" applyFont="1" applyBorder="1" applyAlignment="1">
      <alignment horizontal="center" vertic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2" fillId="0" borderId="40" xfId="0" applyFont="1" applyBorder="1" applyAlignment="1">
      <alignment horizontal="right" vertical="center"/>
    </xf>
    <xf numFmtId="0" fontId="12" fillId="0" borderId="45" xfId="0" applyFont="1" applyBorder="1" applyAlignment="1">
      <alignment horizontal="right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9" fillId="0" borderId="48" xfId="0" applyFont="1" applyFill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10" fillId="0" borderId="43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9" fillId="0" borderId="44" xfId="0" applyFont="1" applyBorder="1" applyAlignment="1">
      <alignment vertical="center"/>
    </xf>
    <xf numFmtId="0" fontId="55" fillId="0" borderId="231" xfId="0" applyFont="1" applyFill="1" applyBorder="1" applyAlignment="1">
      <alignment horizontal="center" vertical="center"/>
    </xf>
    <xf numFmtId="0" fontId="55" fillId="0" borderId="231" xfId="0" applyFont="1" applyFill="1" applyBorder="1" applyAlignment="1">
      <alignment horizontal="left" vertical="center" wrapText="1"/>
    </xf>
    <xf numFmtId="0" fontId="10" fillId="0" borderId="43" xfId="0" applyFont="1" applyBorder="1" applyAlignment="1">
      <alignment horizontal="center" vertical="center"/>
    </xf>
    <xf numFmtId="0" fontId="55" fillId="0" borderId="231" xfId="0" applyFont="1" applyBorder="1" applyAlignment="1">
      <alignment horizontal="center" vertical="center" wrapText="1"/>
    </xf>
    <xf numFmtId="0" fontId="50" fillId="0" borderId="231" xfId="0" applyFont="1" applyBorder="1" applyAlignment="1">
      <alignment horizontal="center" vertical="center" wrapText="1"/>
    </xf>
    <xf numFmtId="0" fontId="55" fillId="0" borderId="231" xfId="0" applyFont="1" applyFill="1" applyBorder="1" applyAlignment="1">
      <alignment horizontal="center" vertical="center" wrapText="1"/>
    </xf>
    <xf numFmtId="0" fontId="55" fillId="0" borderId="231" xfId="0" applyFont="1" applyBorder="1" applyAlignment="1">
      <alignment horizontal="left" vertical="center"/>
    </xf>
    <xf numFmtId="0" fontId="5" fillId="0" borderId="175" xfId="0" applyFont="1" applyBorder="1" applyAlignment="1">
      <alignment horizontal="center" vertical="center"/>
    </xf>
    <xf numFmtId="0" fontId="55" fillId="0" borderId="260" xfId="0" applyFont="1" applyBorder="1" applyAlignment="1">
      <alignment horizontal="center" vertical="center"/>
    </xf>
    <xf numFmtId="0" fontId="55" fillId="0" borderId="204" xfId="0" applyFont="1" applyBorder="1" applyAlignment="1">
      <alignment horizontal="left" vertical="center" wrapText="1"/>
    </xf>
    <xf numFmtId="0" fontId="8" fillId="0" borderId="132" xfId="0" applyFont="1" applyBorder="1" applyAlignment="1">
      <alignment horizontal="center" vertical="center"/>
    </xf>
    <xf numFmtId="0" fontId="8" fillId="0" borderId="261" xfId="0" applyFont="1" applyBorder="1" applyAlignment="1">
      <alignment horizontal="center" vertical="center"/>
    </xf>
    <xf numFmtId="0" fontId="10" fillId="0" borderId="170" xfId="0" applyFont="1" applyBorder="1" applyAlignment="1">
      <alignment vertical="center"/>
    </xf>
    <xf numFmtId="0" fontId="10" fillId="0" borderId="171" xfId="0" applyFont="1" applyBorder="1" applyAlignment="1">
      <alignment vertical="center"/>
    </xf>
    <xf numFmtId="0" fontId="12" fillId="0" borderId="173" xfId="0" applyFont="1" applyBorder="1" applyAlignment="1">
      <alignment horizontal="right" vertical="center"/>
    </xf>
    <xf numFmtId="0" fontId="12" fillId="0" borderId="172" xfId="0" applyFont="1" applyBorder="1" applyAlignment="1">
      <alignment horizontal="right" vertical="center"/>
    </xf>
    <xf numFmtId="0" fontId="10" fillId="0" borderId="170" xfId="0" applyFont="1" applyBorder="1" applyAlignment="1">
      <alignment horizontal="center" vertical="center"/>
    </xf>
    <xf numFmtId="0" fontId="10" fillId="0" borderId="171" xfId="0" applyFont="1" applyBorder="1" applyAlignment="1">
      <alignment horizontal="center" vertical="center"/>
    </xf>
    <xf numFmtId="0" fontId="12" fillId="0" borderId="172" xfId="0" applyFont="1" applyBorder="1" applyAlignment="1">
      <alignment horizontal="center" vertical="center"/>
    </xf>
    <xf numFmtId="0" fontId="19" fillId="0" borderId="171" xfId="0" applyFont="1" applyBorder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right" vertical="center"/>
    </xf>
    <xf numFmtId="0" fontId="2" fillId="0" borderId="0" xfId="43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42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0" fontId="0" fillId="0" borderId="223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56" xfId="0" applyBorder="1" applyAlignment="1">
      <alignment horizontal="center"/>
    </xf>
    <xf numFmtId="0" fontId="0" fillId="0" borderId="24" xfId="0" applyBorder="1"/>
    <xf numFmtId="0" fontId="0" fillId="0" borderId="214" xfId="0" applyBorder="1" applyAlignment="1">
      <alignment horizontal="center"/>
    </xf>
    <xf numFmtId="0" fontId="0" fillId="0" borderId="2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22" xfId="0" applyBorder="1" applyAlignment="1">
      <alignment horizontal="center"/>
    </xf>
    <xf numFmtId="0" fontId="0" fillId="0" borderId="22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33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58" xfId="0" applyBorder="1" applyAlignment="1">
      <alignment horizontal="center"/>
    </xf>
    <xf numFmtId="0" fontId="0" fillId="0" borderId="212" xfId="0" applyBorder="1" applyAlignment="1">
      <alignment horizontal="center"/>
    </xf>
    <xf numFmtId="0" fontId="4" fillId="0" borderId="20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232" xfId="0" applyBorder="1"/>
    <xf numFmtId="0" fontId="4" fillId="0" borderId="116" xfId="0" applyFont="1" applyBorder="1"/>
    <xf numFmtId="0" fontId="4" fillId="0" borderId="116" xfId="0" applyFont="1" applyBorder="1" applyAlignment="1">
      <alignment horizontal="center"/>
    </xf>
    <xf numFmtId="0" fontId="0" fillId="28" borderId="65" xfId="0" applyFill="1" applyBorder="1"/>
    <xf numFmtId="0" fontId="0" fillId="28" borderId="215" xfId="0" applyFill="1" applyBorder="1"/>
    <xf numFmtId="0" fontId="0" fillId="28" borderId="216" xfId="0" applyFill="1" applyBorder="1"/>
    <xf numFmtId="0" fontId="0" fillId="28" borderId="217" xfId="0" applyFill="1" applyBorder="1" applyAlignment="1">
      <alignment horizontal="center"/>
    </xf>
    <xf numFmtId="0" fontId="0" fillId="28" borderId="257" xfId="0" applyFill="1" applyBorder="1" applyAlignment="1">
      <alignment horizontal="center"/>
    </xf>
    <xf numFmtId="0" fontId="0" fillId="28" borderId="218" xfId="0" applyFill="1" applyBorder="1" applyAlignment="1">
      <alignment horizontal="center"/>
    </xf>
    <xf numFmtId="0" fontId="0" fillId="28" borderId="219" xfId="0" applyFill="1" applyBorder="1" applyAlignment="1">
      <alignment horizontal="center"/>
    </xf>
    <xf numFmtId="0" fontId="0" fillId="28" borderId="262" xfId="0" applyFill="1" applyBorder="1" applyAlignment="1">
      <alignment horizontal="center"/>
    </xf>
    <xf numFmtId="0" fontId="0" fillId="28" borderId="216" xfId="0" applyFill="1" applyBorder="1" applyAlignment="1">
      <alignment horizontal="center"/>
    </xf>
    <xf numFmtId="0" fontId="4" fillId="28" borderId="215" xfId="0" applyFont="1" applyFill="1" applyBorder="1" applyAlignment="1">
      <alignment horizontal="center"/>
    </xf>
    <xf numFmtId="0" fontId="4" fillId="0" borderId="65" xfId="0" applyFont="1" applyBorder="1"/>
    <xf numFmtId="0" fontId="4" fillId="0" borderId="174" xfId="0" applyFont="1" applyBorder="1"/>
    <xf numFmtId="0" fontId="4" fillId="0" borderId="229" xfId="0" applyFont="1" applyBorder="1" applyAlignment="1">
      <alignment horizontal="center"/>
    </xf>
    <xf numFmtId="0" fontId="4" fillId="0" borderId="118" xfId="0" applyFont="1" applyBorder="1" applyAlignment="1">
      <alignment horizontal="center"/>
    </xf>
    <xf numFmtId="0" fontId="4" fillId="0" borderId="208" xfId="0" applyFont="1" applyBorder="1" applyAlignment="1">
      <alignment horizontal="center"/>
    </xf>
    <xf numFmtId="0" fontId="4" fillId="0" borderId="119" xfId="0" applyFont="1" applyBorder="1" applyAlignment="1">
      <alignment horizontal="center"/>
    </xf>
    <xf numFmtId="0" fontId="4" fillId="0" borderId="216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10" fillId="27" borderId="56" xfId="43" applyFont="1" applyFill="1" applyBorder="1" applyAlignment="1">
      <alignment wrapText="1"/>
    </xf>
    <xf numFmtId="0" fontId="10" fillId="0" borderId="56" xfId="43" applyFont="1" applyBorder="1" applyAlignment="1">
      <alignment wrapText="1"/>
    </xf>
    <xf numFmtId="0" fontId="8" fillId="0" borderId="56" xfId="43" applyFont="1" applyFill="1" applyBorder="1" applyAlignment="1" applyProtection="1">
      <alignment vertical="center" wrapText="1"/>
      <protection locked="0"/>
    </xf>
    <xf numFmtId="0" fontId="8" fillId="0" borderId="56" xfId="43" applyFont="1" applyBorder="1" applyAlignment="1" applyProtection="1">
      <alignment vertical="center" wrapText="1"/>
      <protection locked="0"/>
    </xf>
    <xf numFmtId="0" fontId="10" fillId="0" borderId="56" xfId="43" applyFont="1" applyBorder="1" applyAlignment="1">
      <alignment horizontal="left" vertical="center" wrapText="1"/>
    </xf>
    <xf numFmtId="0" fontId="10" fillId="27" borderId="54" xfId="43" applyFont="1" applyFill="1" applyBorder="1" applyAlignment="1">
      <alignment wrapText="1"/>
    </xf>
    <xf numFmtId="0" fontId="10" fillId="0" borderId="56" xfId="43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11" fillId="24" borderId="54" xfId="0" applyFont="1" applyFill="1" applyBorder="1" applyAlignment="1">
      <alignment horizontal="center" vertical="center" wrapText="1"/>
    </xf>
    <xf numFmtId="0" fontId="10" fillId="27" borderId="32" xfId="43" applyFont="1" applyFill="1" applyBorder="1" applyAlignment="1">
      <alignment horizontal="center" vertical="center" wrapText="1"/>
    </xf>
    <xf numFmtId="0" fontId="12" fillId="0" borderId="54" xfId="43" applyFont="1" applyBorder="1" applyAlignment="1">
      <alignment horizontal="center" vertical="center" wrapText="1"/>
    </xf>
    <xf numFmtId="0" fontId="12" fillId="0" borderId="54" xfId="43" applyFont="1" applyFill="1" applyBorder="1" applyAlignment="1">
      <alignment horizontal="center" vertical="center" wrapText="1"/>
    </xf>
    <xf numFmtId="0" fontId="10" fillId="27" borderId="228" xfId="43" applyFont="1" applyFill="1" applyBorder="1" applyAlignment="1">
      <alignment horizontal="center" vertical="center" wrapText="1"/>
    </xf>
    <xf numFmtId="0" fontId="12" fillId="0" borderId="238" xfId="43" applyFont="1" applyBorder="1" applyAlignment="1">
      <alignment horizontal="center" vertical="center" wrapText="1"/>
    </xf>
    <xf numFmtId="0" fontId="10" fillId="27" borderId="36" xfId="43" applyFont="1" applyFill="1" applyBorder="1" applyAlignment="1">
      <alignment horizontal="center" vertical="center" wrapText="1"/>
    </xf>
    <xf numFmtId="0" fontId="12" fillId="0" borderId="40" xfId="43" applyFont="1" applyFill="1" applyBorder="1" applyAlignment="1">
      <alignment horizontal="center" vertical="center" wrapText="1"/>
    </xf>
    <xf numFmtId="0" fontId="12" fillId="0" borderId="40" xfId="43" applyFont="1" applyBorder="1" applyAlignment="1">
      <alignment horizontal="center" vertical="center" wrapText="1"/>
    </xf>
    <xf numFmtId="0" fontId="10" fillId="0" borderId="36" xfId="43" applyFont="1" applyBorder="1" applyAlignment="1">
      <alignment horizontal="center" vertical="center" wrapText="1"/>
    </xf>
    <xf numFmtId="0" fontId="10" fillId="0" borderId="194" xfId="43" applyFont="1" applyBorder="1" applyAlignment="1">
      <alignment horizontal="center" vertical="center" wrapText="1"/>
    </xf>
    <xf numFmtId="0" fontId="12" fillId="0" borderId="221" xfId="43" applyFont="1" applyFill="1" applyBorder="1" applyAlignment="1">
      <alignment horizontal="center" vertical="center" wrapText="1"/>
    </xf>
    <xf numFmtId="0" fontId="10" fillId="0" borderId="32" xfId="43" applyFont="1" applyBorder="1" applyAlignment="1">
      <alignment horizontal="center" vertical="center" wrapText="1"/>
    </xf>
    <xf numFmtId="0" fontId="10" fillId="0" borderId="32" xfId="43" applyFont="1" applyFill="1" applyBorder="1" applyAlignment="1">
      <alignment horizontal="center" vertical="center" wrapText="1"/>
    </xf>
    <xf numFmtId="0" fontId="10" fillId="0" borderId="54" xfId="43" applyNumberFormat="1" applyFont="1" applyFill="1" applyBorder="1" applyAlignment="1">
      <alignment horizontal="center" vertical="center" wrapText="1"/>
    </xf>
    <xf numFmtId="0" fontId="10" fillId="0" borderId="54" xfId="43" applyFont="1" applyBorder="1" applyAlignment="1">
      <alignment horizontal="center" vertical="center" wrapText="1"/>
    </xf>
    <xf numFmtId="0" fontId="10" fillId="0" borderId="55" xfId="43" applyFont="1" applyBorder="1" applyAlignment="1">
      <alignment horizontal="center" vertical="center" wrapText="1"/>
    </xf>
    <xf numFmtId="0" fontId="10" fillId="0" borderId="56" xfId="43" applyFont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right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right" vertical="center" wrapText="1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43" applyFont="1" applyFill="1" applyBorder="1" applyAlignment="1">
      <alignment horizontal="center" vertical="center"/>
    </xf>
    <xf numFmtId="0" fontId="5" fillId="0" borderId="0" xfId="43" applyFont="1" applyFill="1" applyBorder="1" applyAlignment="1">
      <alignment vertical="center"/>
    </xf>
    <xf numFmtId="0" fontId="8" fillId="0" borderId="0" xfId="43" applyFont="1" applyFill="1" applyBorder="1" applyAlignment="1">
      <alignment horizontal="center" vertical="center"/>
    </xf>
    <xf numFmtId="0" fontId="19" fillId="0" borderId="0" xfId="43" applyFont="1" applyFill="1" applyBorder="1" applyAlignment="1">
      <alignment horizontal="center" vertical="center"/>
    </xf>
    <xf numFmtId="0" fontId="2" fillId="0" borderId="0" xfId="43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65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4" fillId="0" borderId="213" xfId="0" applyFont="1" applyBorder="1" applyAlignment="1">
      <alignment horizontal="center"/>
    </xf>
    <xf numFmtId="0" fontId="4" fillId="0" borderId="214" xfId="0" applyFont="1" applyBorder="1" applyAlignment="1">
      <alignment horizontal="center"/>
    </xf>
    <xf numFmtId="0" fontId="4" fillId="0" borderId="215" xfId="0" applyFont="1" applyBorder="1" applyAlignment="1">
      <alignment horizontal="center"/>
    </xf>
    <xf numFmtId="0" fontId="5" fillId="0" borderId="222" xfId="43" applyFont="1" applyBorder="1" applyAlignment="1">
      <alignment horizontal="center" vertical="center"/>
    </xf>
    <xf numFmtId="0" fontId="8" fillId="0" borderId="223" xfId="43" applyFont="1" applyFill="1" applyBorder="1" applyAlignment="1">
      <alignment horizontal="left" vertical="center"/>
    </xf>
    <xf numFmtId="0" fontId="8" fillId="0" borderId="256" xfId="43" applyFont="1" applyBorder="1" applyAlignment="1" applyProtection="1">
      <alignment vertical="center" wrapText="1"/>
      <protection locked="0"/>
    </xf>
    <xf numFmtId="0" fontId="10" fillId="0" borderId="222" xfId="43" applyFont="1" applyBorder="1" applyAlignment="1">
      <alignment horizontal="center" vertical="center" wrapText="1"/>
    </xf>
    <xf numFmtId="0" fontId="10" fillId="0" borderId="224" xfId="43" applyFont="1" applyBorder="1" applyAlignment="1">
      <alignment horizontal="center" vertical="center" wrapText="1"/>
    </xf>
    <xf numFmtId="0" fontId="5" fillId="0" borderId="222" xfId="43" applyFont="1" applyBorder="1" applyAlignment="1">
      <alignment vertical="center"/>
    </xf>
    <xf numFmtId="0" fontId="5" fillId="0" borderId="223" xfId="43" applyFont="1" applyBorder="1" applyAlignment="1">
      <alignment vertical="center"/>
    </xf>
    <xf numFmtId="0" fontId="5" fillId="0" borderId="224" xfId="43" applyFont="1" applyBorder="1" applyAlignment="1">
      <alignment vertical="center"/>
    </xf>
    <xf numFmtId="0" fontId="8" fillId="0" borderId="222" xfId="43" applyFont="1" applyBorder="1" applyAlignment="1">
      <alignment horizontal="center" vertical="center"/>
    </xf>
    <xf numFmtId="0" fontId="8" fillId="0" borderId="223" xfId="43" applyFont="1" applyBorder="1" applyAlignment="1">
      <alignment horizontal="center" vertical="center"/>
    </xf>
    <xf numFmtId="0" fontId="8" fillId="0" borderId="16" xfId="43" applyFont="1" applyBorder="1" applyAlignment="1">
      <alignment horizontal="center" vertical="center"/>
    </xf>
    <xf numFmtId="0" fontId="19" fillId="0" borderId="233" xfId="43" applyFont="1" applyBorder="1" applyAlignment="1">
      <alignment horizontal="center" vertical="center"/>
    </xf>
    <xf numFmtId="0" fontId="2" fillId="0" borderId="223" xfId="43" applyFont="1" applyBorder="1" applyAlignment="1">
      <alignment vertical="center"/>
    </xf>
    <xf numFmtId="0" fontId="4" fillId="0" borderId="258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8" fillId="0" borderId="248" xfId="43" applyFont="1" applyFill="1" applyBorder="1" applyAlignment="1">
      <alignment horizontal="center" vertical="center" wrapText="1"/>
    </xf>
    <xf numFmtId="0" fontId="58" fillId="0" borderId="254" xfId="43" applyFont="1" applyFill="1" applyBorder="1" applyAlignment="1">
      <alignment horizontal="center" vertical="center" wrapText="1"/>
    </xf>
    <xf numFmtId="0" fontId="58" fillId="0" borderId="252" xfId="43" applyFont="1" applyFill="1" applyBorder="1" applyAlignment="1">
      <alignment horizontal="center" wrapText="1"/>
    </xf>
    <xf numFmtId="0" fontId="58" fillId="0" borderId="250" xfId="43" applyFont="1" applyFill="1" applyBorder="1" applyAlignment="1">
      <alignment horizontal="center" wrapText="1"/>
    </xf>
    <xf numFmtId="0" fontId="58" fillId="0" borderId="253" xfId="43" applyFont="1" applyFill="1" applyBorder="1" applyAlignment="1">
      <alignment horizontal="center" wrapText="1"/>
    </xf>
    <xf numFmtId="0" fontId="58" fillId="0" borderId="235" xfId="43" applyFont="1" applyBorder="1" applyAlignment="1">
      <alignment horizontal="left" wrapText="1"/>
    </xf>
    <xf numFmtId="0" fontId="57" fillId="0" borderId="39" xfId="43" applyFont="1" applyBorder="1" applyAlignment="1">
      <alignment horizontal="center" wrapText="1"/>
    </xf>
    <xf numFmtId="0" fontId="57" fillId="0" borderId="56" xfId="43" applyFont="1" applyFill="1" applyBorder="1" applyAlignment="1">
      <alignment horizontal="center" wrapText="1"/>
    </xf>
    <xf numFmtId="0" fontId="58" fillId="0" borderId="194" xfId="43" applyFont="1" applyFill="1" applyBorder="1" applyAlignment="1">
      <alignment horizontal="center" vertical="center" wrapText="1"/>
    </xf>
    <xf numFmtId="0" fontId="58" fillId="0" borderId="195" xfId="43" applyFont="1" applyFill="1" applyBorder="1" applyAlignment="1">
      <alignment horizontal="center" vertical="center" wrapText="1"/>
    </xf>
    <xf numFmtId="0" fontId="58" fillId="24" borderId="235" xfId="43" applyFont="1" applyFill="1" applyBorder="1" applyAlignment="1">
      <alignment horizontal="left" wrapText="1"/>
    </xf>
    <xf numFmtId="0" fontId="58" fillId="24" borderId="39" xfId="43" applyFont="1" applyFill="1" applyBorder="1" applyAlignment="1">
      <alignment horizontal="left" wrapText="1"/>
    </xf>
    <xf numFmtId="0" fontId="58" fillId="24" borderId="56" xfId="43" applyFont="1" applyFill="1" applyBorder="1" applyAlignment="1">
      <alignment horizontal="left" wrapText="1"/>
    </xf>
    <xf numFmtId="0" fontId="58" fillId="24" borderId="32" xfId="43" applyFont="1" applyFill="1" applyBorder="1" applyAlignment="1">
      <alignment horizontal="left" wrapText="1"/>
    </xf>
    <xf numFmtId="0" fontId="58" fillId="24" borderId="54" xfId="43" applyFont="1" applyFill="1" applyBorder="1" applyAlignment="1">
      <alignment horizontal="center" wrapText="1"/>
    </xf>
    <xf numFmtId="0" fontId="58" fillId="24" borderId="55" xfId="43" applyFont="1" applyFill="1" applyBorder="1" applyAlignment="1">
      <alignment horizontal="center" wrapText="1"/>
    </xf>
    <xf numFmtId="0" fontId="58" fillId="24" borderId="39" xfId="43" applyFont="1" applyFill="1" applyBorder="1" applyAlignment="1">
      <alignment horizontal="center" wrapText="1"/>
    </xf>
    <xf numFmtId="0" fontId="58" fillId="24" borderId="236" xfId="43" applyFont="1" applyFill="1" applyBorder="1" applyAlignment="1">
      <alignment horizontal="center" wrapText="1"/>
    </xf>
    <xf numFmtId="0" fontId="58" fillId="0" borderId="39" xfId="43" applyFont="1" applyBorder="1" applyAlignment="1">
      <alignment horizontal="left" wrapText="1"/>
    </xf>
    <xf numFmtId="0" fontId="58" fillId="0" borderId="56" xfId="43" applyFont="1" applyFill="1" applyBorder="1" applyAlignment="1">
      <alignment horizontal="left" wrapText="1"/>
    </xf>
    <xf numFmtId="0" fontId="58" fillId="0" borderId="32" xfId="43" applyFont="1" applyFill="1" applyBorder="1" applyAlignment="1">
      <alignment horizontal="left" wrapText="1"/>
    </xf>
    <xf numFmtId="0" fontId="58" fillId="0" borderId="54" xfId="43" applyFont="1" applyFill="1" applyBorder="1" applyAlignment="1">
      <alignment horizontal="center" wrapText="1"/>
    </xf>
    <xf numFmtId="0" fontId="58" fillId="0" borderId="55" xfId="43" applyFont="1" applyFill="1" applyBorder="1" applyAlignment="1">
      <alignment horizontal="left" wrapText="1"/>
    </xf>
    <xf numFmtId="0" fontId="58" fillId="0" borderId="39" xfId="43" applyFont="1" applyFill="1" applyBorder="1" applyAlignment="1">
      <alignment horizontal="left" wrapText="1"/>
    </xf>
    <xf numFmtId="0" fontId="58" fillId="0" borderId="236" xfId="43" applyFont="1" applyFill="1" applyBorder="1" applyAlignment="1">
      <alignment horizontal="center" wrapText="1"/>
    </xf>
    <xf numFmtId="0" fontId="58" fillId="0" borderId="55" xfId="43" applyFont="1" applyFill="1" applyBorder="1" applyAlignment="1">
      <alignment horizontal="center" wrapText="1"/>
    </xf>
    <xf numFmtId="0" fontId="58" fillId="0" borderId="39" xfId="43" applyFont="1" applyFill="1" applyBorder="1" applyAlignment="1">
      <alignment horizontal="center" wrapText="1"/>
    </xf>
    <xf numFmtId="0" fontId="58" fillId="0" borderId="237" xfId="43" applyFont="1" applyBorder="1" applyAlignment="1">
      <alignment horizontal="left" wrapText="1"/>
    </xf>
    <xf numFmtId="0" fontId="58" fillId="0" borderId="226" xfId="43" applyFont="1" applyBorder="1" applyAlignment="1">
      <alignment horizontal="left" wrapText="1"/>
    </xf>
    <xf numFmtId="0" fontId="58" fillId="0" borderId="238" xfId="43" applyFont="1" applyFill="1" applyBorder="1" applyAlignment="1">
      <alignment horizontal="left" wrapText="1"/>
    </xf>
    <xf numFmtId="0" fontId="58" fillId="0" borderId="228" xfId="43" applyFont="1" applyFill="1" applyBorder="1" applyAlignment="1">
      <alignment horizontal="left" wrapText="1"/>
    </xf>
    <xf numFmtId="0" fontId="58" fillId="0" borderId="224" xfId="43" applyFont="1" applyFill="1" applyBorder="1" applyAlignment="1">
      <alignment horizontal="center" wrapText="1"/>
    </xf>
    <xf numFmtId="0" fontId="58" fillId="0" borderId="225" xfId="43" applyFont="1" applyFill="1" applyBorder="1" applyAlignment="1">
      <alignment horizontal="left" wrapText="1"/>
    </xf>
    <xf numFmtId="0" fontId="58" fillId="0" borderId="226" xfId="43" applyFont="1" applyFill="1" applyBorder="1" applyAlignment="1">
      <alignment horizontal="left" wrapText="1"/>
    </xf>
    <xf numFmtId="0" fontId="58" fillId="0" borderId="239" xfId="43" applyFont="1" applyFill="1" applyBorder="1" applyAlignment="1">
      <alignment horizontal="center" wrapText="1"/>
    </xf>
    <xf numFmtId="0" fontId="58" fillId="0" borderId="225" xfId="43" applyFont="1" applyFill="1" applyBorder="1" applyAlignment="1">
      <alignment horizontal="center" wrapText="1"/>
    </xf>
    <xf numFmtId="0" fontId="58" fillId="0" borderId="226" xfId="43" applyFont="1" applyFill="1" applyBorder="1" applyAlignment="1">
      <alignment horizontal="center" wrapText="1"/>
    </xf>
    <xf numFmtId="0" fontId="58" fillId="0" borderId="240" xfId="43" applyFont="1" applyBorder="1" applyAlignment="1">
      <alignment horizontal="left" wrapText="1"/>
    </xf>
    <xf numFmtId="0" fontId="58" fillId="0" borderId="241" xfId="43" applyFont="1" applyBorder="1" applyAlignment="1">
      <alignment horizontal="left" wrapText="1"/>
    </xf>
    <xf numFmtId="0" fontId="57" fillId="0" borderId="242" xfId="43" applyFont="1" applyFill="1" applyBorder="1" applyAlignment="1">
      <alignment horizontal="left" wrapText="1"/>
    </xf>
    <xf numFmtId="0" fontId="58" fillId="0" borderId="243" xfId="43" applyFont="1" applyFill="1" applyBorder="1" applyAlignment="1">
      <alignment horizontal="left" wrapText="1"/>
    </xf>
    <xf numFmtId="0" fontId="57" fillId="0" borderId="255" xfId="43" applyFont="1" applyFill="1" applyBorder="1" applyAlignment="1">
      <alignment horizontal="center" wrapText="1"/>
    </xf>
    <xf numFmtId="0" fontId="58" fillId="0" borderId="244" xfId="43" applyFont="1" applyFill="1" applyBorder="1" applyAlignment="1">
      <alignment horizontal="left" wrapText="1"/>
    </xf>
    <xf numFmtId="0" fontId="58" fillId="0" borderId="241" xfId="43" applyFont="1" applyFill="1" applyBorder="1" applyAlignment="1">
      <alignment horizontal="left" wrapText="1"/>
    </xf>
    <xf numFmtId="0" fontId="57" fillId="0" borderId="245" xfId="43" applyFont="1" applyFill="1" applyBorder="1" applyAlignment="1">
      <alignment horizontal="center" wrapText="1"/>
    </xf>
    <xf numFmtId="0" fontId="58" fillId="0" borderId="244" xfId="43" applyFont="1" applyFill="1" applyBorder="1" applyAlignment="1">
      <alignment horizontal="center" wrapText="1"/>
    </xf>
    <xf numFmtId="0" fontId="58" fillId="0" borderId="241" xfId="43" applyFont="1" applyFill="1" applyBorder="1" applyAlignment="1">
      <alignment horizontal="center" wrapText="1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1" fontId="10" fillId="0" borderId="38" xfId="0" applyNumberFormat="1" applyFont="1" applyFill="1" applyBorder="1" applyAlignment="1">
      <alignment horizontal="center" vertical="center"/>
    </xf>
    <xf numFmtId="0" fontId="57" fillId="0" borderId="246" xfId="43" applyFont="1" applyFill="1" applyBorder="1" applyAlignment="1">
      <alignment horizontal="center" wrapText="1"/>
    </xf>
    <xf numFmtId="0" fontId="57" fillId="0" borderId="23" xfId="43" applyFont="1" applyFill="1" applyBorder="1" applyAlignment="1">
      <alignment horizontal="center" wrapText="1"/>
    </xf>
    <xf numFmtId="0" fontId="57" fillId="0" borderId="247" xfId="43" applyFont="1" applyFill="1" applyBorder="1" applyAlignment="1">
      <alignment horizontal="center" wrapText="1"/>
    </xf>
    <xf numFmtId="0" fontId="58" fillId="0" borderId="250" xfId="43" applyFont="1" applyFill="1" applyBorder="1" applyAlignment="1">
      <alignment horizontal="center" wrapText="1"/>
    </xf>
    <xf numFmtId="0" fontId="58" fillId="0" borderId="263" xfId="43" applyFont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207" xfId="0" applyFont="1" applyBorder="1" applyAlignment="1">
      <alignment horizontal="center" vertical="center"/>
    </xf>
    <xf numFmtId="0" fontId="5" fillId="0" borderId="174" xfId="0" applyFont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left" vertical="center"/>
    </xf>
    <xf numFmtId="49" fontId="5" fillId="24" borderId="23" xfId="0" applyNumberFormat="1" applyFont="1" applyFill="1" applyBorder="1" applyAlignment="1">
      <alignment horizontal="left" vertical="center"/>
    </xf>
    <xf numFmtId="49" fontId="5" fillId="28" borderId="22" xfId="0" applyNumberFormat="1" applyFont="1" applyFill="1" applyBorder="1" applyAlignment="1">
      <alignment horizontal="left" vertical="center"/>
    </xf>
    <xf numFmtId="49" fontId="5" fillId="28" borderId="23" xfId="0" applyNumberFormat="1" applyFont="1" applyFill="1" applyBorder="1" applyAlignment="1">
      <alignment horizontal="left" vertical="center"/>
    </xf>
    <xf numFmtId="0" fontId="5" fillId="0" borderId="118" xfId="0" applyFont="1" applyBorder="1" applyAlignment="1">
      <alignment horizontal="center" vertical="center"/>
    </xf>
    <xf numFmtId="0" fontId="10" fillId="0" borderId="202" xfId="0" applyFont="1" applyBorder="1" applyAlignment="1">
      <alignment vertical="center"/>
    </xf>
    <xf numFmtId="0" fontId="57" fillId="0" borderId="22" xfId="43" applyFont="1" applyFill="1" applyBorder="1" applyAlignment="1">
      <alignment horizontal="center" wrapText="1"/>
    </xf>
    <xf numFmtId="49" fontId="5" fillId="0" borderId="203" xfId="0" applyNumberFormat="1" applyFont="1" applyBorder="1" applyAlignment="1">
      <alignment horizontal="center" vertical="center"/>
    </xf>
    <xf numFmtId="0" fontId="5" fillId="0" borderId="204" xfId="0" applyFont="1" applyBorder="1" applyAlignment="1">
      <alignment horizontal="center" vertical="center"/>
    </xf>
    <xf numFmtId="0" fontId="5" fillId="0" borderId="205" xfId="0" applyFont="1" applyBorder="1" applyAlignment="1">
      <alignment horizontal="center" vertical="center" wrapText="1"/>
    </xf>
    <xf numFmtId="0" fontId="5" fillId="0" borderId="206" xfId="0" applyFont="1" applyBorder="1" applyAlignment="1">
      <alignment vertical="center" wrapText="1"/>
    </xf>
    <xf numFmtId="0" fontId="11" fillId="0" borderId="207" xfId="0" applyFont="1" applyBorder="1" applyAlignment="1">
      <alignment horizontal="center" vertical="center"/>
    </xf>
    <xf numFmtId="0" fontId="11" fillId="0" borderId="17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7" fillId="0" borderId="249" xfId="43" applyFont="1" applyBorder="1" applyAlignment="1">
      <alignment horizontal="center" wrapText="1"/>
    </xf>
    <xf numFmtId="0" fontId="57" fillId="0" borderId="250" xfId="43" applyFont="1" applyBorder="1" applyAlignment="1">
      <alignment horizontal="center" wrapText="1"/>
    </xf>
    <xf numFmtId="0" fontId="57" fillId="0" borderId="251" xfId="43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0" fillId="0" borderId="202" xfId="0" applyFont="1" applyBorder="1"/>
    <xf numFmtId="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75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9" fontId="5" fillId="0" borderId="208" xfId="0" applyNumberFormat="1" applyFont="1" applyBorder="1" applyAlignment="1">
      <alignment horizontal="center" vertical="center"/>
    </xf>
    <xf numFmtId="0" fontId="5" fillId="0" borderId="138" xfId="0" applyFont="1" applyBorder="1" applyAlignment="1">
      <alignment horizontal="center" vertical="center"/>
    </xf>
    <xf numFmtId="0" fontId="6" fillId="0" borderId="207" xfId="0" applyFont="1" applyBorder="1" applyAlignment="1">
      <alignment horizontal="center" vertical="center"/>
    </xf>
    <xf numFmtId="0" fontId="6" fillId="0" borderId="174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1" fontId="0" fillId="0" borderId="0" xfId="0" applyNumberFormat="1" applyAlignment="1">
      <alignment vertical="center"/>
    </xf>
    <xf numFmtId="0" fontId="6" fillId="24" borderId="31" xfId="0" applyFont="1" applyFill="1" applyBorder="1" applyAlignment="1">
      <alignment horizontal="right" vertical="center" wrapText="1"/>
    </xf>
    <xf numFmtId="0" fontId="6" fillId="24" borderId="209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06" xfId="0" applyFont="1" applyBorder="1" applyAlignment="1">
      <alignment horizontal="center" vertical="center" wrapText="1"/>
    </xf>
    <xf numFmtId="0" fontId="5" fillId="0" borderId="116" xfId="0" applyFont="1" applyBorder="1" applyAlignment="1">
      <alignment horizontal="center" vertical="center" wrapText="1"/>
    </xf>
    <xf numFmtId="49" fontId="5" fillId="24" borderId="25" xfId="0" applyNumberFormat="1" applyFont="1" applyFill="1" applyBorder="1" applyAlignment="1">
      <alignment horizontal="left" vertical="center"/>
    </xf>
    <xf numFmtId="49" fontId="5" fillId="24" borderId="26" xfId="0" applyNumberFormat="1" applyFont="1" applyFill="1" applyBorder="1" applyAlignment="1">
      <alignment horizontal="left" vertical="center"/>
    </xf>
    <xf numFmtId="0" fontId="15" fillId="0" borderId="207" xfId="0" applyFont="1" applyBorder="1" applyAlignment="1">
      <alignment horizontal="center" vertical="center"/>
    </xf>
    <xf numFmtId="0" fontId="15" fillId="0" borderId="174" xfId="0" applyFont="1" applyBorder="1" applyAlignment="1">
      <alignment horizontal="center" vertical="center"/>
    </xf>
    <xf numFmtId="1" fontId="6" fillId="0" borderId="104" xfId="0" applyNumberFormat="1" applyFont="1" applyBorder="1" applyAlignment="1">
      <alignment horizontal="center" vertical="center"/>
    </xf>
    <xf numFmtId="1" fontId="6" fillId="0" borderId="210" xfId="0" applyNumberFormat="1" applyFont="1" applyBorder="1" applyAlignment="1">
      <alignment horizontal="center" vertical="center"/>
    </xf>
    <xf numFmtId="1" fontId="6" fillId="0" borderId="105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5" fillId="0" borderId="208" xfId="0" applyNumberFormat="1" applyFont="1" applyBorder="1" applyAlignment="1" applyProtection="1">
      <alignment horizontal="center" vertical="center"/>
    </xf>
    <xf numFmtId="0" fontId="5" fillId="0" borderId="138" xfId="0" applyFont="1" applyBorder="1" applyAlignment="1" applyProtection="1">
      <alignment horizontal="center" vertical="center"/>
    </xf>
    <xf numFmtId="49" fontId="5" fillId="24" borderId="22" xfId="0" applyNumberFormat="1" applyFont="1" applyFill="1" applyBorder="1" applyAlignment="1" applyProtection="1">
      <alignment horizontal="left" vertical="center"/>
    </xf>
    <xf numFmtId="49" fontId="5" fillId="24" borderId="23" xfId="0" applyNumberFormat="1" applyFont="1" applyFill="1" applyBorder="1" applyAlignment="1" applyProtection="1">
      <alignment horizontal="left" vertical="center"/>
    </xf>
    <xf numFmtId="0" fontId="6" fillId="24" borderId="31" xfId="0" applyFont="1" applyFill="1" applyBorder="1" applyAlignment="1" applyProtection="1">
      <alignment horizontal="right" vertical="center" wrapText="1"/>
    </xf>
    <xf numFmtId="0" fontId="6" fillId="24" borderId="209" xfId="0" applyFont="1" applyFill="1" applyBorder="1" applyAlignment="1" applyProtection="1">
      <alignment horizontal="right" vertical="center" wrapText="1"/>
    </xf>
    <xf numFmtId="0" fontId="5" fillId="0" borderId="205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206" xfId="0" applyFont="1" applyBorder="1" applyAlignment="1" applyProtection="1">
      <alignment horizontal="center" vertical="center" wrapText="1"/>
    </xf>
    <xf numFmtId="0" fontId="5" fillId="0" borderId="116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</xf>
    <xf numFmtId="0" fontId="6" fillId="0" borderId="116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5" fillId="0" borderId="118" xfId="0" applyFont="1" applyBorder="1" applyAlignment="1" applyProtection="1">
      <alignment horizontal="center" vertical="center"/>
    </xf>
    <xf numFmtId="0" fontId="10" fillId="0" borderId="202" xfId="0" applyFont="1" applyBorder="1" applyProtection="1"/>
    <xf numFmtId="0" fontId="5" fillId="0" borderId="19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15" fillId="0" borderId="207" xfId="0" applyFont="1" applyBorder="1" applyAlignment="1" applyProtection="1">
      <alignment horizontal="center" vertical="center"/>
    </xf>
    <xf numFmtId="0" fontId="15" fillId="0" borderId="174" xfId="0" applyFont="1" applyBorder="1" applyAlignment="1" applyProtection="1">
      <alignment horizontal="center" vertical="center"/>
    </xf>
    <xf numFmtId="49" fontId="5" fillId="24" borderId="32" xfId="0" applyNumberFormat="1" applyFont="1" applyFill="1" applyBorder="1" applyAlignment="1">
      <alignment horizontal="left" vertical="center"/>
    </xf>
    <xf numFmtId="49" fontId="5" fillId="24" borderId="39" xfId="0" applyNumberFormat="1" applyFont="1" applyFill="1" applyBorder="1" applyAlignment="1">
      <alignment horizontal="left" vertical="center"/>
    </xf>
    <xf numFmtId="49" fontId="5" fillId="24" borderId="56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202" xfId="0" applyFont="1" applyBorder="1" applyAlignment="1">
      <alignment horizontal="center"/>
    </xf>
    <xf numFmtId="0" fontId="5" fillId="0" borderId="119" xfId="0" applyFont="1" applyBorder="1" applyAlignment="1">
      <alignment horizontal="center" vertical="center" wrapText="1"/>
    </xf>
    <xf numFmtId="0" fontId="5" fillId="0" borderId="230" xfId="0" applyFont="1" applyBorder="1" applyAlignment="1">
      <alignment vertical="center" wrapText="1"/>
    </xf>
    <xf numFmtId="0" fontId="11" fillId="0" borderId="207" xfId="0" applyFont="1" applyBorder="1" applyAlignment="1">
      <alignment horizontal="center" vertical="center" wrapText="1"/>
    </xf>
    <xf numFmtId="0" fontId="11" fillId="0" borderId="17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49" fontId="5" fillId="24" borderId="14" xfId="0" applyNumberFormat="1" applyFont="1" applyFill="1" applyBorder="1" applyAlignment="1">
      <alignment horizontal="left" vertical="center"/>
    </xf>
    <xf numFmtId="49" fontId="5" fillId="24" borderId="15" xfId="0" applyNumberFormat="1" applyFont="1" applyFill="1" applyBorder="1" applyAlignment="1">
      <alignment horizontal="left" vertical="center"/>
    </xf>
    <xf numFmtId="49" fontId="5" fillId="24" borderId="16" xfId="0" applyNumberFormat="1" applyFont="1" applyFill="1" applyBorder="1" applyAlignment="1">
      <alignment horizontal="left" vertical="center"/>
    </xf>
    <xf numFmtId="0" fontId="5" fillId="0" borderId="114" xfId="0" applyFont="1" applyBorder="1" applyAlignment="1">
      <alignment horizontal="center" vertical="center"/>
    </xf>
    <xf numFmtId="0" fontId="51" fillId="0" borderId="0" xfId="43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213" xfId="0" applyFont="1" applyBorder="1" applyAlignment="1">
      <alignment horizontal="center"/>
    </xf>
    <xf numFmtId="0" fontId="4" fillId="0" borderId="214" xfId="0" applyFont="1" applyBorder="1" applyAlignment="1">
      <alignment horizontal="center"/>
    </xf>
    <xf numFmtId="0" fontId="4" fillId="0" borderId="215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16" xfId="0" applyBorder="1" applyAlignment="1">
      <alignment horizontal="center" wrapText="1"/>
    </xf>
  </cellXfs>
  <cellStyles count="4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43"/>
    <cellStyle name="Normál_Munkafüzet1" xfId="42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AX69"/>
  <sheetViews>
    <sheetView showGridLines="0" tabSelected="1" view="pageBreakPreview" topLeftCell="A31" zoomScale="80" zoomScaleNormal="75" zoomScaleSheetLayoutView="80" workbookViewId="0">
      <selection activeCell="AP49" sqref="AP49"/>
    </sheetView>
  </sheetViews>
  <sheetFormatPr defaultRowHeight="12.75" x14ac:dyDescent="0.2"/>
  <cols>
    <col min="1" max="1" width="4.85546875" style="16" customWidth="1"/>
    <col min="2" max="2" width="16.5703125" style="6" customWidth="1"/>
    <col min="3" max="3" width="41.42578125" style="7" customWidth="1"/>
    <col min="4" max="4" width="13" style="7" customWidth="1"/>
    <col min="5" max="5" width="7" style="5" bestFit="1" customWidth="1"/>
    <col min="6" max="6" width="8.140625" style="5" customWidth="1"/>
    <col min="7" max="10" width="3.5703125" style="5" customWidth="1"/>
    <col min="11" max="11" width="4.7109375" style="5" customWidth="1"/>
    <col min="12" max="15" width="3.5703125" style="5" customWidth="1"/>
    <col min="16" max="16" width="4.7109375" style="5" customWidth="1"/>
    <col min="17" max="17" width="4.42578125" style="5" customWidth="1"/>
    <col min="18" max="20" width="3.5703125" style="5" customWidth="1"/>
    <col min="21" max="21" width="4.85546875" style="5" customWidth="1"/>
    <col min="22" max="25" width="3.5703125" style="5" customWidth="1"/>
    <col min="26" max="26" width="4.7109375" style="5" customWidth="1"/>
    <col min="27" max="30" width="3.5703125" style="5" customWidth="1"/>
    <col min="31" max="31" width="4.7109375" style="5" customWidth="1"/>
    <col min="32" max="35" width="3.5703125" style="5" customWidth="1"/>
    <col min="36" max="36" width="4.7109375" style="5" customWidth="1"/>
    <col min="37" max="40" width="3.5703125" style="5" customWidth="1"/>
    <col min="41" max="41" width="4.7109375" style="5" customWidth="1"/>
    <col min="42" max="43" width="22.7109375" style="5" customWidth="1"/>
    <col min="44" max="44" width="32.28515625" style="5" customWidth="1"/>
    <col min="45" max="46" width="9.140625" style="5" hidden="1" customWidth="1"/>
    <col min="47" max="47" width="9.140625" style="5" customWidth="1"/>
    <col min="48" max="16384" width="9.140625" style="5"/>
  </cols>
  <sheetData>
    <row r="1" spans="1:50" s="38" customFormat="1" ht="18" x14ac:dyDescent="0.2">
      <c r="A1" s="49" t="s">
        <v>133</v>
      </c>
      <c r="B1" s="50"/>
      <c r="C1" s="51"/>
      <c r="D1" s="51"/>
      <c r="K1" s="1060" t="s">
        <v>290</v>
      </c>
      <c r="L1" s="1060"/>
      <c r="M1" s="1060"/>
      <c r="N1" s="1060"/>
      <c r="O1" s="1060"/>
      <c r="P1" s="1060"/>
      <c r="Q1" s="1060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F1" s="1061"/>
      <c r="AG1" s="1061"/>
      <c r="AH1" s="1061"/>
      <c r="AI1" s="1061"/>
      <c r="AJ1" s="1061"/>
      <c r="AK1" s="1061"/>
      <c r="AL1" s="1061"/>
      <c r="AM1" s="1061"/>
      <c r="AN1" s="1061"/>
      <c r="AO1" s="1061"/>
      <c r="AP1" s="1061"/>
      <c r="AQ1" s="1061"/>
      <c r="AR1" s="1061"/>
      <c r="AS1" s="53"/>
    </row>
    <row r="2" spans="1:50" s="38" customFormat="1" ht="18" x14ac:dyDescent="0.2">
      <c r="A2" s="49" t="s">
        <v>118</v>
      </c>
      <c r="B2" s="50"/>
      <c r="C2" s="51"/>
      <c r="D2" s="51"/>
      <c r="N2" s="52" t="s">
        <v>108</v>
      </c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3"/>
      <c r="AD2" s="53"/>
      <c r="AE2" s="53"/>
      <c r="AF2" s="1062" t="s">
        <v>274</v>
      </c>
      <c r="AG2" s="1062"/>
      <c r="AH2" s="1062"/>
      <c r="AI2" s="1062"/>
      <c r="AJ2" s="1062"/>
      <c r="AK2" s="1062"/>
      <c r="AL2" s="1062"/>
      <c r="AM2" s="1062"/>
      <c r="AN2" s="1062"/>
      <c r="AO2" s="1062"/>
      <c r="AP2" s="1062"/>
      <c r="AQ2" s="1062"/>
      <c r="AR2" s="1062"/>
    </row>
    <row r="3" spans="1:50" s="38" customFormat="1" ht="18" x14ac:dyDescent="0.2">
      <c r="A3" s="49"/>
      <c r="B3" s="50"/>
      <c r="C3" s="51"/>
      <c r="D3" s="51"/>
      <c r="N3" s="52" t="s">
        <v>109</v>
      </c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3"/>
      <c r="AD3" s="53"/>
      <c r="AE3" s="53"/>
      <c r="AF3" s="1061" t="s">
        <v>166</v>
      </c>
      <c r="AG3" s="1061"/>
      <c r="AH3" s="1061"/>
      <c r="AI3" s="1061"/>
      <c r="AJ3" s="1061"/>
      <c r="AK3" s="1061"/>
      <c r="AL3" s="1061"/>
      <c r="AM3" s="1061"/>
      <c r="AN3" s="1061"/>
      <c r="AO3" s="1061"/>
      <c r="AP3" s="1061"/>
      <c r="AQ3" s="1061"/>
      <c r="AR3" s="1061"/>
      <c r="AS3" s="5"/>
      <c r="AW3" s="5"/>
      <c r="AX3" s="5"/>
    </row>
    <row r="4" spans="1:50" ht="18" customHeight="1" x14ac:dyDescent="0.2">
      <c r="AR4" s="53"/>
    </row>
    <row r="5" spans="1:50" ht="25.5" customHeight="1" thickBot="1" x14ac:dyDescent="0.25">
      <c r="A5" s="1063" t="s">
        <v>26</v>
      </c>
      <c r="B5" s="1064"/>
      <c r="C5" s="1064"/>
      <c r="D5" s="1064"/>
      <c r="E5" s="1064"/>
      <c r="F5" s="1064"/>
      <c r="G5" s="1064"/>
      <c r="H5" s="1064"/>
      <c r="I5" s="1064"/>
      <c r="J5" s="1064"/>
      <c r="K5" s="1064"/>
      <c r="L5" s="1064"/>
      <c r="M5" s="1064"/>
      <c r="N5" s="1064"/>
      <c r="O5" s="1064"/>
      <c r="P5" s="1064"/>
      <c r="Q5" s="1064"/>
      <c r="R5" s="1064"/>
      <c r="S5" s="1064"/>
      <c r="T5" s="1064"/>
      <c r="U5" s="1064"/>
      <c r="V5" s="1064"/>
      <c r="W5" s="1064"/>
      <c r="X5" s="1064"/>
      <c r="Y5" s="1064"/>
      <c r="Z5" s="1064"/>
      <c r="AA5" s="1064"/>
      <c r="AB5" s="1064"/>
      <c r="AC5" s="1064"/>
      <c r="AD5" s="1064"/>
      <c r="AE5" s="1064"/>
      <c r="AF5" s="1064"/>
      <c r="AG5" s="1064"/>
      <c r="AH5" s="1064"/>
      <c r="AI5" s="1064"/>
      <c r="AJ5" s="1064"/>
      <c r="AK5" s="1064"/>
      <c r="AL5" s="1064"/>
      <c r="AM5" s="1064"/>
      <c r="AN5" s="1064"/>
      <c r="AO5" s="1064"/>
      <c r="AP5" s="1064"/>
      <c r="AQ5" s="1064"/>
      <c r="AR5" s="1064"/>
    </row>
    <row r="6" spans="1:50" s="27" customFormat="1" ht="20.25" customHeight="1" x14ac:dyDescent="0.2">
      <c r="A6" s="1071"/>
      <c r="B6" s="1074" t="s">
        <v>23</v>
      </c>
      <c r="C6" s="1076" t="s">
        <v>2</v>
      </c>
      <c r="D6" s="177"/>
      <c r="E6" s="23" t="s">
        <v>0</v>
      </c>
      <c r="F6" s="1078" t="s">
        <v>107</v>
      </c>
      <c r="G6" s="1080" t="s">
        <v>1</v>
      </c>
      <c r="H6" s="1081"/>
      <c r="I6" s="1081"/>
      <c r="J6" s="1081"/>
      <c r="K6" s="1081"/>
      <c r="L6" s="1081"/>
      <c r="M6" s="1081"/>
      <c r="N6" s="1081"/>
      <c r="O6" s="1081"/>
      <c r="P6" s="1081"/>
      <c r="Q6" s="1081"/>
      <c r="R6" s="1081"/>
      <c r="S6" s="1081"/>
      <c r="T6" s="1081"/>
      <c r="U6" s="1081"/>
      <c r="V6" s="1081"/>
      <c r="W6" s="1081"/>
      <c r="X6" s="1081"/>
      <c r="Y6" s="1081"/>
      <c r="Z6" s="1081"/>
      <c r="AA6" s="1081"/>
      <c r="AB6" s="1081"/>
      <c r="AC6" s="1081"/>
      <c r="AD6" s="1081"/>
      <c r="AE6" s="1081"/>
      <c r="AF6" s="1081"/>
      <c r="AG6" s="1081"/>
      <c r="AH6" s="1081"/>
      <c r="AI6" s="1081"/>
      <c r="AJ6" s="1081"/>
      <c r="AK6" s="24"/>
      <c r="AL6" s="24"/>
      <c r="AM6" s="24"/>
      <c r="AN6" s="25"/>
      <c r="AO6" s="26"/>
      <c r="AP6" s="1065" t="s">
        <v>29</v>
      </c>
      <c r="AQ6" s="519"/>
      <c r="AR6" s="519"/>
    </row>
    <row r="7" spans="1:50" s="27" customFormat="1" ht="20.25" customHeight="1" thickBot="1" x14ac:dyDescent="0.25">
      <c r="A7" s="1072"/>
      <c r="B7" s="1075"/>
      <c r="C7" s="1077"/>
      <c r="D7" s="178"/>
      <c r="E7" s="28" t="s">
        <v>3</v>
      </c>
      <c r="F7" s="1079"/>
      <c r="G7" s="29"/>
      <c r="H7" s="30"/>
      <c r="I7" s="30" t="s">
        <v>4</v>
      </c>
      <c r="J7" s="30"/>
      <c r="K7" s="31"/>
      <c r="L7" s="30"/>
      <c r="M7" s="30"/>
      <c r="N7" s="30" t="s">
        <v>5</v>
      </c>
      <c r="O7" s="30"/>
      <c r="P7" s="31"/>
      <c r="Q7" s="30"/>
      <c r="R7" s="30"/>
      <c r="S7" s="32" t="s">
        <v>6</v>
      </c>
      <c r="T7" s="30"/>
      <c r="U7" s="31"/>
      <c r="V7" s="30"/>
      <c r="W7" s="30"/>
      <c r="X7" s="32" t="s">
        <v>7</v>
      </c>
      <c r="Y7" s="30"/>
      <c r="Z7" s="31"/>
      <c r="AA7" s="30"/>
      <c r="AB7" s="30"/>
      <c r="AC7" s="32" t="s">
        <v>8</v>
      </c>
      <c r="AD7" s="30"/>
      <c r="AE7" s="31"/>
      <c r="AF7" s="29"/>
      <c r="AG7" s="30"/>
      <c r="AH7" s="30" t="s">
        <v>9</v>
      </c>
      <c r="AI7" s="30"/>
      <c r="AJ7" s="33"/>
      <c r="AK7" s="29"/>
      <c r="AL7" s="30"/>
      <c r="AM7" s="30" t="s">
        <v>22</v>
      </c>
      <c r="AN7" s="30"/>
      <c r="AO7" s="31"/>
      <c r="AP7" s="1066"/>
      <c r="AQ7" s="519"/>
      <c r="AR7" s="519"/>
    </row>
    <row r="8" spans="1:50" s="27" customFormat="1" ht="19.5" customHeight="1" x14ac:dyDescent="0.2">
      <c r="A8" s="37"/>
      <c r="B8" s="41"/>
      <c r="C8" s="173"/>
      <c r="D8" s="42"/>
      <c r="E8" s="37"/>
      <c r="F8" s="40"/>
      <c r="G8" s="43" t="s">
        <v>10</v>
      </c>
      <c r="H8" s="44" t="s">
        <v>12</v>
      </c>
      <c r="I8" s="44" t="s">
        <v>11</v>
      </c>
      <c r="J8" s="44" t="s">
        <v>13</v>
      </c>
      <c r="K8" s="45" t="s">
        <v>14</v>
      </c>
      <c r="L8" s="43" t="s">
        <v>10</v>
      </c>
      <c r="M8" s="44" t="s">
        <v>12</v>
      </c>
      <c r="N8" s="44" t="s">
        <v>11</v>
      </c>
      <c r="O8" s="44" t="s">
        <v>13</v>
      </c>
      <c r="P8" s="45" t="s">
        <v>14</v>
      </c>
      <c r="Q8" s="43" t="s">
        <v>10</v>
      </c>
      <c r="R8" s="44" t="s">
        <v>12</v>
      </c>
      <c r="S8" s="44" t="s">
        <v>11</v>
      </c>
      <c r="T8" s="44" t="s">
        <v>13</v>
      </c>
      <c r="U8" s="45" t="s">
        <v>14</v>
      </c>
      <c r="V8" s="43" t="s">
        <v>10</v>
      </c>
      <c r="W8" s="44" t="s">
        <v>12</v>
      </c>
      <c r="X8" s="44" t="s">
        <v>11</v>
      </c>
      <c r="Y8" s="44" t="s">
        <v>13</v>
      </c>
      <c r="Z8" s="45" t="s">
        <v>14</v>
      </c>
      <c r="AA8" s="43" t="s">
        <v>10</v>
      </c>
      <c r="AB8" s="44" t="s">
        <v>12</v>
      </c>
      <c r="AC8" s="44" t="s">
        <v>11</v>
      </c>
      <c r="AD8" s="44" t="s">
        <v>13</v>
      </c>
      <c r="AE8" s="45" t="s">
        <v>14</v>
      </c>
      <c r="AF8" s="43" t="s">
        <v>10</v>
      </c>
      <c r="AG8" s="44" t="s">
        <v>12</v>
      </c>
      <c r="AH8" s="44" t="s">
        <v>11</v>
      </c>
      <c r="AI8" s="44" t="s">
        <v>13</v>
      </c>
      <c r="AJ8" s="45" t="s">
        <v>14</v>
      </c>
      <c r="AK8" s="46" t="s">
        <v>10</v>
      </c>
      <c r="AL8" s="47" t="s">
        <v>12</v>
      </c>
      <c r="AM8" s="47" t="s">
        <v>11</v>
      </c>
      <c r="AN8" s="47" t="s">
        <v>13</v>
      </c>
      <c r="AO8" s="48" t="s">
        <v>14</v>
      </c>
      <c r="AP8" s="217" t="s">
        <v>23</v>
      </c>
      <c r="AQ8" s="519"/>
      <c r="AR8" s="519"/>
    </row>
    <row r="9" spans="1:50" s="27" customFormat="1" ht="18.75" customHeight="1" x14ac:dyDescent="0.2">
      <c r="A9" s="1067" t="s">
        <v>123</v>
      </c>
      <c r="B9" s="1068"/>
      <c r="C9" s="1068"/>
      <c r="D9" s="180" t="s">
        <v>124</v>
      </c>
      <c r="E9" s="84">
        <f>SUM(E10:E20)</f>
        <v>33</v>
      </c>
      <c r="F9" s="82">
        <f>SUM(F10:F20)</f>
        <v>41</v>
      </c>
      <c r="G9" s="83">
        <f>SUM(G10:G20)</f>
        <v>6</v>
      </c>
      <c r="H9" s="83">
        <f>SUM(H10:H20)</f>
        <v>3</v>
      </c>
      <c r="I9" s="83">
        <f>SUM(I10:I20)</f>
        <v>2</v>
      </c>
      <c r="J9" s="83"/>
      <c r="K9" s="80">
        <f>SUM(K10:K20)</f>
        <v>14</v>
      </c>
      <c r="L9" s="84">
        <f>SUM(L10:L20)</f>
        <v>6</v>
      </c>
      <c r="M9" s="83">
        <f>SUM(M10:M20)</f>
        <v>5</v>
      </c>
      <c r="N9" s="83">
        <f>SUM(N10:N20)</f>
        <v>2</v>
      </c>
      <c r="O9" s="85"/>
      <c r="P9" s="81">
        <f>SUM(P10:P20)</f>
        <v>16</v>
      </c>
      <c r="Q9" s="83">
        <f>SUM(Q10:Q20)</f>
        <v>3</v>
      </c>
      <c r="R9" s="85">
        <f>SUM(R10:R20)</f>
        <v>1</v>
      </c>
      <c r="S9" s="83">
        <f>SUM(S10:S20)</f>
        <v>0</v>
      </c>
      <c r="T9" s="85"/>
      <c r="U9" s="80">
        <f>SUM(U10:U20)</f>
        <v>5</v>
      </c>
      <c r="V9" s="84">
        <f>SUM(V10:V20)</f>
        <v>3</v>
      </c>
      <c r="W9" s="83">
        <f>SUM(W10:W20)</f>
        <v>1</v>
      </c>
      <c r="X9" s="83">
        <f>SUM(X10:X20)</f>
        <v>1</v>
      </c>
      <c r="Y9" s="85"/>
      <c r="Z9" s="81">
        <f>SUM(Z10:Z20)</f>
        <v>6</v>
      </c>
      <c r="AA9" s="83">
        <f>SUM(AA10:AA20)</f>
        <v>0</v>
      </c>
      <c r="AB9" s="83">
        <f>SUM(AB10:AB20)</f>
        <v>0</v>
      </c>
      <c r="AC9" s="83">
        <f>SUM(AC10:AC20)</f>
        <v>0</v>
      </c>
      <c r="AD9" s="85"/>
      <c r="AE9" s="80">
        <f>SUM(AE10:AE20)</f>
        <v>0</v>
      </c>
      <c r="AF9" s="84">
        <f>SUM(AF10:AF20)</f>
        <v>0</v>
      </c>
      <c r="AG9" s="83">
        <f>SUM(AG10:AG20)</f>
        <v>0</v>
      </c>
      <c r="AH9" s="83">
        <f>SUM(AH10:AH20)</f>
        <v>0</v>
      </c>
      <c r="AI9" s="85"/>
      <c r="AJ9" s="81">
        <f>SUM(AJ10:AJ20)</f>
        <v>0</v>
      </c>
      <c r="AK9" s="83">
        <f>SUM(AK10:AK20)</f>
        <v>0</v>
      </c>
      <c r="AL9" s="83">
        <f>SUM(AL10:AL20)</f>
        <v>0</v>
      </c>
      <c r="AM9" s="83">
        <f>SUM(AM10:AM20)</f>
        <v>0</v>
      </c>
      <c r="AN9" s="85"/>
      <c r="AO9" s="82">
        <f>SUM(AO10:AO20)</f>
        <v>0</v>
      </c>
      <c r="AP9" s="218"/>
      <c r="AQ9" s="519"/>
      <c r="AR9" s="519"/>
    </row>
    <row r="10" spans="1:50" s="27" customFormat="1" ht="15" customHeight="1" x14ac:dyDescent="0.2">
      <c r="A10" s="207" t="s">
        <v>4</v>
      </c>
      <c r="B10" s="76" t="s">
        <v>223</v>
      </c>
      <c r="C10" s="167" t="s">
        <v>70</v>
      </c>
      <c r="D10" s="55"/>
      <c r="E10" s="626">
        <f>SUM(G10,H10,I10,L10,M10,N10,Q10,R10,S10,V10,W10,X10,AA10,AB10,AC10,AF10,AG10,AH10,AK10,AL10,AM10)</f>
        <v>5</v>
      </c>
      <c r="F10" s="625">
        <f>SUM(K10,P10,U10,Z10,AE10,AJ10,AO10)</f>
        <v>6</v>
      </c>
      <c r="G10" s="59">
        <v>3</v>
      </c>
      <c r="H10" s="60">
        <v>2</v>
      </c>
      <c r="I10" s="60">
        <v>0</v>
      </c>
      <c r="J10" s="60" t="s">
        <v>119</v>
      </c>
      <c r="K10" s="61">
        <v>6</v>
      </c>
      <c r="L10" s="59"/>
      <c r="M10" s="60"/>
      <c r="N10" s="60"/>
      <c r="O10" s="60"/>
      <c r="P10" s="61"/>
      <c r="Q10" s="59"/>
      <c r="R10" s="60"/>
      <c r="S10" s="60"/>
      <c r="T10" s="60"/>
      <c r="U10" s="61"/>
      <c r="V10" s="59"/>
      <c r="W10" s="60"/>
      <c r="X10" s="60"/>
      <c r="Y10" s="60"/>
      <c r="Z10" s="61"/>
      <c r="AA10" s="59"/>
      <c r="AB10" s="60"/>
      <c r="AC10" s="60"/>
      <c r="AD10" s="60"/>
      <c r="AE10" s="61"/>
      <c r="AF10" s="59"/>
      <c r="AG10" s="60"/>
      <c r="AH10" s="60"/>
      <c r="AI10" s="60"/>
      <c r="AJ10" s="61"/>
      <c r="AK10" s="59"/>
      <c r="AL10" s="60"/>
      <c r="AM10" s="60"/>
      <c r="AN10" s="60"/>
      <c r="AO10" s="61"/>
      <c r="AP10" s="72"/>
      <c r="AQ10" s="519"/>
      <c r="AR10" s="519"/>
    </row>
    <row r="11" spans="1:50" s="27" customFormat="1" ht="15" customHeight="1" x14ac:dyDescent="0.2">
      <c r="A11" s="206" t="s">
        <v>5</v>
      </c>
      <c r="B11" s="77" t="s">
        <v>224</v>
      </c>
      <c r="C11" s="174" t="s">
        <v>71</v>
      </c>
      <c r="D11" s="56"/>
      <c r="E11" s="624">
        <f t="shared" ref="E11:E20" si="0">SUM(G11,H11,I11,L11,M11,N11,Q11,R11,S11,V11,W11,X11,AA11,AB11,AC11,AF11,AG11,AH11,AK11,AL11,AM11)</f>
        <v>5</v>
      </c>
      <c r="F11" s="625">
        <f t="shared" ref="F11:F20" si="1">SUM(K11,P11,U11,Z11,AE11,AJ11,AO11)</f>
        <v>6</v>
      </c>
      <c r="G11" s="62"/>
      <c r="H11" s="63"/>
      <c r="I11" s="63"/>
      <c r="J11" s="63"/>
      <c r="K11" s="64"/>
      <c r="L11" s="62">
        <v>3</v>
      </c>
      <c r="M11" s="63">
        <v>2</v>
      </c>
      <c r="N11" s="63">
        <v>0</v>
      </c>
      <c r="O11" s="63" t="s">
        <v>15</v>
      </c>
      <c r="P11" s="64">
        <v>6</v>
      </c>
      <c r="Q11" s="62"/>
      <c r="R11" s="63"/>
      <c r="S11" s="63"/>
      <c r="T11" s="63"/>
      <c r="U11" s="64"/>
      <c r="V11" s="62"/>
      <c r="W11" s="63"/>
      <c r="X11" s="63"/>
      <c r="Y11" s="63"/>
      <c r="Z11" s="64"/>
      <c r="AA11" s="62"/>
      <c r="AB11" s="63"/>
      <c r="AC11" s="63"/>
      <c r="AD11" s="63"/>
      <c r="AE11" s="64"/>
      <c r="AF11" s="62"/>
      <c r="AG11" s="63"/>
      <c r="AH11" s="63"/>
      <c r="AI11" s="63"/>
      <c r="AJ11" s="64"/>
      <c r="AK11" s="62"/>
      <c r="AL11" s="63"/>
      <c r="AM11" s="63"/>
      <c r="AN11" s="63"/>
      <c r="AO11" s="64"/>
      <c r="AP11" s="72" t="s">
        <v>223</v>
      </c>
      <c r="AQ11" s="519"/>
      <c r="AR11" s="519"/>
    </row>
    <row r="12" spans="1:50" s="27" customFormat="1" ht="15" customHeight="1" x14ac:dyDescent="0.2">
      <c r="A12" s="206" t="s">
        <v>6</v>
      </c>
      <c r="B12" s="77" t="s">
        <v>225</v>
      </c>
      <c r="C12" s="176" t="s">
        <v>72</v>
      </c>
      <c r="D12" s="179"/>
      <c r="E12" s="624">
        <f t="shared" si="0"/>
        <v>4</v>
      </c>
      <c r="F12" s="625">
        <f t="shared" si="1"/>
        <v>5</v>
      </c>
      <c r="G12" s="62">
        <v>2</v>
      </c>
      <c r="H12" s="63">
        <v>0</v>
      </c>
      <c r="I12" s="63">
        <v>2</v>
      </c>
      <c r="J12" s="63" t="s">
        <v>15</v>
      </c>
      <c r="K12" s="64">
        <v>5</v>
      </c>
      <c r="L12" s="62"/>
      <c r="M12" s="63"/>
      <c r="N12" s="63"/>
      <c r="O12" s="63"/>
      <c r="P12" s="64"/>
      <c r="Q12" s="62"/>
      <c r="R12" s="63"/>
      <c r="S12" s="63"/>
      <c r="T12" s="63"/>
      <c r="U12" s="64"/>
      <c r="V12" s="62"/>
      <c r="W12" s="63"/>
      <c r="X12" s="63"/>
      <c r="Y12" s="63"/>
      <c r="Z12" s="64"/>
      <c r="AA12" s="62"/>
      <c r="AB12" s="63"/>
      <c r="AC12" s="63"/>
      <c r="AD12" s="63"/>
      <c r="AE12" s="64"/>
      <c r="AF12" s="62"/>
      <c r="AG12" s="63"/>
      <c r="AH12" s="63"/>
      <c r="AI12" s="63"/>
      <c r="AJ12" s="64"/>
      <c r="AK12" s="62"/>
      <c r="AL12" s="63"/>
      <c r="AM12" s="63"/>
      <c r="AN12" s="63"/>
      <c r="AO12" s="64"/>
      <c r="AP12" s="72"/>
      <c r="AQ12" s="519"/>
      <c r="AR12" s="519"/>
    </row>
    <row r="13" spans="1:50" s="27" customFormat="1" ht="15" customHeight="1" x14ac:dyDescent="0.2">
      <c r="A13" s="206" t="s">
        <v>7</v>
      </c>
      <c r="B13" s="77" t="s">
        <v>178</v>
      </c>
      <c r="C13" s="176" t="s">
        <v>73</v>
      </c>
      <c r="D13" s="179"/>
      <c r="E13" s="624">
        <f t="shared" si="0"/>
        <v>3</v>
      </c>
      <c r="F13" s="625">
        <f t="shared" si="1"/>
        <v>4</v>
      </c>
      <c r="G13" s="62"/>
      <c r="H13" s="63"/>
      <c r="I13" s="63"/>
      <c r="J13" s="63"/>
      <c r="K13" s="64"/>
      <c r="L13" s="62">
        <v>1</v>
      </c>
      <c r="M13" s="63">
        <v>0</v>
      </c>
      <c r="N13" s="63">
        <v>2</v>
      </c>
      <c r="O13" s="446" t="s">
        <v>119</v>
      </c>
      <c r="P13" s="64">
        <v>4</v>
      </c>
      <c r="Q13" s="62"/>
      <c r="R13" s="63"/>
      <c r="S13" s="63"/>
      <c r="T13" s="63"/>
      <c r="U13" s="64"/>
      <c r="V13" s="62"/>
      <c r="W13" s="63"/>
      <c r="X13" s="63"/>
      <c r="Y13" s="63"/>
      <c r="Z13" s="64"/>
      <c r="AA13" s="62"/>
      <c r="AB13" s="63"/>
      <c r="AC13" s="63"/>
      <c r="AD13" s="63"/>
      <c r="AE13" s="64"/>
      <c r="AF13" s="62"/>
      <c r="AG13" s="63"/>
      <c r="AH13" s="63"/>
      <c r="AI13" s="63"/>
      <c r="AJ13" s="64"/>
      <c r="AK13" s="62"/>
      <c r="AL13" s="63"/>
      <c r="AM13" s="63"/>
      <c r="AN13" s="63"/>
      <c r="AO13" s="64"/>
      <c r="AP13" s="72" t="s">
        <v>225</v>
      </c>
      <c r="AQ13" s="519"/>
      <c r="AR13" s="519"/>
    </row>
    <row r="14" spans="1:50" s="27" customFormat="1" ht="15" customHeight="1" x14ac:dyDescent="0.2">
      <c r="A14" s="206" t="s">
        <v>8</v>
      </c>
      <c r="B14" s="77" t="s">
        <v>226</v>
      </c>
      <c r="C14" s="174" t="s">
        <v>74</v>
      </c>
      <c r="D14" s="56"/>
      <c r="E14" s="624">
        <f t="shared" si="0"/>
        <v>2</v>
      </c>
      <c r="F14" s="625">
        <f t="shared" si="1"/>
        <v>3</v>
      </c>
      <c r="G14" s="62">
        <v>1</v>
      </c>
      <c r="H14" s="63">
        <v>1</v>
      </c>
      <c r="I14" s="63">
        <v>0</v>
      </c>
      <c r="J14" s="63" t="s">
        <v>119</v>
      </c>
      <c r="K14" s="64">
        <v>3</v>
      </c>
      <c r="L14" s="62"/>
      <c r="M14" s="63"/>
      <c r="N14" s="63"/>
      <c r="O14" s="63"/>
      <c r="P14" s="64"/>
      <c r="Q14" s="62"/>
      <c r="R14" s="63"/>
      <c r="S14" s="63"/>
      <c r="T14" s="63"/>
      <c r="U14" s="64"/>
      <c r="V14" s="62"/>
      <c r="W14" s="63"/>
      <c r="X14" s="63"/>
      <c r="Y14" s="63"/>
      <c r="Z14" s="64"/>
      <c r="AA14" s="62"/>
      <c r="AB14" s="63"/>
      <c r="AC14" s="63"/>
      <c r="AD14" s="63"/>
      <c r="AE14" s="64"/>
      <c r="AF14" s="62"/>
      <c r="AG14" s="63"/>
      <c r="AH14" s="63"/>
      <c r="AI14" s="63"/>
      <c r="AJ14" s="64"/>
      <c r="AK14" s="62"/>
      <c r="AL14" s="63"/>
      <c r="AM14" s="63"/>
      <c r="AN14" s="63"/>
      <c r="AO14" s="64"/>
      <c r="AP14" s="72"/>
      <c r="AQ14" s="519"/>
      <c r="AR14" s="519"/>
    </row>
    <row r="15" spans="1:50" s="27" customFormat="1" ht="15" customHeight="1" x14ac:dyDescent="0.2">
      <c r="A15" s="206" t="s">
        <v>9</v>
      </c>
      <c r="B15" s="77" t="s">
        <v>227</v>
      </c>
      <c r="C15" s="174" t="s">
        <v>75</v>
      </c>
      <c r="D15" s="56"/>
      <c r="E15" s="624">
        <f t="shared" si="0"/>
        <v>2</v>
      </c>
      <c r="F15" s="625">
        <f t="shared" si="1"/>
        <v>3</v>
      </c>
      <c r="G15" s="62"/>
      <c r="H15" s="63"/>
      <c r="I15" s="63"/>
      <c r="J15" s="63"/>
      <c r="K15" s="64"/>
      <c r="L15" s="62">
        <v>1</v>
      </c>
      <c r="M15" s="63">
        <v>1</v>
      </c>
      <c r="N15" s="63">
        <v>0</v>
      </c>
      <c r="O15" s="63" t="s">
        <v>15</v>
      </c>
      <c r="P15" s="64">
        <v>3</v>
      </c>
      <c r="Q15" s="62"/>
      <c r="R15" s="63"/>
      <c r="S15" s="63"/>
      <c r="T15" s="63"/>
      <c r="U15" s="64"/>
      <c r="V15" s="62"/>
      <c r="W15" s="63"/>
      <c r="X15" s="63"/>
      <c r="Y15" s="63"/>
      <c r="Z15" s="64"/>
      <c r="AA15" s="62"/>
      <c r="AB15" s="63"/>
      <c r="AC15" s="63"/>
      <c r="AD15" s="63"/>
      <c r="AE15" s="64"/>
      <c r="AF15" s="62"/>
      <c r="AG15" s="63"/>
      <c r="AH15" s="63"/>
      <c r="AI15" s="63"/>
      <c r="AJ15" s="64"/>
      <c r="AK15" s="62"/>
      <c r="AL15" s="63"/>
      <c r="AM15" s="63"/>
      <c r="AN15" s="63"/>
      <c r="AO15" s="64"/>
      <c r="AP15" s="72" t="s">
        <v>226</v>
      </c>
      <c r="AQ15" s="519"/>
      <c r="AR15" s="519"/>
    </row>
    <row r="16" spans="1:50" s="27" customFormat="1" ht="15" customHeight="1" x14ac:dyDescent="0.2">
      <c r="A16" s="206" t="s">
        <v>22</v>
      </c>
      <c r="B16" s="77" t="s">
        <v>179</v>
      </c>
      <c r="C16" s="174" t="s">
        <v>76</v>
      </c>
      <c r="D16" s="56"/>
      <c r="E16" s="624">
        <f t="shared" si="0"/>
        <v>3</v>
      </c>
      <c r="F16" s="625">
        <f t="shared" si="1"/>
        <v>3</v>
      </c>
      <c r="G16" s="62"/>
      <c r="H16" s="63"/>
      <c r="I16" s="63"/>
      <c r="J16" s="63"/>
      <c r="K16" s="64"/>
      <c r="L16" s="62">
        <v>1</v>
      </c>
      <c r="M16" s="63">
        <v>2</v>
      </c>
      <c r="N16" s="63">
        <v>0</v>
      </c>
      <c r="O16" s="63" t="s">
        <v>119</v>
      </c>
      <c r="P16" s="64">
        <v>3</v>
      </c>
      <c r="Q16" s="62"/>
      <c r="R16" s="63"/>
      <c r="S16" s="63"/>
      <c r="T16" s="63"/>
      <c r="U16" s="64"/>
      <c r="V16" s="62"/>
      <c r="W16" s="63"/>
      <c r="X16" s="63"/>
      <c r="Y16" s="63"/>
      <c r="Z16" s="64"/>
      <c r="AA16" s="62"/>
      <c r="AB16" s="63"/>
      <c r="AC16" s="63"/>
      <c r="AD16" s="63"/>
      <c r="AE16" s="64"/>
      <c r="AF16" s="62"/>
      <c r="AG16" s="63"/>
      <c r="AH16" s="63"/>
      <c r="AI16" s="63"/>
      <c r="AJ16" s="64"/>
      <c r="AK16" s="62"/>
      <c r="AL16" s="63"/>
      <c r="AM16" s="63"/>
      <c r="AN16" s="63"/>
      <c r="AO16" s="64"/>
      <c r="AP16" s="72"/>
      <c r="AQ16" s="519"/>
      <c r="AR16" s="519"/>
    </row>
    <row r="17" spans="1:44" s="27" customFormat="1" ht="15" customHeight="1" x14ac:dyDescent="0.2">
      <c r="A17" s="206" t="s">
        <v>28</v>
      </c>
      <c r="B17" s="77" t="s">
        <v>228</v>
      </c>
      <c r="C17" s="174" t="s">
        <v>77</v>
      </c>
      <c r="D17" s="56"/>
      <c r="E17" s="624">
        <f t="shared" si="0"/>
        <v>2</v>
      </c>
      <c r="F17" s="625">
        <f t="shared" si="1"/>
        <v>3</v>
      </c>
      <c r="G17" s="62"/>
      <c r="H17" s="63"/>
      <c r="I17" s="63"/>
      <c r="J17" s="63"/>
      <c r="K17" s="64"/>
      <c r="L17" s="62"/>
      <c r="M17" s="63"/>
      <c r="N17" s="63"/>
      <c r="O17" s="63"/>
      <c r="P17" s="64"/>
      <c r="Q17" s="62">
        <v>1</v>
      </c>
      <c r="R17" s="63">
        <v>1</v>
      </c>
      <c r="S17" s="63">
        <v>0</v>
      </c>
      <c r="T17" s="63" t="s">
        <v>15</v>
      </c>
      <c r="U17" s="64">
        <v>3</v>
      </c>
      <c r="V17" s="62"/>
      <c r="W17" s="63"/>
      <c r="X17" s="63"/>
      <c r="Y17" s="63"/>
      <c r="Z17" s="64"/>
      <c r="AA17" s="62"/>
      <c r="AB17" s="63"/>
      <c r="AC17" s="63"/>
      <c r="AD17" s="63"/>
      <c r="AE17" s="64"/>
      <c r="AF17" s="62"/>
      <c r="AG17" s="63"/>
      <c r="AH17" s="63"/>
      <c r="AI17" s="63"/>
      <c r="AJ17" s="64"/>
      <c r="AK17" s="62"/>
      <c r="AL17" s="63"/>
      <c r="AM17" s="63"/>
      <c r="AN17" s="63"/>
      <c r="AO17" s="64"/>
      <c r="AP17" s="72" t="s">
        <v>179</v>
      </c>
      <c r="AQ17" s="519"/>
      <c r="AR17" s="519"/>
    </row>
    <row r="18" spans="1:44" s="445" customFormat="1" ht="15" customHeight="1" x14ac:dyDescent="0.2">
      <c r="A18" s="206" t="s">
        <v>30</v>
      </c>
      <c r="B18" s="77" t="s">
        <v>229</v>
      </c>
      <c r="C18" s="176" t="s">
        <v>78</v>
      </c>
      <c r="D18" s="179"/>
      <c r="E18" s="624">
        <f t="shared" si="0"/>
        <v>3</v>
      </c>
      <c r="F18" s="625">
        <f t="shared" si="1"/>
        <v>4</v>
      </c>
      <c r="G18" s="62"/>
      <c r="H18" s="63"/>
      <c r="I18" s="63"/>
      <c r="J18" s="63"/>
      <c r="K18" s="64"/>
      <c r="L18" s="62"/>
      <c r="M18" s="63"/>
      <c r="N18" s="63"/>
      <c r="O18" s="63"/>
      <c r="P18" s="64"/>
      <c r="Q18" s="62"/>
      <c r="R18" s="63"/>
      <c r="S18" s="63"/>
      <c r="T18" s="63"/>
      <c r="U18" s="64"/>
      <c r="V18" s="62">
        <v>2</v>
      </c>
      <c r="W18" s="63">
        <v>0</v>
      </c>
      <c r="X18" s="63">
        <v>1</v>
      </c>
      <c r="Y18" s="63" t="s">
        <v>15</v>
      </c>
      <c r="Z18" s="64">
        <v>4</v>
      </c>
      <c r="AA18" s="62"/>
      <c r="AB18" s="63"/>
      <c r="AC18" s="63"/>
      <c r="AD18" s="63"/>
      <c r="AE18" s="64"/>
      <c r="AF18" s="62"/>
      <c r="AG18" s="63"/>
      <c r="AH18" s="63"/>
      <c r="AI18" s="63"/>
      <c r="AJ18" s="64"/>
      <c r="AK18" s="62"/>
      <c r="AL18" s="63"/>
      <c r="AM18" s="63"/>
      <c r="AN18" s="63"/>
      <c r="AO18" s="64"/>
      <c r="AP18" s="72"/>
      <c r="AQ18" s="519"/>
      <c r="AR18" s="519"/>
    </row>
    <row r="19" spans="1:44" s="27" customFormat="1" ht="15" customHeight="1" x14ac:dyDescent="0.2">
      <c r="A19" s="206" t="s">
        <v>31</v>
      </c>
      <c r="B19" s="77" t="s">
        <v>230</v>
      </c>
      <c r="C19" s="174" t="s">
        <v>79</v>
      </c>
      <c r="D19" s="56"/>
      <c r="E19" s="624">
        <f t="shared" si="0"/>
        <v>2</v>
      </c>
      <c r="F19" s="625">
        <f t="shared" si="1"/>
        <v>2</v>
      </c>
      <c r="G19" s="201"/>
      <c r="H19" s="202"/>
      <c r="I19" s="202"/>
      <c r="J19" s="202"/>
      <c r="K19" s="203"/>
      <c r="L19" s="201"/>
      <c r="M19" s="202"/>
      <c r="N19" s="202"/>
      <c r="O19" s="202"/>
      <c r="P19" s="203"/>
      <c r="Q19" s="201"/>
      <c r="R19" s="202"/>
      <c r="S19" s="202"/>
      <c r="T19" s="202"/>
      <c r="U19" s="203"/>
      <c r="V19" s="201">
        <v>1</v>
      </c>
      <c r="W19" s="202">
        <v>1</v>
      </c>
      <c r="X19" s="202">
        <v>0</v>
      </c>
      <c r="Y19" s="202" t="s">
        <v>119</v>
      </c>
      <c r="Z19" s="203">
        <v>2</v>
      </c>
      <c r="AA19" s="201"/>
      <c r="AB19" s="202"/>
      <c r="AC19" s="202"/>
      <c r="AD19" s="202"/>
      <c r="AE19" s="203"/>
      <c r="AF19" s="201"/>
      <c r="AG19" s="202"/>
      <c r="AH19" s="202"/>
      <c r="AI19" s="202"/>
      <c r="AJ19" s="203"/>
      <c r="AK19" s="201"/>
      <c r="AL19" s="202"/>
      <c r="AM19" s="202"/>
      <c r="AN19" s="202"/>
      <c r="AO19" s="203"/>
      <c r="AP19" s="73" t="s">
        <v>227</v>
      </c>
      <c r="AQ19" s="519"/>
      <c r="AR19" s="519"/>
    </row>
    <row r="20" spans="1:44" s="27" customFormat="1" ht="18" customHeight="1" x14ac:dyDescent="0.2">
      <c r="A20" s="206" t="s">
        <v>32</v>
      </c>
      <c r="B20" s="78" t="s">
        <v>231</v>
      </c>
      <c r="C20" s="174" t="s">
        <v>85</v>
      </c>
      <c r="D20" s="56"/>
      <c r="E20" s="627">
        <f t="shared" si="0"/>
        <v>2</v>
      </c>
      <c r="F20" s="625">
        <f t="shared" si="1"/>
        <v>2</v>
      </c>
      <c r="G20" s="628"/>
      <c r="H20" s="629"/>
      <c r="I20" s="629"/>
      <c r="J20" s="629"/>
      <c r="K20" s="630"/>
      <c r="L20" s="628"/>
      <c r="M20" s="629"/>
      <c r="N20" s="629"/>
      <c r="O20" s="629"/>
      <c r="P20" s="630"/>
      <c r="Q20" s="628">
        <v>2</v>
      </c>
      <c r="R20" s="629">
        <v>0</v>
      </c>
      <c r="S20" s="629">
        <v>0</v>
      </c>
      <c r="T20" s="629" t="s">
        <v>15</v>
      </c>
      <c r="U20" s="630">
        <v>2</v>
      </c>
      <c r="V20" s="628"/>
      <c r="W20" s="629"/>
      <c r="X20" s="629"/>
      <c r="Y20" s="629"/>
      <c r="Z20" s="630"/>
      <c r="AA20" s="628"/>
      <c r="AB20" s="629"/>
      <c r="AC20" s="629"/>
      <c r="AD20" s="629"/>
      <c r="AE20" s="630"/>
      <c r="AF20" s="628"/>
      <c r="AG20" s="629"/>
      <c r="AH20" s="629"/>
      <c r="AI20" s="629"/>
      <c r="AJ20" s="631"/>
      <c r="AK20" s="628"/>
      <c r="AL20" s="629"/>
      <c r="AM20" s="629"/>
      <c r="AN20" s="629"/>
      <c r="AO20" s="630"/>
      <c r="AP20" s="536"/>
      <c r="AQ20" s="519"/>
      <c r="AR20" s="519"/>
    </row>
    <row r="21" spans="1:44" s="27" customFormat="1" ht="18.75" customHeight="1" x14ac:dyDescent="0.2">
      <c r="A21" s="1069" t="s">
        <v>114</v>
      </c>
      <c r="B21" s="1070"/>
      <c r="C21" s="1070"/>
      <c r="D21" s="636" t="s">
        <v>124</v>
      </c>
      <c r="E21" s="637">
        <f>SUM(E22:E30)</f>
        <v>16</v>
      </c>
      <c r="F21" s="638">
        <f>SUM(F22:F30)</f>
        <v>20</v>
      </c>
      <c r="G21" s="639">
        <f>SUM(G22:G30)</f>
        <v>2</v>
      </c>
      <c r="H21" s="640">
        <f>SUM(H22:H30)</f>
        <v>0</v>
      </c>
      <c r="I21" s="640">
        <f>SUM(I22:I30)</f>
        <v>0</v>
      </c>
      <c r="J21" s="640"/>
      <c r="K21" s="641">
        <f>SUM(K22:K30)</f>
        <v>2</v>
      </c>
      <c r="L21" s="642">
        <f>SUM(L22:L30)</f>
        <v>1</v>
      </c>
      <c r="M21" s="643">
        <f>SUM(M22:M30)</f>
        <v>1</v>
      </c>
      <c r="N21" s="643">
        <f>SUM(N22:N30)</f>
        <v>0</v>
      </c>
      <c r="O21" s="643"/>
      <c r="P21" s="638">
        <f>SUM(P22:P30)</f>
        <v>2</v>
      </c>
      <c r="Q21" s="639">
        <f>SUM(Q22:Q30)</f>
        <v>4</v>
      </c>
      <c r="R21" s="640">
        <f>SUM(R22:R30)</f>
        <v>0</v>
      </c>
      <c r="S21" s="640">
        <f>SUM(S22:S30)</f>
        <v>0</v>
      </c>
      <c r="T21" s="640"/>
      <c r="U21" s="641">
        <f>SUM(U22:U30)</f>
        <v>6</v>
      </c>
      <c r="V21" s="637">
        <f>SUM(V22:V30)</f>
        <v>1</v>
      </c>
      <c r="W21" s="640">
        <f>SUM(W22:W30)</f>
        <v>1</v>
      </c>
      <c r="X21" s="640">
        <f>SUM(X22:X30)</f>
        <v>0</v>
      </c>
      <c r="Y21" s="640"/>
      <c r="Z21" s="638">
        <f>SUM(Z22:Z30)</f>
        <v>2</v>
      </c>
      <c r="AA21" s="639">
        <f>SUM(AA22:AA30)</f>
        <v>4</v>
      </c>
      <c r="AB21" s="640">
        <f>SUM(AB22:AB30)</f>
        <v>0</v>
      </c>
      <c r="AC21" s="640">
        <f>SUM(AC22:AC30)</f>
        <v>0</v>
      </c>
      <c r="AD21" s="640"/>
      <c r="AE21" s="638">
        <f>SUM(AE22:AE30)</f>
        <v>5</v>
      </c>
      <c r="AF21" s="644">
        <f>SUM(AF22:AF30)</f>
        <v>2</v>
      </c>
      <c r="AG21" s="645">
        <f>SUM(AG22:AG30)</f>
        <v>0</v>
      </c>
      <c r="AH21" s="645">
        <f>SUM(AH22:AH30)</f>
        <v>0</v>
      </c>
      <c r="AI21" s="640"/>
      <c r="AJ21" s="638">
        <f>SUM(AJ22:AJ30)</f>
        <v>3</v>
      </c>
      <c r="AK21" s="639">
        <f>SUM(AK22:AK30)</f>
        <v>0</v>
      </c>
      <c r="AL21" s="640">
        <f>SUM(AL22:AL30)</f>
        <v>0</v>
      </c>
      <c r="AM21" s="640">
        <f>SUM(AM22:AM30)</f>
        <v>0</v>
      </c>
      <c r="AN21" s="640"/>
      <c r="AO21" s="638">
        <f>SUM(AO22:AO30)</f>
        <v>0</v>
      </c>
      <c r="AP21" s="646"/>
      <c r="AQ21" s="519"/>
      <c r="AR21" s="519"/>
    </row>
    <row r="22" spans="1:44" s="27" customFormat="1" ht="15" customHeight="1" x14ac:dyDescent="0.2">
      <c r="A22" s="207" t="s">
        <v>110</v>
      </c>
      <c r="B22" s="76" t="s">
        <v>232</v>
      </c>
      <c r="C22" s="174" t="s">
        <v>80</v>
      </c>
      <c r="D22" s="56"/>
      <c r="E22" s="624">
        <f>SUM(G22,H22,I22,L22,M22,N22,Q22,R22,S22,V22,W22,X22,AA22,AB22,AC22,AF22,AG22,AH22,AK22,AL22,AM22)</f>
        <v>1</v>
      </c>
      <c r="F22" s="419">
        <f>SUM(K22,P22,U22,Z22,AE22,AJ22,AO22)</f>
        <v>2</v>
      </c>
      <c r="G22" s="59"/>
      <c r="H22" s="60"/>
      <c r="I22" s="60"/>
      <c r="J22" s="60"/>
      <c r="K22" s="61"/>
      <c r="L22" s="59"/>
      <c r="M22" s="60"/>
      <c r="N22" s="60"/>
      <c r="O22" s="60"/>
      <c r="P22" s="61"/>
      <c r="Q22" s="59">
        <v>1</v>
      </c>
      <c r="R22" s="60">
        <v>0</v>
      </c>
      <c r="S22" s="60">
        <v>0</v>
      </c>
      <c r="T22" s="60" t="s">
        <v>119</v>
      </c>
      <c r="U22" s="61">
        <v>2</v>
      </c>
      <c r="V22" s="59"/>
      <c r="W22" s="60"/>
      <c r="X22" s="60"/>
      <c r="Y22" s="60"/>
      <c r="Z22" s="61"/>
      <c r="AA22" s="62"/>
      <c r="AB22" s="63"/>
      <c r="AC22" s="63"/>
      <c r="AD22" s="63"/>
      <c r="AE22" s="64"/>
      <c r="AF22" s="62"/>
      <c r="AG22" s="63"/>
      <c r="AH22" s="63"/>
      <c r="AI22" s="63"/>
      <c r="AJ22" s="61"/>
      <c r="AK22" s="62"/>
      <c r="AL22" s="63"/>
      <c r="AM22" s="63"/>
      <c r="AN22" s="63"/>
      <c r="AO22" s="64"/>
      <c r="AP22" s="73"/>
      <c r="AQ22" s="519"/>
      <c r="AR22" s="519"/>
    </row>
    <row r="23" spans="1:44" s="27" customFormat="1" ht="15" customHeight="1" x14ac:dyDescent="0.2">
      <c r="A23" s="206" t="s">
        <v>33</v>
      </c>
      <c r="B23" s="77" t="s">
        <v>233</v>
      </c>
      <c r="C23" s="174" t="s">
        <v>293</v>
      </c>
      <c r="D23" s="56"/>
      <c r="E23" s="624">
        <f t="shared" ref="E23:E30" si="2">SUM(G23,H23,I23,L23,M23,N23,Q23,R23,S23,V23,W23,X23,AA23,AB23,AC23,AF23,AG23,AH23,AK23,AL23,AM23)</f>
        <v>2</v>
      </c>
      <c r="F23" s="419">
        <f t="shared" ref="F23:F30" si="3">SUM(K23,P23,U23,Z23,AE23,AJ23,AO23)</f>
        <v>2</v>
      </c>
      <c r="G23" s="62">
        <v>2</v>
      </c>
      <c r="H23" s="63">
        <v>0</v>
      </c>
      <c r="I23" s="63">
        <v>0</v>
      </c>
      <c r="J23" s="63" t="s">
        <v>15</v>
      </c>
      <c r="K23" s="64">
        <v>2</v>
      </c>
      <c r="L23" s="62"/>
      <c r="M23" s="65"/>
      <c r="N23" s="66"/>
      <c r="O23" s="67"/>
      <c r="P23" s="64"/>
      <c r="Q23" s="62"/>
      <c r="R23" s="63"/>
      <c r="S23" s="63"/>
      <c r="T23" s="63"/>
      <c r="U23" s="64"/>
      <c r="V23" s="62"/>
      <c r="W23" s="63"/>
      <c r="X23" s="63"/>
      <c r="Y23" s="63"/>
      <c r="Z23" s="64"/>
      <c r="AA23" s="62"/>
      <c r="AB23" s="63"/>
      <c r="AC23" s="63"/>
      <c r="AD23" s="63"/>
      <c r="AE23" s="64"/>
      <c r="AF23" s="62"/>
      <c r="AG23" s="63"/>
      <c r="AH23" s="63"/>
      <c r="AI23" s="63"/>
      <c r="AJ23" s="64"/>
      <c r="AK23" s="62"/>
      <c r="AL23" s="63"/>
      <c r="AM23" s="63"/>
      <c r="AN23" s="63"/>
      <c r="AO23" s="64"/>
      <c r="AP23" s="73"/>
      <c r="AQ23" s="519"/>
      <c r="AR23" s="519"/>
    </row>
    <row r="24" spans="1:44" s="27" customFormat="1" ht="15" customHeight="1" x14ac:dyDescent="0.2">
      <c r="A24" s="206" t="s">
        <v>34</v>
      </c>
      <c r="B24" s="77" t="s">
        <v>234</v>
      </c>
      <c r="C24" s="174" t="s">
        <v>294</v>
      </c>
      <c r="D24" s="56"/>
      <c r="E24" s="624">
        <f t="shared" si="2"/>
        <v>2</v>
      </c>
      <c r="F24" s="419">
        <f t="shared" si="3"/>
        <v>2</v>
      </c>
      <c r="G24" s="62"/>
      <c r="H24" s="63"/>
      <c r="I24" s="63"/>
      <c r="J24" s="63"/>
      <c r="K24" s="64"/>
      <c r="L24" s="62">
        <v>1</v>
      </c>
      <c r="M24" s="63">
        <v>1</v>
      </c>
      <c r="N24" s="63">
        <v>0</v>
      </c>
      <c r="O24" s="63" t="s">
        <v>119</v>
      </c>
      <c r="P24" s="64">
        <v>2</v>
      </c>
      <c r="Q24" s="62"/>
      <c r="R24" s="63"/>
      <c r="S24" s="63"/>
      <c r="T24" s="63"/>
      <c r="U24" s="64"/>
      <c r="V24" s="62"/>
      <c r="W24" s="63"/>
      <c r="X24" s="63"/>
      <c r="Y24" s="63"/>
      <c r="Z24" s="64"/>
      <c r="AA24" s="62"/>
      <c r="AB24" s="63"/>
      <c r="AC24" s="63"/>
      <c r="AD24" s="63"/>
      <c r="AE24" s="64"/>
      <c r="AF24" s="62"/>
      <c r="AG24" s="63"/>
      <c r="AH24" s="63"/>
      <c r="AI24" s="63"/>
      <c r="AJ24" s="64"/>
      <c r="AK24" s="62"/>
      <c r="AL24" s="63"/>
      <c r="AM24" s="63"/>
      <c r="AN24" s="63"/>
      <c r="AO24" s="64"/>
      <c r="AP24" s="73" t="s">
        <v>233</v>
      </c>
      <c r="AQ24" s="519"/>
      <c r="AR24" s="519"/>
    </row>
    <row r="25" spans="1:44" s="438" customFormat="1" ht="15" customHeight="1" x14ac:dyDescent="0.2">
      <c r="A25" s="206" t="s">
        <v>35</v>
      </c>
      <c r="B25" s="77" t="s">
        <v>180</v>
      </c>
      <c r="C25" s="174" t="s">
        <v>81</v>
      </c>
      <c r="D25" s="56"/>
      <c r="E25" s="624">
        <v>1</v>
      </c>
      <c r="F25" s="419">
        <f t="shared" si="3"/>
        <v>2</v>
      </c>
      <c r="G25" s="62"/>
      <c r="H25" s="63"/>
      <c r="I25" s="63"/>
      <c r="J25" s="63"/>
      <c r="K25" s="64"/>
      <c r="L25" s="62"/>
      <c r="M25" s="63"/>
      <c r="N25" s="63"/>
      <c r="O25" s="63"/>
      <c r="P25" s="64"/>
      <c r="Q25" s="62">
        <v>1</v>
      </c>
      <c r="R25" s="63">
        <v>0</v>
      </c>
      <c r="S25" s="63">
        <v>0</v>
      </c>
      <c r="T25" s="63" t="s">
        <v>119</v>
      </c>
      <c r="U25" s="64">
        <v>2</v>
      </c>
      <c r="V25" s="62"/>
      <c r="W25" s="63"/>
      <c r="X25" s="63"/>
      <c r="Y25" s="63"/>
      <c r="Z25" s="64"/>
      <c r="AA25" s="62"/>
      <c r="AB25" s="63"/>
      <c r="AC25" s="63"/>
      <c r="AD25" s="63"/>
      <c r="AE25" s="64"/>
      <c r="AF25" s="62"/>
      <c r="AG25" s="63"/>
      <c r="AH25" s="63"/>
      <c r="AI25" s="63"/>
      <c r="AJ25" s="64"/>
      <c r="AK25" s="62"/>
      <c r="AL25" s="63"/>
      <c r="AM25" s="63"/>
      <c r="AN25" s="63"/>
      <c r="AO25" s="64"/>
      <c r="AP25" s="73"/>
      <c r="AQ25" s="519"/>
      <c r="AR25" s="519"/>
    </row>
    <row r="26" spans="1:44" s="27" customFormat="1" ht="15" customHeight="1" x14ac:dyDescent="0.2">
      <c r="A26" s="206" t="s">
        <v>36</v>
      </c>
      <c r="B26" s="79" t="s">
        <v>235</v>
      </c>
      <c r="C26" s="174" t="s">
        <v>125</v>
      </c>
      <c r="D26" s="56"/>
      <c r="E26" s="624">
        <f t="shared" si="2"/>
        <v>2</v>
      </c>
      <c r="F26" s="419">
        <f t="shared" si="3"/>
        <v>2</v>
      </c>
      <c r="G26" s="62"/>
      <c r="H26" s="63"/>
      <c r="I26" s="63"/>
      <c r="J26" s="63"/>
      <c r="K26" s="64"/>
      <c r="L26" s="62"/>
      <c r="M26" s="63"/>
      <c r="N26" s="63"/>
      <c r="O26" s="63"/>
      <c r="P26" s="64"/>
      <c r="Q26" s="62">
        <v>2</v>
      </c>
      <c r="R26" s="63">
        <v>0</v>
      </c>
      <c r="S26" s="63">
        <v>0</v>
      </c>
      <c r="T26" s="63" t="s">
        <v>15</v>
      </c>
      <c r="U26" s="64">
        <v>2</v>
      </c>
      <c r="V26" s="62"/>
      <c r="W26" s="63"/>
      <c r="X26" s="63"/>
      <c r="Y26" s="63"/>
      <c r="Z26" s="64"/>
      <c r="AA26" s="62"/>
      <c r="AB26" s="63"/>
      <c r="AC26" s="63"/>
      <c r="AD26" s="63"/>
      <c r="AE26" s="64"/>
      <c r="AF26" s="62"/>
      <c r="AG26" s="63"/>
      <c r="AH26" s="63"/>
      <c r="AI26" s="63"/>
      <c r="AJ26" s="64"/>
      <c r="AK26" s="62"/>
      <c r="AL26" s="63"/>
      <c r="AM26" s="63"/>
      <c r="AN26" s="63"/>
      <c r="AO26" s="64"/>
      <c r="AP26" s="73"/>
      <c r="AQ26" s="519"/>
      <c r="AR26" s="519"/>
    </row>
    <row r="27" spans="1:44" s="27" customFormat="1" ht="15" customHeight="1" x14ac:dyDescent="0.2">
      <c r="A27" s="206" t="s">
        <v>37</v>
      </c>
      <c r="B27" s="79" t="s">
        <v>236</v>
      </c>
      <c r="C27" s="174" t="s">
        <v>126</v>
      </c>
      <c r="D27" s="56"/>
      <c r="E27" s="624">
        <f t="shared" si="2"/>
        <v>2</v>
      </c>
      <c r="F27" s="419">
        <f t="shared" si="3"/>
        <v>2</v>
      </c>
      <c r="G27" s="62"/>
      <c r="H27" s="63"/>
      <c r="I27" s="63"/>
      <c r="J27" s="63"/>
      <c r="K27" s="64"/>
      <c r="L27" s="62"/>
      <c r="M27" s="63"/>
      <c r="N27" s="63"/>
      <c r="O27" s="63"/>
      <c r="P27" s="64"/>
      <c r="Q27" s="62"/>
      <c r="R27" s="63"/>
      <c r="S27" s="63"/>
      <c r="T27" s="63"/>
      <c r="U27" s="64"/>
      <c r="V27" s="62">
        <v>1</v>
      </c>
      <c r="W27" s="63">
        <v>1</v>
      </c>
      <c r="X27" s="63">
        <v>0</v>
      </c>
      <c r="Y27" s="63" t="s">
        <v>119</v>
      </c>
      <c r="Z27" s="64">
        <v>2</v>
      </c>
      <c r="AA27" s="62"/>
      <c r="AB27" s="63"/>
      <c r="AC27" s="63"/>
      <c r="AD27" s="63"/>
      <c r="AE27" s="64"/>
      <c r="AF27" s="62"/>
      <c r="AG27" s="63"/>
      <c r="AH27" s="63"/>
      <c r="AI27" s="63"/>
      <c r="AJ27" s="64"/>
      <c r="AK27" s="62"/>
      <c r="AL27" s="63"/>
      <c r="AM27" s="63"/>
      <c r="AN27" s="63"/>
      <c r="AO27" s="64"/>
      <c r="AP27" s="72" t="s">
        <v>235</v>
      </c>
      <c r="AQ27" s="519"/>
      <c r="AR27" s="519"/>
    </row>
    <row r="28" spans="1:44" s="27" customFormat="1" ht="15" customHeight="1" x14ac:dyDescent="0.2">
      <c r="A28" s="206" t="s">
        <v>38</v>
      </c>
      <c r="B28" s="161" t="s">
        <v>237</v>
      </c>
      <c r="C28" s="174" t="s">
        <v>82</v>
      </c>
      <c r="D28" s="56"/>
      <c r="E28" s="624">
        <f t="shared" si="2"/>
        <v>2</v>
      </c>
      <c r="F28" s="419">
        <f t="shared" si="3"/>
        <v>3</v>
      </c>
      <c r="G28" s="62"/>
      <c r="H28" s="63"/>
      <c r="I28" s="63"/>
      <c r="J28" s="63"/>
      <c r="K28" s="64"/>
      <c r="L28" s="62"/>
      <c r="M28" s="63"/>
      <c r="N28" s="63"/>
      <c r="O28" s="63"/>
      <c r="P28" s="64"/>
      <c r="Q28" s="62"/>
      <c r="R28" s="63"/>
      <c r="S28" s="63"/>
      <c r="T28" s="63"/>
      <c r="U28" s="64"/>
      <c r="V28" s="62"/>
      <c r="W28" s="63"/>
      <c r="X28" s="63"/>
      <c r="Y28" s="63"/>
      <c r="Z28" s="64"/>
      <c r="AA28" s="62">
        <v>2</v>
      </c>
      <c r="AB28" s="63">
        <v>0</v>
      </c>
      <c r="AC28" s="63">
        <v>0</v>
      </c>
      <c r="AD28" s="63" t="s">
        <v>15</v>
      </c>
      <c r="AE28" s="64">
        <v>3</v>
      </c>
      <c r="AF28" s="62"/>
      <c r="AG28" s="63"/>
      <c r="AH28" s="63"/>
      <c r="AI28" s="63"/>
      <c r="AJ28" s="64"/>
      <c r="AK28" s="62"/>
      <c r="AL28" s="63"/>
      <c r="AM28" s="63"/>
      <c r="AN28" s="63"/>
      <c r="AO28" s="64"/>
      <c r="AP28" s="72"/>
      <c r="AQ28" s="519"/>
      <c r="AR28" s="519"/>
    </row>
    <row r="29" spans="1:44" s="27" customFormat="1" ht="15" customHeight="1" x14ac:dyDescent="0.2">
      <c r="A29" s="206" t="s">
        <v>39</v>
      </c>
      <c r="B29" s="79" t="s">
        <v>238</v>
      </c>
      <c r="C29" s="174" t="s">
        <v>129</v>
      </c>
      <c r="D29" s="56"/>
      <c r="E29" s="624">
        <f t="shared" si="2"/>
        <v>2</v>
      </c>
      <c r="F29" s="419">
        <f t="shared" si="3"/>
        <v>2</v>
      </c>
      <c r="G29" s="62"/>
      <c r="H29" s="63"/>
      <c r="I29" s="63"/>
      <c r="J29" s="63"/>
      <c r="K29" s="64"/>
      <c r="L29" s="62"/>
      <c r="M29" s="63"/>
      <c r="N29" s="63"/>
      <c r="O29" s="63"/>
      <c r="P29" s="64"/>
      <c r="Q29" s="62"/>
      <c r="R29" s="63"/>
      <c r="S29" s="63"/>
      <c r="T29" s="63"/>
      <c r="U29" s="64"/>
      <c r="V29" s="62"/>
      <c r="W29" s="63"/>
      <c r="X29" s="63"/>
      <c r="Y29" s="63"/>
      <c r="Z29" s="64"/>
      <c r="AA29" s="62">
        <v>2</v>
      </c>
      <c r="AB29" s="63">
        <v>0</v>
      </c>
      <c r="AC29" s="63">
        <v>0</v>
      </c>
      <c r="AD29" s="63" t="s">
        <v>15</v>
      </c>
      <c r="AE29" s="64">
        <v>2</v>
      </c>
      <c r="AF29" s="62"/>
      <c r="AG29" s="63"/>
      <c r="AH29" s="63"/>
      <c r="AI29" s="63"/>
      <c r="AJ29" s="64"/>
      <c r="AK29" s="62"/>
      <c r="AL29" s="63"/>
      <c r="AM29" s="63"/>
      <c r="AN29" s="63"/>
      <c r="AO29" s="64"/>
      <c r="AP29" s="73"/>
      <c r="AQ29" s="519"/>
      <c r="AR29" s="519"/>
    </row>
    <row r="30" spans="1:44" s="27" customFormat="1" ht="15.75" x14ac:dyDescent="0.2">
      <c r="A30" s="206" t="s">
        <v>40</v>
      </c>
      <c r="B30" s="78" t="s">
        <v>206</v>
      </c>
      <c r="C30" s="174" t="s">
        <v>83</v>
      </c>
      <c r="D30" s="56"/>
      <c r="E30" s="624">
        <f t="shared" si="2"/>
        <v>2</v>
      </c>
      <c r="F30" s="419">
        <f t="shared" si="3"/>
        <v>3</v>
      </c>
      <c r="G30" s="68"/>
      <c r="H30" s="69"/>
      <c r="I30" s="69"/>
      <c r="J30" s="69"/>
      <c r="K30" s="70"/>
      <c r="L30" s="68"/>
      <c r="M30" s="69"/>
      <c r="N30" s="69"/>
      <c r="O30" s="69"/>
      <c r="P30" s="70"/>
      <c r="Q30" s="68"/>
      <c r="R30" s="69"/>
      <c r="S30" s="69"/>
      <c r="T30" s="69"/>
      <c r="U30" s="70"/>
      <c r="V30" s="68"/>
      <c r="W30" s="69"/>
      <c r="X30" s="69"/>
      <c r="Y30" s="69"/>
      <c r="Z30" s="70"/>
      <c r="AA30" s="62"/>
      <c r="AB30" s="63"/>
      <c r="AC30" s="63"/>
      <c r="AD30" s="63"/>
      <c r="AE30" s="64"/>
      <c r="AF30" s="62">
        <v>2</v>
      </c>
      <c r="AG30" s="63">
        <v>0</v>
      </c>
      <c r="AH30" s="63">
        <v>0</v>
      </c>
      <c r="AI30" s="63" t="s">
        <v>15</v>
      </c>
      <c r="AJ30" s="208">
        <v>3</v>
      </c>
      <c r="AK30" s="62"/>
      <c r="AL30" s="63"/>
      <c r="AM30" s="63"/>
      <c r="AN30" s="63"/>
      <c r="AO30" s="64"/>
      <c r="AP30" s="74"/>
      <c r="AQ30" s="519"/>
      <c r="AR30" s="519"/>
    </row>
    <row r="31" spans="1:44" s="27" customFormat="1" ht="18.75" customHeight="1" x14ac:dyDescent="0.2">
      <c r="A31" s="1069" t="s">
        <v>115</v>
      </c>
      <c r="B31" s="1070"/>
      <c r="C31" s="1070"/>
      <c r="D31" s="636" t="s">
        <v>124</v>
      </c>
      <c r="E31" s="637">
        <f>SUM(E32:E51)</f>
        <v>61</v>
      </c>
      <c r="F31" s="638">
        <f>SUM(F32:F51)</f>
        <v>71</v>
      </c>
      <c r="G31" s="637">
        <f>SUM(G32:G51)</f>
        <v>7</v>
      </c>
      <c r="H31" s="640">
        <f>SUM(H32:H51)</f>
        <v>3</v>
      </c>
      <c r="I31" s="640">
        <f>SUM(I32:I51)</f>
        <v>2</v>
      </c>
      <c r="J31" s="640"/>
      <c r="K31" s="638">
        <f>SUM(K32:K51)</f>
        <v>15</v>
      </c>
      <c r="L31" s="637">
        <f>SUM(L32:L51)</f>
        <v>7</v>
      </c>
      <c r="M31" s="640">
        <f>SUM(M32:M51)</f>
        <v>0</v>
      </c>
      <c r="N31" s="640">
        <f>SUM(N32:N51)</f>
        <v>4</v>
      </c>
      <c r="O31" s="640"/>
      <c r="P31" s="638">
        <f>SUM(P32:P51)</f>
        <v>13</v>
      </c>
      <c r="Q31" s="637">
        <f>SUM(Q32:Q51)</f>
        <v>10</v>
      </c>
      <c r="R31" s="640">
        <f>SUM(R32:R51)</f>
        <v>4</v>
      </c>
      <c r="S31" s="640">
        <f>SUM(S32:S51)</f>
        <v>4</v>
      </c>
      <c r="T31" s="640"/>
      <c r="U31" s="638">
        <f>SUM(U32:U51)</f>
        <v>21</v>
      </c>
      <c r="V31" s="637">
        <f>SUM(V32:V51)</f>
        <v>8</v>
      </c>
      <c r="W31" s="640">
        <f>SUM(W32:W51)</f>
        <v>6</v>
      </c>
      <c r="X31" s="640">
        <f>SUM(X32:X51)</f>
        <v>2</v>
      </c>
      <c r="Y31" s="640"/>
      <c r="Z31" s="638">
        <f>SUM(Z32:Z51)</f>
        <v>18</v>
      </c>
      <c r="AA31" s="637">
        <f>SUM(AA32:AA51)</f>
        <v>3</v>
      </c>
      <c r="AB31" s="640">
        <f>SUM(AB32:AB51)</f>
        <v>1</v>
      </c>
      <c r="AC31" s="640">
        <f>SUM(AC32:AC51)</f>
        <v>0</v>
      </c>
      <c r="AD31" s="640"/>
      <c r="AE31" s="638">
        <f>SUM(AE32:AE51)</f>
        <v>4</v>
      </c>
      <c r="AF31" s="637">
        <f>SUM(AF32:AF51)</f>
        <v>0</v>
      </c>
      <c r="AG31" s="640">
        <f>SUM(AG32:AG51)</f>
        <v>0</v>
      </c>
      <c r="AH31" s="640">
        <f>SUM(AH32:AH51)</f>
        <v>0</v>
      </c>
      <c r="AI31" s="640"/>
      <c r="AJ31" s="638">
        <f>SUM(AJ32:AJ51)</f>
        <v>0</v>
      </c>
      <c r="AK31" s="637">
        <f>SUM(AK32:AK51)</f>
        <v>0</v>
      </c>
      <c r="AL31" s="640">
        <f>SUM(AL32:AL51)</f>
        <v>0</v>
      </c>
      <c r="AM31" s="640">
        <f>SUM(AM32:AM51)</f>
        <v>0</v>
      </c>
      <c r="AN31" s="640"/>
      <c r="AO31" s="638">
        <f>SUM(AO32:AO51)</f>
        <v>0</v>
      </c>
      <c r="AP31" s="647"/>
      <c r="AQ31" s="519"/>
      <c r="AR31" s="519"/>
    </row>
    <row r="32" spans="1:44" s="27" customFormat="1" ht="15" customHeight="1" x14ac:dyDescent="0.2">
      <c r="A32" s="389" t="s">
        <v>41</v>
      </c>
      <c r="B32" s="76" t="s">
        <v>144</v>
      </c>
      <c r="C32" s="174" t="s">
        <v>84</v>
      </c>
      <c r="D32" s="56"/>
      <c r="E32" s="418">
        <f>SUM(G32,H32,I32,L32,M32,N32,Q32,R32,S32,V32,W32,X32,AA32,AB32,AC32,AF32,AG32,AH32,AK32,AL32,AM32)</f>
        <v>2</v>
      </c>
      <c r="F32" s="419">
        <f>SUM(K32,P32,U32,Z32,AE32,AJ32,AO32)</f>
        <v>3</v>
      </c>
      <c r="G32" s="59">
        <v>1</v>
      </c>
      <c r="H32" s="60">
        <v>1</v>
      </c>
      <c r="I32" s="60">
        <v>0</v>
      </c>
      <c r="J32" s="60" t="s">
        <v>15</v>
      </c>
      <c r="K32" s="61">
        <v>3</v>
      </c>
      <c r="L32" s="420"/>
      <c r="M32" s="421"/>
      <c r="N32" s="421"/>
      <c r="O32" s="421"/>
      <c r="P32" s="422"/>
      <c r="Q32" s="420"/>
      <c r="R32" s="421"/>
      <c r="S32" s="421"/>
      <c r="T32" s="421"/>
      <c r="U32" s="422"/>
      <c r="V32" s="59"/>
      <c r="W32" s="60"/>
      <c r="X32" s="60"/>
      <c r="Y32" s="60"/>
      <c r="Z32" s="61"/>
      <c r="AA32" s="420"/>
      <c r="AB32" s="421"/>
      <c r="AC32" s="421"/>
      <c r="AD32" s="421"/>
      <c r="AE32" s="422"/>
      <c r="AF32" s="420"/>
      <c r="AG32" s="421"/>
      <c r="AH32" s="421"/>
      <c r="AI32" s="421"/>
      <c r="AJ32" s="423"/>
      <c r="AK32" s="420"/>
      <c r="AL32" s="421"/>
      <c r="AM32" s="421"/>
      <c r="AN32" s="421"/>
      <c r="AO32" s="422"/>
      <c r="AP32" s="73"/>
      <c r="AQ32" s="519"/>
      <c r="AR32" s="519"/>
    </row>
    <row r="33" spans="1:44" s="27" customFormat="1" ht="15" customHeight="1" x14ac:dyDescent="0.2">
      <c r="A33" s="204" t="s">
        <v>42</v>
      </c>
      <c r="B33" s="79" t="s">
        <v>239</v>
      </c>
      <c r="C33" s="174" t="s">
        <v>86</v>
      </c>
      <c r="D33" s="56"/>
      <c r="E33" s="418">
        <f t="shared" ref="E33:E51" si="4">SUM(G33,H33,I33,L33,M33,N33,Q33,R33,S33,V33,W33,X33,AA33,AB33,AC33,AF33,AG33,AH33,AK33,AL33,AM33)</f>
        <v>3</v>
      </c>
      <c r="F33" s="419">
        <f t="shared" ref="F33:F51" si="5">SUM(K33,P33,U33,Z33,AE33,AJ33,AO33)</f>
        <v>4</v>
      </c>
      <c r="G33" s="62">
        <v>1</v>
      </c>
      <c r="H33" s="63">
        <v>2</v>
      </c>
      <c r="I33" s="63">
        <v>0</v>
      </c>
      <c r="J33" s="63" t="s">
        <v>119</v>
      </c>
      <c r="K33" s="64">
        <v>4</v>
      </c>
      <c r="L33" s="62"/>
      <c r="M33" s="63"/>
      <c r="N33" s="63"/>
      <c r="O33" s="63"/>
      <c r="P33" s="64"/>
      <c r="Q33" s="62"/>
      <c r="R33" s="63"/>
      <c r="S33" s="63"/>
      <c r="T33" s="63"/>
      <c r="U33" s="64"/>
      <c r="V33" s="62"/>
      <c r="W33" s="63"/>
      <c r="X33" s="63"/>
      <c r="Y33" s="63"/>
      <c r="Z33" s="64"/>
      <c r="AA33" s="62"/>
      <c r="AB33" s="63"/>
      <c r="AC33" s="63"/>
      <c r="AD33" s="63"/>
      <c r="AE33" s="64"/>
      <c r="AF33" s="62"/>
      <c r="AG33" s="63"/>
      <c r="AH33" s="63"/>
      <c r="AI33" s="63"/>
      <c r="AJ33" s="424"/>
      <c r="AK33" s="62"/>
      <c r="AL33" s="63"/>
      <c r="AM33" s="63"/>
      <c r="AN33" s="63"/>
      <c r="AO33" s="64"/>
      <c r="AP33" s="72"/>
      <c r="AQ33" s="519"/>
      <c r="AR33" s="519"/>
    </row>
    <row r="34" spans="1:44" s="438" customFormat="1" ht="15" customHeight="1" x14ac:dyDescent="0.2">
      <c r="A34" s="204" t="s">
        <v>43</v>
      </c>
      <c r="B34" s="77" t="s">
        <v>177</v>
      </c>
      <c r="C34" s="176" t="s">
        <v>140</v>
      </c>
      <c r="D34" s="179"/>
      <c r="E34" s="418">
        <f t="shared" si="4"/>
        <v>4</v>
      </c>
      <c r="F34" s="419">
        <f t="shared" si="5"/>
        <v>5</v>
      </c>
      <c r="G34" s="62"/>
      <c r="H34" s="63"/>
      <c r="I34" s="63"/>
      <c r="J34" s="63"/>
      <c r="K34" s="64"/>
      <c r="L34" s="62">
        <v>2</v>
      </c>
      <c r="M34" s="63">
        <v>0</v>
      </c>
      <c r="N34" s="63">
        <v>2</v>
      </c>
      <c r="O34" s="63" t="s">
        <v>119</v>
      </c>
      <c r="P34" s="64">
        <v>5</v>
      </c>
      <c r="Q34" s="62"/>
      <c r="R34" s="63"/>
      <c r="S34" s="63"/>
      <c r="T34" s="63"/>
      <c r="U34" s="64"/>
      <c r="V34" s="62"/>
      <c r="W34" s="63"/>
      <c r="X34" s="63"/>
      <c r="Y34" s="63"/>
      <c r="Z34" s="64"/>
      <c r="AA34" s="62"/>
      <c r="AB34" s="63"/>
      <c r="AC34" s="63"/>
      <c r="AD34" s="63"/>
      <c r="AE34" s="64"/>
      <c r="AF34" s="62"/>
      <c r="AG34" s="63"/>
      <c r="AH34" s="63"/>
      <c r="AI34" s="63"/>
      <c r="AJ34" s="64"/>
      <c r="AK34" s="62"/>
      <c r="AL34" s="63"/>
      <c r="AM34" s="63"/>
      <c r="AN34" s="63"/>
      <c r="AO34" s="64"/>
      <c r="AP34" s="72"/>
      <c r="AQ34" s="519"/>
      <c r="AR34" s="519"/>
    </row>
    <row r="35" spans="1:44" s="438" customFormat="1" ht="15" customHeight="1" x14ac:dyDescent="0.2">
      <c r="A35" s="204" t="s">
        <v>44</v>
      </c>
      <c r="B35" s="77" t="s">
        <v>174</v>
      </c>
      <c r="C35" s="176" t="s">
        <v>136</v>
      </c>
      <c r="D35" s="179"/>
      <c r="E35" s="418">
        <f t="shared" si="4"/>
        <v>4</v>
      </c>
      <c r="F35" s="419">
        <v>5</v>
      </c>
      <c r="G35" s="62"/>
      <c r="H35" s="63"/>
      <c r="I35" s="63"/>
      <c r="J35" s="63"/>
      <c r="K35" s="64"/>
      <c r="L35" s="62"/>
      <c r="M35" s="63"/>
      <c r="N35" s="63"/>
      <c r="O35" s="63"/>
      <c r="P35" s="64"/>
      <c r="Q35" s="62">
        <v>2</v>
      </c>
      <c r="R35" s="63">
        <v>0</v>
      </c>
      <c r="S35" s="63">
        <v>2</v>
      </c>
      <c r="T35" s="63" t="s">
        <v>15</v>
      </c>
      <c r="U35" s="632">
        <v>5</v>
      </c>
      <c r="V35" s="62"/>
      <c r="W35" s="63"/>
      <c r="X35" s="63"/>
      <c r="Y35" s="63"/>
      <c r="Z35" s="64"/>
      <c r="AA35" s="62"/>
      <c r="AB35" s="63"/>
      <c r="AC35" s="63"/>
      <c r="AD35" s="63"/>
      <c r="AE35" s="64"/>
      <c r="AF35" s="62"/>
      <c r="AG35" s="63"/>
      <c r="AH35" s="63"/>
      <c r="AI35" s="63"/>
      <c r="AJ35" s="64"/>
      <c r="AK35" s="62"/>
      <c r="AL35" s="63"/>
      <c r="AM35" s="63"/>
      <c r="AN35" s="63"/>
      <c r="AO35" s="64"/>
      <c r="AP35" s="72" t="s">
        <v>177</v>
      </c>
      <c r="AQ35" s="519"/>
      <c r="AR35" s="519"/>
    </row>
    <row r="36" spans="1:44" s="27" customFormat="1" ht="15" customHeight="1" x14ac:dyDescent="0.2">
      <c r="A36" s="204" t="s">
        <v>45</v>
      </c>
      <c r="B36" s="79" t="s">
        <v>153</v>
      </c>
      <c r="C36" s="174" t="s">
        <v>94</v>
      </c>
      <c r="D36" s="56"/>
      <c r="E36" s="418">
        <f t="shared" si="4"/>
        <v>3</v>
      </c>
      <c r="F36" s="419">
        <f t="shared" si="5"/>
        <v>4</v>
      </c>
      <c r="G36" s="62"/>
      <c r="H36" s="63"/>
      <c r="I36" s="63"/>
      <c r="J36" s="63"/>
      <c r="K36" s="64"/>
      <c r="L36" s="62"/>
      <c r="M36" s="63"/>
      <c r="N36" s="63"/>
      <c r="O36" s="63"/>
      <c r="P36" s="64"/>
      <c r="Q36" s="62"/>
      <c r="R36" s="63"/>
      <c r="S36" s="63"/>
      <c r="T36" s="63"/>
      <c r="U36" s="64"/>
      <c r="V36" s="62">
        <v>1</v>
      </c>
      <c r="W36" s="63">
        <v>2</v>
      </c>
      <c r="X36" s="63">
        <v>0</v>
      </c>
      <c r="Y36" s="63" t="s">
        <v>119</v>
      </c>
      <c r="Z36" s="64">
        <v>4</v>
      </c>
      <c r="AA36" s="62"/>
      <c r="AB36" s="63"/>
      <c r="AC36" s="63"/>
      <c r="AD36" s="63"/>
      <c r="AE36" s="64"/>
      <c r="AF36" s="62"/>
      <c r="AG36" s="63"/>
      <c r="AH36" s="63"/>
      <c r="AI36" s="63"/>
      <c r="AJ36" s="424"/>
      <c r="AK36" s="62"/>
      <c r="AL36" s="63"/>
      <c r="AM36" s="63"/>
      <c r="AN36" s="63"/>
      <c r="AO36" s="64"/>
      <c r="AP36" s="72" t="s">
        <v>239</v>
      </c>
      <c r="AQ36" s="519"/>
      <c r="AR36" s="519"/>
    </row>
    <row r="37" spans="1:44" s="438" customFormat="1" ht="15" customHeight="1" x14ac:dyDescent="0.2">
      <c r="A37" s="204" t="s">
        <v>46</v>
      </c>
      <c r="B37" s="79" t="s">
        <v>145</v>
      </c>
      <c r="C37" s="174" t="s">
        <v>87</v>
      </c>
      <c r="D37" s="56"/>
      <c r="E37" s="418">
        <f t="shared" si="4"/>
        <v>3</v>
      </c>
      <c r="F37" s="419">
        <f t="shared" si="5"/>
        <v>4</v>
      </c>
      <c r="G37" s="62">
        <v>2</v>
      </c>
      <c r="H37" s="63">
        <v>0</v>
      </c>
      <c r="I37" s="63">
        <v>1</v>
      </c>
      <c r="J37" s="63" t="s">
        <v>119</v>
      </c>
      <c r="K37" s="64">
        <v>4</v>
      </c>
      <c r="L37" s="62"/>
      <c r="M37" s="63"/>
      <c r="N37" s="63"/>
      <c r="O37" s="63"/>
      <c r="P37" s="1053"/>
      <c r="Q37" s="62"/>
      <c r="R37" s="63"/>
      <c r="S37" s="63"/>
      <c r="T37" s="63"/>
      <c r="U37" s="64"/>
      <c r="V37" s="62"/>
      <c r="W37" s="63"/>
      <c r="X37" s="63"/>
      <c r="Y37" s="63"/>
      <c r="Z37" s="64"/>
      <c r="AA37" s="62"/>
      <c r="AB37" s="63"/>
      <c r="AC37" s="63"/>
      <c r="AD37" s="63"/>
      <c r="AE37" s="64"/>
      <c r="AF37" s="62"/>
      <c r="AG37" s="63"/>
      <c r="AH37" s="63"/>
      <c r="AI37" s="63"/>
      <c r="AJ37" s="424"/>
      <c r="AK37" s="62"/>
      <c r="AL37" s="63"/>
      <c r="AM37" s="63"/>
      <c r="AN37" s="63"/>
      <c r="AO37" s="64"/>
      <c r="AP37" s="72"/>
      <c r="AQ37" s="519"/>
      <c r="AR37" s="519"/>
    </row>
    <row r="38" spans="1:44" s="438" customFormat="1" ht="15" customHeight="1" x14ac:dyDescent="0.2">
      <c r="A38" s="204" t="s">
        <v>47</v>
      </c>
      <c r="B38" s="79" t="s">
        <v>146</v>
      </c>
      <c r="C38" s="174" t="s">
        <v>88</v>
      </c>
      <c r="D38" s="56"/>
      <c r="E38" s="418">
        <f t="shared" si="4"/>
        <v>3</v>
      </c>
      <c r="F38" s="419">
        <f t="shared" si="5"/>
        <v>4</v>
      </c>
      <c r="G38" s="62"/>
      <c r="H38" s="63"/>
      <c r="I38" s="63"/>
      <c r="J38" s="63"/>
      <c r="K38" s="64"/>
      <c r="L38" s="62">
        <v>2</v>
      </c>
      <c r="M38" s="63">
        <v>0</v>
      </c>
      <c r="N38" s="63">
        <v>1</v>
      </c>
      <c r="O38" s="63" t="s">
        <v>15</v>
      </c>
      <c r="P38" s="64">
        <v>4</v>
      </c>
      <c r="Q38" s="62"/>
      <c r="R38" s="63"/>
      <c r="S38" s="63"/>
      <c r="T38" s="63"/>
      <c r="U38" s="64"/>
      <c r="V38" s="62"/>
      <c r="W38" s="63"/>
      <c r="X38" s="63"/>
      <c r="Y38" s="63"/>
      <c r="Z38" s="64"/>
      <c r="AA38" s="62"/>
      <c r="AB38" s="63"/>
      <c r="AC38" s="63"/>
      <c r="AD38" s="63"/>
      <c r="AE38" s="64"/>
      <c r="AF38" s="62"/>
      <c r="AG38" s="63"/>
      <c r="AH38" s="63"/>
      <c r="AI38" s="63"/>
      <c r="AJ38" s="424"/>
      <c r="AK38" s="62"/>
      <c r="AL38" s="63"/>
      <c r="AM38" s="63"/>
      <c r="AN38" s="63"/>
      <c r="AO38" s="64"/>
      <c r="AP38" s="72" t="s">
        <v>145</v>
      </c>
      <c r="AQ38" s="519"/>
      <c r="AR38" s="519"/>
    </row>
    <row r="39" spans="1:44" s="27" customFormat="1" ht="15" customHeight="1" x14ac:dyDescent="0.2">
      <c r="A39" s="204" t="s">
        <v>48</v>
      </c>
      <c r="B39" s="79" t="s">
        <v>175</v>
      </c>
      <c r="C39" s="174" t="s">
        <v>127</v>
      </c>
      <c r="D39" s="56"/>
      <c r="E39" s="418">
        <f t="shared" si="4"/>
        <v>2</v>
      </c>
      <c r="F39" s="419">
        <f t="shared" si="5"/>
        <v>2</v>
      </c>
      <c r="G39" s="62"/>
      <c r="H39" s="63"/>
      <c r="I39" s="63"/>
      <c r="J39" s="63"/>
      <c r="K39" s="64"/>
      <c r="L39" s="62"/>
      <c r="M39" s="63"/>
      <c r="N39" s="63"/>
      <c r="O39" s="63"/>
      <c r="P39" s="64"/>
      <c r="Q39" s="62">
        <v>2</v>
      </c>
      <c r="R39" s="63">
        <v>0</v>
      </c>
      <c r="S39" s="63">
        <v>0</v>
      </c>
      <c r="T39" s="63" t="s">
        <v>119</v>
      </c>
      <c r="U39" s="64">
        <v>2</v>
      </c>
      <c r="V39" s="62"/>
      <c r="W39" s="63"/>
      <c r="X39" s="63"/>
      <c r="Y39" s="63"/>
      <c r="Z39" s="64"/>
      <c r="AA39" s="62"/>
      <c r="AB39" s="63"/>
      <c r="AC39" s="63"/>
      <c r="AD39" s="63"/>
      <c r="AE39" s="64"/>
      <c r="AF39" s="62"/>
      <c r="AG39" s="63"/>
      <c r="AH39" s="63"/>
      <c r="AI39" s="63"/>
      <c r="AJ39" s="424"/>
      <c r="AK39" s="62"/>
      <c r="AL39" s="63"/>
      <c r="AM39" s="63"/>
      <c r="AN39" s="63"/>
      <c r="AO39" s="64"/>
      <c r="AP39" s="72"/>
      <c r="AQ39" s="519"/>
      <c r="AR39" s="519"/>
    </row>
    <row r="40" spans="1:44" s="27" customFormat="1" ht="15" customHeight="1" x14ac:dyDescent="0.2">
      <c r="A40" s="204" t="s">
        <v>49</v>
      </c>
      <c r="B40" s="79" t="s">
        <v>267</v>
      </c>
      <c r="C40" s="174" t="s">
        <v>128</v>
      </c>
      <c r="D40" s="56"/>
      <c r="E40" s="418">
        <f t="shared" si="4"/>
        <v>2</v>
      </c>
      <c r="F40" s="419">
        <f t="shared" si="5"/>
        <v>2</v>
      </c>
      <c r="G40" s="62"/>
      <c r="H40" s="63"/>
      <c r="I40" s="63"/>
      <c r="J40" s="63"/>
      <c r="K40" s="64"/>
      <c r="L40" s="62"/>
      <c r="M40" s="63"/>
      <c r="N40" s="63"/>
      <c r="O40" s="63"/>
      <c r="P40" s="64"/>
      <c r="Q40" s="62"/>
      <c r="R40" s="63"/>
      <c r="S40" s="63"/>
      <c r="T40" s="63"/>
      <c r="U40" s="64"/>
      <c r="V40" s="62">
        <v>2</v>
      </c>
      <c r="W40" s="63">
        <v>0</v>
      </c>
      <c r="X40" s="63">
        <v>0</v>
      </c>
      <c r="Y40" s="63" t="s">
        <v>15</v>
      </c>
      <c r="Z40" s="64">
        <v>2</v>
      </c>
      <c r="AA40" s="62"/>
      <c r="AB40" s="63"/>
      <c r="AC40" s="63"/>
      <c r="AD40" s="63"/>
      <c r="AE40" s="64"/>
      <c r="AF40" s="62"/>
      <c r="AG40" s="63"/>
      <c r="AH40" s="63"/>
      <c r="AI40" s="63"/>
      <c r="AJ40" s="424"/>
      <c r="AK40" s="62"/>
      <c r="AL40" s="63"/>
      <c r="AM40" s="63"/>
      <c r="AN40" s="63"/>
      <c r="AO40" s="64"/>
      <c r="AP40" s="72" t="s">
        <v>175</v>
      </c>
      <c r="AQ40" s="519"/>
      <c r="AR40" s="519"/>
    </row>
    <row r="41" spans="1:44" s="438" customFormat="1" ht="15" customHeight="1" x14ac:dyDescent="0.2">
      <c r="A41" s="204" t="s">
        <v>50</v>
      </c>
      <c r="B41" s="79" t="s">
        <v>147</v>
      </c>
      <c r="C41" s="174" t="s">
        <v>137</v>
      </c>
      <c r="D41" s="56"/>
      <c r="E41" s="418">
        <f t="shared" si="4"/>
        <v>3</v>
      </c>
      <c r="F41" s="419">
        <f t="shared" si="5"/>
        <v>3</v>
      </c>
      <c r="G41" s="62"/>
      <c r="H41" s="63"/>
      <c r="I41" s="63"/>
      <c r="J41" s="63"/>
      <c r="K41" s="64"/>
      <c r="L41" s="62"/>
      <c r="M41" s="63"/>
      <c r="N41" s="63"/>
      <c r="O41" s="63"/>
      <c r="P41" s="64"/>
      <c r="Q41" s="62">
        <v>1</v>
      </c>
      <c r="R41" s="63">
        <v>2</v>
      </c>
      <c r="S41" s="63">
        <v>0</v>
      </c>
      <c r="T41" s="63" t="s">
        <v>119</v>
      </c>
      <c r="U41" s="64">
        <v>3</v>
      </c>
      <c r="V41" s="62"/>
      <c r="W41" s="63"/>
      <c r="X41" s="63"/>
      <c r="Y41" s="63"/>
      <c r="Z41" s="64"/>
      <c r="AA41" s="62"/>
      <c r="AB41" s="63"/>
      <c r="AC41" s="63"/>
      <c r="AD41" s="63"/>
      <c r="AE41" s="64"/>
      <c r="AF41" s="62"/>
      <c r="AG41" s="63"/>
      <c r="AH41" s="63"/>
      <c r="AI41" s="63"/>
      <c r="AJ41" s="424"/>
      <c r="AK41" s="62"/>
      <c r="AL41" s="63"/>
      <c r="AM41" s="63"/>
      <c r="AN41" s="63"/>
      <c r="AO41" s="64"/>
      <c r="AP41" s="536"/>
      <c r="AQ41" s="519"/>
      <c r="AR41" s="519"/>
    </row>
    <row r="42" spans="1:44" s="438" customFormat="1" ht="15" customHeight="1" x14ac:dyDescent="0.2">
      <c r="A42" s="204" t="s">
        <v>51</v>
      </c>
      <c r="B42" s="79" t="s">
        <v>183</v>
      </c>
      <c r="C42" s="174" t="s">
        <v>89</v>
      </c>
      <c r="D42" s="56"/>
      <c r="E42" s="418">
        <f t="shared" si="4"/>
        <v>3</v>
      </c>
      <c r="F42" s="419">
        <f t="shared" si="5"/>
        <v>4</v>
      </c>
      <c r="G42" s="62"/>
      <c r="H42" s="63"/>
      <c r="I42" s="63"/>
      <c r="J42" s="63"/>
      <c r="K42" s="64"/>
      <c r="L42" s="62"/>
      <c r="M42" s="63"/>
      <c r="N42" s="63"/>
      <c r="O42" s="63"/>
      <c r="P42" s="64"/>
      <c r="Q42" s="62">
        <v>1</v>
      </c>
      <c r="R42" s="63">
        <v>2</v>
      </c>
      <c r="S42" s="63">
        <v>0</v>
      </c>
      <c r="T42" s="63" t="s">
        <v>119</v>
      </c>
      <c r="U42" s="1053">
        <v>4</v>
      </c>
      <c r="V42" s="62"/>
      <c r="W42" s="63"/>
      <c r="X42" s="63"/>
      <c r="Y42" s="63"/>
      <c r="Z42" s="64"/>
      <c r="AA42" s="62"/>
      <c r="AB42" s="63"/>
      <c r="AC42" s="63"/>
      <c r="AD42" s="63"/>
      <c r="AE42" s="64"/>
      <c r="AF42" s="62"/>
      <c r="AG42" s="63"/>
      <c r="AH42" s="63"/>
      <c r="AI42" s="63"/>
      <c r="AJ42" s="424"/>
      <c r="AK42" s="62"/>
      <c r="AL42" s="63"/>
      <c r="AM42" s="63"/>
      <c r="AN42" s="63"/>
      <c r="AO42" s="64"/>
      <c r="AP42" s="633"/>
      <c r="AQ42" s="519"/>
      <c r="AR42" s="519"/>
    </row>
    <row r="43" spans="1:44" s="444" customFormat="1" ht="15" customHeight="1" x14ac:dyDescent="0.2">
      <c r="A43" s="204" t="s">
        <v>149</v>
      </c>
      <c r="B43" s="79" t="s">
        <v>148</v>
      </c>
      <c r="C43" s="174" t="s">
        <v>138</v>
      </c>
      <c r="D43" s="56"/>
      <c r="E43" s="418">
        <f t="shared" si="4"/>
        <v>4</v>
      </c>
      <c r="F43" s="419">
        <f t="shared" si="5"/>
        <v>4</v>
      </c>
      <c r="G43" s="62">
        <v>3</v>
      </c>
      <c r="H43" s="63">
        <v>0</v>
      </c>
      <c r="I43" s="63">
        <v>1</v>
      </c>
      <c r="J43" s="63" t="s">
        <v>15</v>
      </c>
      <c r="K43" s="64">
        <v>4</v>
      </c>
      <c r="L43" s="62"/>
      <c r="M43" s="63"/>
      <c r="N43" s="63"/>
      <c r="O43" s="63"/>
      <c r="P43" s="64"/>
      <c r="Q43" s="62"/>
      <c r="R43" s="63"/>
      <c r="S43" s="63"/>
      <c r="T43" s="63"/>
      <c r="U43" s="64"/>
      <c r="V43" s="62"/>
      <c r="W43" s="63"/>
      <c r="X43" s="63"/>
      <c r="Y43" s="63"/>
      <c r="Z43" s="64"/>
      <c r="AA43" s="62"/>
      <c r="AB43" s="63"/>
      <c r="AC43" s="63"/>
      <c r="AD43" s="63"/>
      <c r="AE43" s="64"/>
      <c r="AF43" s="62"/>
      <c r="AG43" s="63"/>
      <c r="AH43" s="63"/>
      <c r="AI43" s="63"/>
      <c r="AJ43" s="424"/>
      <c r="AK43" s="62"/>
      <c r="AL43" s="63"/>
      <c r="AM43" s="63"/>
      <c r="AN43" s="63"/>
      <c r="AO43" s="64"/>
      <c r="AP43" s="72"/>
      <c r="AQ43" s="519"/>
      <c r="AR43" s="519"/>
    </row>
    <row r="44" spans="1:44" s="444" customFormat="1" ht="15" customHeight="1" x14ac:dyDescent="0.2">
      <c r="A44" s="204" t="s">
        <v>52</v>
      </c>
      <c r="B44" s="79" t="s">
        <v>152</v>
      </c>
      <c r="C44" s="174" t="s">
        <v>139</v>
      </c>
      <c r="D44" s="56"/>
      <c r="E44" s="418">
        <f t="shared" si="4"/>
        <v>4</v>
      </c>
      <c r="F44" s="419">
        <f t="shared" si="5"/>
        <v>4</v>
      </c>
      <c r="G44" s="62"/>
      <c r="H44" s="63"/>
      <c r="I44" s="63"/>
      <c r="J44" s="63"/>
      <c r="K44" s="64"/>
      <c r="L44" s="62">
        <v>3</v>
      </c>
      <c r="M44" s="63">
        <v>0</v>
      </c>
      <c r="N44" s="63">
        <v>1</v>
      </c>
      <c r="O44" s="63" t="s">
        <v>15</v>
      </c>
      <c r="P44" s="64">
        <v>4</v>
      </c>
      <c r="Q44" s="62"/>
      <c r="R44" s="63"/>
      <c r="S44" s="63"/>
      <c r="T44" s="63"/>
      <c r="U44" s="64"/>
      <c r="V44" s="62"/>
      <c r="W44" s="63"/>
      <c r="X44" s="63"/>
      <c r="Y44" s="63"/>
      <c r="Z44" s="64"/>
      <c r="AA44" s="62"/>
      <c r="AB44" s="63"/>
      <c r="AC44" s="63"/>
      <c r="AD44" s="63"/>
      <c r="AE44" s="64"/>
      <c r="AF44" s="62"/>
      <c r="AG44" s="63"/>
      <c r="AH44" s="63"/>
      <c r="AI44" s="63"/>
      <c r="AJ44" s="424"/>
      <c r="AK44" s="62"/>
      <c r="AL44" s="63"/>
      <c r="AM44" s="63"/>
      <c r="AN44" s="63"/>
      <c r="AO44" s="64"/>
      <c r="AP44" s="72"/>
      <c r="AQ44" s="519"/>
      <c r="AR44" s="519"/>
    </row>
    <row r="45" spans="1:44" s="445" customFormat="1" ht="15" customHeight="1" x14ac:dyDescent="0.2">
      <c r="A45" s="204" t="s">
        <v>53</v>
      </c>
      <c r="B45" s="79" t="s">
        <v>176</v>
      </c>
      <c r="C45" s="174" t="s">
        <v>165</v>
      </c>
      <c r="D45" s="56"/>
      <c r="E45" s="418">
        <f t="shared" si="4"/>
        <v>3</v>
      </c>
      <c r="F45" s="419">
        <f t="shared" si="5"/>
        <v>4</v>
      </c>
      <c r="G45" s="62"/>
      <c r="H45" s="63"/>
      <c r="I45" s="63"/>
      <c r="J45" s="63"/>
      <c r="K45" s="64"/>
      <c r="L45" s="62"/>
      <c r="M45" s="63"/>
      <c r="N45" s="63"/>
      <c r="O45" s="63"/>
      <c r="P45" s="64"/>
      <c r="Q45" s="62">
        <v>2</v>
      </c>
      <c r="R45" s="63">
        <v>0</v>
      </c>
      <c r="S45" s="63">
        <v>1</v>
      </c>
      <c r="T45" s="63" t="s">
        <v>15</v>
      </c>
      <c r="U45" s="64">
        <v>4</v>
      </c>
      <c r="V45" s="62"/>
      <c r="W45" s="63"/>
      <c r="X45" s="63"/>
      <c r="Y45" s="63"/>
      <c r="Z45" s="64"/>
      <c r="AA45" s="62"/>
      <c r="AB45" s="63"/>
      <c r="AC45" s="63"/>
      <c r="AD45" s="63"/>
      <c r="AE45" s="64"/>
      <c r="AF45" s="62"/>
      <c r="AG45" s="63"/>
      <c r="AH45" s="63"/>
      <c r="AI45" s="63"/>
      <c r="AJ45" s="424"/>
      <c r="AK45" s="62"/>
      <c r="AL45" s="63"/>
      <c r="AM45" s="63"/>
      <c r="AN45" s="63"/>
      <c r="AO45" s="64"/>
      <c r="AP45" s="72"/>
      <c r="AQ45" s="519"/>
      <c r="AR45" s="519"/>
    </row>
    <row r="46" spans="1:44" s="445" customFormat="1" ht="15" customHeight="1" x14ac:dyDescent="0.2">
      <c r="A46" s="204" t="s">
        <v>54</v>
      </c>
      <c r="B46" s="79" t="s">
        <v>292</v>
      </c>
      <c r="C46" s="174" t="s">
        <v>164</v>
      </c>
      <c r="D46" s="56"/>
      <c r="E46" s="418">
        <f>SUM(G46,H46,I46,L46,M46,N46,Q46,R46,S46,V46,W46,X46,AA46,AB46,AC46,AF46,AG46,AH46,AK46,AL46,AM46)</f>
        <v>3</v>
      </c>
      <c r="F46" s="419">
        <f t="shared" si="5"/>
        <v>4</v>
      </c>
      <c r="G46" s="62"/>
      <c r="H46" s="63"/>
      <c r="I46" s="63"/>
      <c r="J46" s="63"/>
      <c r="K46" s="64"/>
      <c r="L46" s="62"/>
      <c r="M46" s="63"/>
      <c r="N46" s="63"/>
      <c r="O46" s="63"/>
      <c r="P46" s="64"/>
      <c r="Q46" s="62"/>
      <c r="R46" s="63"/>
      <c r="S46" s="63"/>
      <c r="T46" s="63"/>
      <c r="U46" s="64"/>
      <c r="V46" s="62">
        <v>1</v>
      </c>
      <c r="W46" s="63">
        <v>2</v>
      </c>
      <c r="X46" s="63">
        <v>0</v>
      </c>
      <c r="Y46" s="63" t="s">
        <v>15</v>
      </c>
      <c r="Z46" s="64">
        <v>4</v>
      </c>
      <c r="AA46" s="62"/>
      <c r="AB46" s="63"/>
      <c r="AC46" s="63"/>
      <c r="AD46" s="63"/>
      <c r="AE46" s="64"/>
      <c r="AF46" s="62"/>
      <c r="AG46" s="63"/>
      <c r="AH46" s="63"/>
      <c r="AI46" s="63"/>
      <c r="AJ46" s="424"/>
      <c r="AK46" s="62"/>
      <c r="AL46" s="63"/>
      <c r="AM46" s="63"/>
      <c r="AN46" s="63"/>
      <c r="AO46" s="64"/>
      <c r="AP46" s="72" t="s">
        <v>176</v>
      </c>
      <c r="AQ46" s="519"/>
      <c r="AR46" s="519"/>
    </row>
    <row r="47" spans="1:44" s="438" customFormat="1" ht="15" customHeight="1" x14ac:dyDescent="0.2">
      <c r="A47" s="204" t="s">
        <v>55</v>
      </c>
      <c r="B47" s="79" t="s">
        <v>240</v>
      </c>
      <c r="C47" s="174" t="s">
        <v>167</v>
      </c>
      <c r="D47" s="56"/>
      <c r="E47" s="418">
        <f>SUM(G47,H47,I47,L47,M47,N47,Q47,R47,S47,V47,W47,X47,AA47,AB47,AC47,AF47,AG47,AH47,AK47,AL47,AM47)</f>
        <v>4</v>
      </c>
      <c r="F47" s="419">
        <f t="shared" si="5"/>
        <v>4</v>
      </c>
      <c r="G47" s="62"/>
      <c r="H47" s="63"/>
      <c r="I47" s="63"/>
      <c r="J47" s="63"/>
      <c r="K47" s="64"/>
      <c r="L47" s="62"/>
      <c r="M47" s="63"/>
      <c r="N47" s="63"/>
      <c r="O47" s="63"/>
      <c r="P47" s="64"/>
      <c r="Q47" s="62"/>
      <c r="R47" s="63"/>
      <c r="S47" s="63"/>
      <c r="T47" s="63"/>
      <c r="U47" s="64"/>
      <c r="V47" s="62">
        <v>2</v>
      </c>
      <c r="W47" s="63">
        <v>2</v>
      </c>
      <c r="X47" s="63">
        <v>0</v>
      </c>
      <c r="Y47" s="63" t="s">
        <v>119</v>
      </c>
      <c r="Z47" s="64">
        <v>4</v>
      </c>
      <c r="AA47" s="62"/>
      <c r="AB47" s="63"/>
      <c r="AC47" s="63"/>
      <c r="AD47" s="63"/>
      <c r="AE47" s="64"/>
      <c r="AF47" s="62"/>
      <c r="AG47" s="63"/>
      <c r="AH47" s="63"/>
      <c r="AI47" s="63"/>
      <c r="AJ47" s="424"/>
      <c r="AK47" s="62"/>
      <c r="AL47" s="63"/>
      <c r="AM47" s="63"/>
      <c r="AN47" s="63"/>
      <c r="AO47" s="64"/>
      <c r="AP47" s="72"/>
      <c r="AQ47" s="519"/>
      <c r="AR47" s="519"/>
    </row>
    <row r="48" spans="1:44" s="438" customFormat="1" ht="15" customHeight="1" x14ac:dyDescent="0.2">
      <c r="A48" s="204" t="s">
        <v>56</v>
      </c>
      <c r="B48" s="79" t="s">
        <v>241</v>
      </c>
      <c r="C48" s="174" t="s">
        <v>181</v>
      </c>
      <c r="D48" s="56"/>
      <c r="E48" s="418">
        <v>3</v>
      </c>
      <c r="F48" s="419">
        <f t="shared" si="5"/>
        <v>3</v>
      </c>
      <c r="G48" s="62"/>
      <c r="H48" s="63"/>
      <c r="I48" s="63"/>
      <c r="J48" s="63"/>
      <c r="K48" s="64"/>
      <c r="L48" s="62"/>
      <c r="M48" s="63"/>
      <c r="N48" s="63"/>
      <c r="O48" s="63"/>
      <c r="P48" s="64"/>
      <c r="Q48" s="62">
        <v>2</v>
      </c>
      <c r="R48" s="63">
        <v>0</v>
      </c>
      <c r="S48" s="63">
        <v>1</v>
      </c>
      <c r="T48" s="63" t="s">
        <v>119</v>
      </c>
      <c r="U48" s="64">
        <v>3</v>
      </c>
      <c r="V48" s="62"/>
      <c r="W48" s="63"/>
      <c r="X48" s="63"/>
      <c r="Y48" s="63"/>
      <c r="Z48" s="64"/>
      <c r="AA48" s="62"/>
      <c r="AB48" s="63"/>
      <c r="AC48" s="63"/>
      <c r="AD48" s="63"/>
      <c r="AE48" s="64"/>
      <c r="AF48" s="62"/>
      <c r="AG48" s="63"/>
      <c r="AH48" s="63"/>
      <c r="AI48" s="63"/>
      <c r="AJ48" s="424"/>
      <c r="AK48" s="62"/>
      <c r="AL48" s="63"/>
      <c r="AM48" s="63"/>
      <c r="AN48" s="63"/>
      <c r="AO48" s="64"/>
      <c r="AP48" s="72"/>
      <c r="AQ48" s="519"/>
      <c r="AR48" s="519"/>
    </row>
    <row r="49" spans="1:45" s="27" customFormat="1" ht="15" customHeight="1" x14ac:dyDescent="0.2">
      <c r="A49" s="204" t="s">
        <v>57</v>
      </c>
      <c r="B49" s="79" t="s">
        <v>242</v>
      </c>
      <c r="C49" s="174" t="s">
        <v>91</v>
      </c>
      <c r="D49" s="56"/>
      <c r="E49" s="418">
        <f t="shared" si="4"/>
        <v>4</v>
      </c>
      <c r="F49" s="419">
        <f t="shared" si="5"/>
        <v>4</v>
      </c>
      <c r="G49" s="62"/>
      <c r="H49" s="63"/>
      <c r="I49" s="63"/>
      <c r="J49" s="63"/>
      <c r="K49" s="64"/>
      <c r="L49" s="62"/>
      <c r="M49" s="63"/>
      <c r="N49" s="63"/>
      <c r="O49" s="63"/>
      <c r="P49" s="64"/>
      <c r="Q49" s="62"/>
      <c r="R49" s="63"/>
      <c r="S49" s="63"/>
      <c r="T49" s="63"/>
      <c r="U49" s="64"/>
      <c r="V49" s="62">
        <v>2</v>
      </c>
      <c r="W49" s="63">
        <v>0</v>
      </c>
      <c r="X49" s="63">
        <v>2</v>
      </c>
      <c r="Y49" s="63" t="s">
        <v>119</v>
      </c>
      <c r="Z49" s="64">
        <v>4</v>
      </c>
      <c r="AA49" s="62"/>
      <c r="AB49" s="63"/>
      <c r="AC49" s="63"/>
      <c r="AD49" s="63"/>
      <c r="AE49" s="64"/>
      <c r="AF49" s="62"/>
      <c r="AG49" s="63"/>
      <c r="AH49" s="63"/>
      <c r="AI49" s="63"/>
      <c r="AJ49" s="424"/>
      <c r="AK49" s="62"/>
      <c r="AL49" s="63"/>
      <c r="AM49" s="63"/>
      <c r="AN49" s="63"/>
      <c r="AO49" s="64"/>
      <c r="AP49" s="73" t="s">
        <v>223</v>
      </c>
      <c r="AQ49" s="519"/>
      <c r="AR49" s="519"/>
    </row>
    <row r="50" spans="1:45" s="27" customFormat="1" ht="15" customHeight="1" thickBot="1" x14ac:dyDescent="0.25">
      <c r="A50" s="204" t="s">
        <v>58</v>
      </c>
      <c r="B50" s="79" t="s">
        <v>243</v>
      </c>
      <c r="C50" s="174" t="s">
        <v>92</v>
      </c>
      <c r="D50" s="56"/>
      <c r="E50" s="418">
        <f t="shared" si="4"/>
        <v>2</v>
      </c>
      <c r="F50" s="419">
        <f t="shared" si="5"/>
        <v>2</v>
      </c>
      <c r="G50" s="62"/>
      <c r="H50" s="63"/>
      <c r="I50" s="63"/>
      <c r="J50" s="63"/>
      <c r="K50" s="64"/>
      <c r="L50" s="62"/>
      <c r="M50" s="63"/>
      <c r="N50" s="63"/>
      <c r="O50" s="63"/>
      <c r="P50" s="64"/>
      <c r="Q50" s="62"/>
      <c r="R50" s="63"/>
      <c r="S50" s="63"/>
      <c r="T50" s="63"/>
      <c r="U50" s="64"/>
      <c r="V50" s="62"/>
      <c r="W50" s="63"/>
      <c r="X50" s="63"/>
      <c r="Y50" s="63"/>
      <c r="Z50" s="64"/>
      <c r="AA50" s="62">
        <v>1</v>
      </c>
      <c r="AB50" s="63">
        <v>1</v>
      </c>
      <c r="AC50" s="63">
        <v>0</v>
      </c>
      <c r="AD50" s="63" t="s">
        <v>119</v>
      </c>
      <c r="AE50" s="64">
        <v>2</v>
      </c>
      <c r="AF50" s="62"/>
      <c r="AG50" s="63"/>
      <c r="AH50" s="63"/>
      <c r="AI50" s="63"/>
      <c r="AJ50" s="424"/>
      <c r="AK50" s="62"/>
      <c r="AL50" s="63"/>
      <c r="AM50" s="63"/>
      <c r="AN50" s="63"/>
      <c r="AO50" s="64"/>
      <c r="AP50" s="634"/>
      <c r="AQ50" s="519"/>
      <c r="AR50" s="519"/>
    </row>
    <row r="51" spans="1:45" s="27" customFormat="1" ht="15" customHeight="1" thickBot="1" x14ac:dyDescent="0.25">
      <c r="A51" s="205" t="s">
        <v>59</v>
      </c>
      <c r="B51" s="209" t="s">
        <v>244</v>
      </c>
      <c r="C51" s="175" t="s">
        <v>93</v>
      </c>
      <c r="D51" s="75"/>
      <c r="E51" s="425">
        <f t="shared" si="4"/>
        <v>2</v>
      </c>
      <c r="F51" s="470">
        <f t="shared" si="5"/>
        <v>2</v>
      </c>
      <c r="G51" s="426"/>
      <c r="H51" s="427"/>
      <c r="I51" s="427"/>
      <c r="J51" s="427"/>
      <c r="K51" s="428"/>
      <c r="L51" s="426"/>
      <c r="M51" s="427"/>
      <c r="N51" s="427"/>
      <c r="O51" s="427"/>
      <c r="P51" s="428"/>
      <c r="Q51" s="426"/>
      <c r="R51" s="427"/>
      <c r="S51" s="427"/>
      <c r="T51" s="427"/>
      <c r="U51" s="428"/>
      <c r="V51" s="426"/>
      <c r="W51" s="427"/>
      <c r="X51" s="427"/>
      <c r="Y51" s="427"/>
      <c r="Z51" s="428"/>
      <c r="AA51" s="426">
        <v>2</v>
      </c>
      <c r="AB51" s="427">
        <v>0</v>
      </c>
      <c r="AC51" s="427">
        <v>0</v>
      </c>
      <c r="AD51" s="427" t="s">
        <v>119</v>
      </c>
      <c r="AE51" s="428">
        <v>2</v>
      </c>
      <c r="AF51" s="426"/>
      <c r="AG51" s="427"/>
      <c r="AH51" s="427"/>
      <c r="AI51" s="427"/>
      <c r="AJ51" s="429"/>
      <c r="AK51" s="426"/>
      <c r="AL51" s="427"/>
      <c r="AM51" s="427"/>
      <c r="AN51" s="427"/>
      <c r="AO51" s="428"/>
      <c r="AP51" s="210"/>
      <c r="AQ51" s="519"/>
      <c r="AR51" s="519"/>
    </row>
    <row r="52" spans="1:45" s="27" customFormat="1" ht="15" customHeight="1" x14ac:dyDescent="0.2">
      <c r="A52" s="172"/>
      <c r="B52" s="210"/>
      <c r="C52" s="167"/>
      <c r="D52" s="167"/>
      <c r="E52" s="229">
        <f>SUM(E9,E21,E31)</f>
        <v>110</v>
      </c>
      <c r="F52" s="380">
        <f>SUM(F9,F21,F31)</f>
        <v>132</v>
      </c>
      <c r="G52" s="230">
        <f>SUM(G9,G21,G31)</f>
        <v>15</v>
      </c>
      <c r="H52" s="230">
        <f>SUM(H9,H21,H31)</f>
        <v>6</v>
      </c>
      <c r="I52" s="230">
        <f>SUM(I9,I21,I31)</f>
        <v>4</v>
      </c>
      <c r="J52" s="230"/>
      <c r="K52" s="380">
        <f>SUM(K9,K21,K31)</f>
        <v>31</v>
      </c>
      <c r="L52" s="230">
        <f>SUM(L9,L21,L31)</f>
        <v>14</v>
      </c>
      <c r="M52" s="230">
        <f>SUM(M9,M21,M31)</f>
        <v>6</v>
      </c>
      <c r="N52" s="230">
        <f>SUM(N9,N21,N31)</f>
        <v>6</v>
      </c>
      <c r="O52" s="230"/>
      <c r="P52" s="230">
        <f>SUM(P9,P21,P31)</f>
        <v>31</v>
      </c>
      <c r="Q52" s="230">
        <f>SUM(Q9,Q21,Q31)</f>
        <v>17</v>
      </c>
      <c r="R52" s="230">
        <f>SUM(R9,R21,R31)</f>
        <v>5</v>
      </c>
      <c r="S52" s="230">
        <f>SUM(S9,S21,S31)</f>
        <v>4</v>
      </c>
      <c r="T52" s="230"/>
      <c r="U52" s="380">
        <f>SUM(U9,U21,U31)</f>
        <v>32</v>
      </c>
      <c r="V52" s="230">
        <f>SUM(V9,V21,V31)</f>
        <v>12</v>
      </c>
      <c r="W52" s="230">
        <f>SUM(W9,W21,W31)</f>
        <v>8</v>
      </c>
      <c r="X52" s="230">
        <f>SUM(X9,X21,X31)</f>
        <v>3</v>
      </c>
      <c r="Y52" s="230"/>
      <c r="Z52" s="230">
        <f>SUM(Z9,Z21,Z31)</f>
        <v>26</v>
      </c>
      <c r="AA52" s="230">
        <f>SUM(AA9,AA21,AA31)</f>
        <v>7</v>
      </c>
      <c r="AB52" s="230">
        <f>SUM(AB9,AB21,AB31)</f>
        <v>1</v>
      </c>
      <c r="AC52" s="230">
        <f>SUM(AC9,AC21,AC31)</f>
        <v>0</v>
      </c>
      <c r="AD52" s="230"/>
      <c r="AE52" s="230">
        <f>SUM(AE9,AE21,AE31)</f>
        <v>9</v>
      </c>
      <c r="AF52" s="230">
        <f>SUM(AF9,AF21,AF31)</f>
        <v>2</v>
      </c>
      <c r="AG52" s="230">
        <f>SUM(AG9,AG21,AG31)</f>
        <v>0</v>
      </c>
      <c r="AH52" s="230">
        <f>SUM(AH9,AH21,AH31)</f>
        <v>0</v>
      </c>
      <c r="AI52" s="230"/>
      <c r="AJ52" s="230">
        <f>SUM(AJ9,AJ21,AJ31)</f>
        <v>3</v>
      </c>
      <c r="AK52" s="230">
        <f>SUM(AK9,AK21,AK31)</f>
        <v>0</v>
      </c>
      <c r="AL52" s="230">
        <f>SUM(AL9,AL21,AL31)</f>
        <v>0</v>
      </c>
      <c r="AM52" s="230">
        <f>SUM(AM9,AM21,AM31)</f>
        <v>0</v>
      </c>
      <c r="AN52" s="230"/>
      <c r="AO52" s="230">
        <f>SUM(AO9,AO21,AO31)</f>
        <v>0</v>
      </c>
      <c r="AP52" s="443"/>
      <c r="AQ52" s="443"/>
      <c r="AR52" s="211"/>
      <c r="AS52" s="164"/>
    </row>
    <row r="53" spans="1:45" s="27" customFormat="1" ht="15" customHeight="1" x14ac:dyDescent="0.2">
      <c r="A53" s="172"/>
      <c r="B53" s="210"/>
      <c r="C53" s="517"/>
      <c r="D53" s="167"/>
      <c r="E53" s="224"/>
      <c r="F53" s="225" t="s">
        <v>16</v>
      </c>
      <c r="G53" s="226"/>
      <c r="H53" s="226"/>
      <c r="I53" s="227"/>
      <c r="J53" s="140">
        <f>COUNTIF(J10:J51,"v")</f>
        <v>4</v>
      </c>
      <c r="K53" s="228"/>
      <c r="L53" s="226"/>
      <c r="M53" s="226"/>
      <c r="N53" s="227"/>
      <c r="O53" s="140">
        <f>COUNTIF(O10:O51,"v")</f>
        <v>4</v>
      </c>
      <c r="P53" s="228"/>
      <c r="Q53" s="226"/>
      <c r="R53" s="226"/>
      <c r="S53" s="227"/>
      <c r="T53" s="140">
        <f>COUNTIF(T10:T51,"v")</f>
        <v>5</v>
      </c>
      <c r="U53" s="228"/>
      <c r="V53" s="226"/>
      <c r="W53" s="226"/>
      <c r="X53" s="227"/>
      <c r="Y53" s="140">
        <f>COUNTIF(Y10:Y51,"v")</f>
        <v>3</v>
      </c>
      <c r="Z53" s="228"/>
      <c r="AA53" s="226"/>
      <c r="AB53" s="226"/>
      <c r="AC53" s="227"/>
      <c r="AD53" s="140">
        <f>COUNTIF(AD10:AD51,"v")</f>
        <v>2</v>
      </c>
      <c r="AE53" s="228"/>
      <c r="AF53" s="226"/>
      <c r="AG53" s="226"/>
      <c r="AH53" s="227"/>
      <c r="AI53" s="140">
        <f>COUNTIF(AI10:AI51,"v")</f>
        <v>1</v>
      </c>
      <c r="AJ53" s="228"/>
      <c r="AK53" s="226"/>
      <c r="AL53" s="226"/>
      <c r="AM53" s="227"/>
      <c r="AN53" s="140">
        <f>COUNTIF(AN10:AN51,"v")</f>
        <v>0</v>
      </c>
      <c r="AO53" s="228"/>
      <c r="AP53" s="12"/>
      <c r="AQ53" s="12"/>
      <c r="AR53" s="211"/>
      <c r="AS53" s="164"/>
    </row>
    <row r="54" spans="1:45" s="27" customFormat="1" ht="15" customHeight="1" x14ac:dyDescent="0.2">
      <c r="A54" s="172"/>
      <c r="B54" s="210"/>
      <c r="C54" s="635"/>
      <c r="D54" s="167"/>
      <c r="E54" s="222"/>
      <c r="F54" s="223" t="s">
        <v>120</v>
      </c>
      <c r="G54" s="222"/>
      <c r="H54" s="222"/>
      <c r="I54" s="8"/>
      <c r="J54" s="140">
        <f>COUNTIF(J10:J51,"é")</f>
        <v>4</v>
      </c>
      <c r="K54" s="222"/>
      <c r="L54" s="222"/>
      <c r="M54" s="222"/>
      <c r="N54" s="8"/>
      <c r="O54" s="140">
        <f>COUNTIF(O10:O51,"é")</f>
        <v>4</v>
      </c>
      <c r="P54" s="222"/>
      <c r="Q54" s="222"/>
      <c r="R54" s="222"/>
      <c r="S54" s="8"/>
      <c r="T54" s="140">
        <f>COUNTIF(T10:T51,"é")</f>
        <v>6</v>
      </c>
      <c r="U54" s="222"/>
      <c r="V54" s="222"/>
      <c r="W54" s="222"/>
      <c r="X54" s="8"/>
      <c r="Y54" s="140">
        <f>COUNTIF(Y10:Y51,"é")</f>
        <v>5</v>
      </c>
      <c r="Z54" s="222"/>
      <c r="AA54" s="222"/>
      <c r="AB54" s="222"/>
      <c r="AC54" s="8"/>
      <c r="AD54" s="140">
        <f>COUNTIF(AD10:AD51,"é")</f>
        <v>2</v>
      </c>
      <c r="AE54" s="222"/>
      <c r="AF54" s="222"/>
      <c r="AG54" s="222"/>
      <c r="AH54" s="8"/>
      <c r="AI54" s="140">
        <f>COUNTIF(AI10:AI51,"é")</f>
        <v>0</v>
      </c>
      <c r="AJ54" s="222"/>
      <c r="AK54" s="222"/>
      <c r="AL54" s="222"/>
      <c r="AM54" s="8"/>
      <c r="AN54" s="140">
        <f>COUNTIF(AN10:AN51,"é")</f>
        <v>0</v>
      </c>
      <c r="AO54" s="222"/>
      <c r="AP54" s="222"/>
      <c r="AQ54" s="222"/>
      <c r="AR54" s="211"/>
      <c r="AS54" s="164"/>
    </row>
    <row r="55" spans="1:45" s="27" customFormat="1" ht="15" customHeight="1" x14ac:dyDescent="0.2">
      <c r="A55" s="172"/>
      <c r="B55" s="210"/>
      <c r="C55" s="519"/>
      <c r="D55" s="167"/>
      <c r="E55" s="168"/>
      <c r="F55" s="169"/>
      <c r="J55" s="168"/>
      <c r="K55" s="169"/>
      <c r="L55" s="168"/>
      <c r="M55" s="168"/>
      <c r="N55" s="168"/>
      <c r="O55" s="168"/>
      <c r="P55" s="169"/>
      <c r="Q55" s="168"/>
      <c r="R55" s="168"/>
      <c r="S55" s="168"/>
      <c r="T55" s="168"/>
      <c r="U55" s="169"/>
      <c r="V55" s="168"/>
      <c r="W55" s="168"/>
      <c r="X55" s="168"/>
      <c r="Y55" s="168"/>
      <c r="Z55" s="169"/>
      <c r="AA55" s="168"/>
      <c r="AB55" s="168"/>
      <c r="AC55" s="168"/>
      <c r="AD55" s="168"/>
      <c r="AE55" s="169"/>
      <c r="AF55" s="168"/>
      <c r="AG55" s="168"/>
      <c r="AH55" s="168"/>
      <c r="AI55" s="168"/>
      <c r="AJ55" s="169"/>
      <c r="AK55" s="168"/>
      <c r="AL55" s="168"/>
      <c r="AM55" s="168"/>
      <c r="AN55" s="168"/>
      <c r="AO55" s="169"/>
      <c r="AP55" s="169"/>
      <c r="AQ55" s="169"/>
      <c r="AR55" s="211"/>
      <c r="AS55" s="164"/>
    </row>
    <row r="56" spans="1:45" s="27" customFormat="1" ht="15" customHeight="1" x14ac:dyDescent="0.2">
      <c r="A56" s="172"/>
      <c r="B56" s="210"/>
      <c r="C56" s="519"/>
      <c r="D56" s="167"/>
      <c r="E56" s="168"/>
      <c r="F56" s="169"/>
      <c r="G56" s="1059"/>
      <c r="H56" s="1059"/>
      <c r="I56" s="1059"/>
      <c r="J56" s="168"/>
      <c r="K56" s="169"/>
      <c r="L56" s="1059"/>
      <c r="M56" s="1059"/>
      <c r="N56" s="1059"/>
      <c r="O56" s="168"/>
      <c r="P56" s="169"/>
      <c r="Q56" s="1059"/>
      <c r="R56" s="1059"/>
      <c r="S56" s="1059"/>
      <c r="T56" s="168"/>
      <c r="U56" s="169"/>
      <c r="V56" s="1059"/>
      <c r="W56" s="1059"/>
      <c r="X56" s="1059"/>
      <c r="Y56" s="168"/>
      <c r="Z56" s="169"/>
      <c r="AA56" s="168"/>
      <c r="AB56" s="168"/>
      <c r="AC56" s="168"/>
      <c r="AD56" s="168"/>
      <c r="AE56" s="169"/>
      <c r="AF56" s="168"/>
      <c r="AG56" s="168"/>
      <c r="AH56" s="168"/>
      <c r="AI56" s="168"/>
      <c r="AJ56" s="169"/>
      <c r="AK56" s="168"/>
      <c r="AL56" s="168"/>
      <c r="AM56" s="168"/>
      <c r="AN56" s="168"/>
      <c r="AO56" s="169"/>
      <c r="AP56" s="169"/>
      <c r="AQ56" s="169"/>
      <c r="AR56" s="211"/>
      <c r="AS56" s="164"/>
    </row>
    <row r="57" spans="1:45" s="27" customFormat="1" ht="15" customHeight="1" x14ac:dyDescent="0.2">
      <c r="A57" s="22"/>
      <c r="B57" s="166"/>
      <c r="D57" s="167"/>
      <c r="AO57" s="169"/>
      <c r="AP57" s="169"/>
      <c r="AQ57" s="169"/>
      <c r="AR57" s="170"/>
      <c r="AS57" s="164"/>
    </row>
    <row r="58" spans="1:45" s="27" customFormat="1" ht="15" customHeight="1" thickBot="1" x14ac:dyDescent="0.25">
      <c r="A58" s="2"/>
      <c r="B58" s="10"/>
      <c r="C58" s="20"/>
      <c r="D58" s="20"/>
      <c r="E58" s="655"/>
      <c r="F58" s="655"/>
      <c r="G58" s="655"/>
      <c r="H58" s="655"/>
      <c r="I58" s="655"/>
      <c r="J58" s="655"/>
      <c r="K58" s="655"/>
      <c r="L58" s="655"/>
      <c r="M58" s="655"/>
      <c r="N58" s="655"/>
      <c r="O58" s="655"/>
      <c r="P58" s="655"/>
      <c r="AO58" s="169"/>
      <c r="AP58" s="169"/>
      <c r="AQ58" s="169"/>
      <c r="AR58" s="170"/>
      <c r="AS58" s="164"/>
    </row>
    <row r="59" spans="1:45" s="8" customFormat="1" ht="15" customHeight="1" thickTop="1" x14ac:dyDescent="0.25">
      <c r="A59" s="1082" t="s">
        <v>337</v>
      </c>
      <c r="B59" s="1083"/>
      <c r="C59" s="1084"/>
      <c r="D59" s="1004" t="s">
        <v>338</v>
      </c>
      <c r="E59" s="1005" t="s">
        <v>27</v>
      </c>
      <c r="F59" s="1006"/>
      <c r="G59" s="1007"/>
      <c r="H59" s="1057" t="s">
        <v>339</v>
      </c>
      <c r="I59" s="1057"/>
      <c r="J59" s="1057"/>
      <c r="K59" s="1057"/>
      <c r="L59" s="1057"/>
      <c r="M59" s="1007"/>
      <c r="N59" s="1007"/>
      <c r="O59" s="1008"/>
      <c r="P59" s="655"/>
      <c r="Q59" s="27"/>
      <c r="R59" s="27"/>
      <c r="S59" s="27"/>
      <c r="T59" s="27"/>
      <c r="U59" s="27"/>
      <c r="V59" s="27"/>
      <c r="W59" s="27"/>
      <c r="X59" s="27"/>
      <c r="AR59" s="21"/>
    </row>
    <row r="60" spans="1:45" s="8" customFormat="1" ht="15" customHeight="1" x14ac:dyDescent="0.25">
      <c r="A60" s="1009"/>
      <c r="B60" s="1010" t="s">
        <v>23</v>
      </c>
      <c r="C60" s="1011" t="s">
        <v>2</v>
      </c>
      <c r="D60" s="1012"/>
      <c r="E60" s="1013"/>
      <c r="F60" s="1073" t="s">
        <v>28</v>
      </c>
      <c r="G60" s="1055"/>
      <c r="H60" s="1055"/>
      <c r="I60" s="1055"/>
      <c r="J60" s="1056"/>
      <c r="K60" s="1054" t="s">
        <v>30</v>
      </c>
      <c r="L60" s="1055"/>
      <c r="M60" s="1055"/>
      <c r="N60" s="1055"/>
      <c r="O60" s="1056"/>
      <c r="Q60" s="27"/>
      <c r="R60" s="27"/>
      <c r="S60" s="27"/>
      <c r="T60" s="27"/>
      <c r="U60" s="27"/>
      <c r="V60" s="27"/>
      <c r="W60" s="27"/>
      <c r="X60" s="27"/>
      <c r="AR60" s="21"/>
    </row>
    <row r="61" spans="1:45" s="8" customFormat="1" ht="15" customHeight="1" x14ac:dyDescent="0.2">
      <c r="A61" s="1014"/>
      <c r="B61" s="1015"/>
      <c r="C61" s="1016"/>
      <c r="D61" s="1017"/>
      <c r="E61" s="1018"/>
      <c r="F61" s="1019" t="s">
        <v>10</v>
      </c>
      <c r="G61" s="1020" t="s">
        <v>12</v>
      </c>
      <c r="H61" s="1020" t="s">
        <v>11</v>
      </c>
      <c r="I61" s="1020" t="s">
        <v>13</v>
      </c>
      <c r="J61" s="1021" t="s">
        <v>14</v>
      </c>
      <c r="K61" s="1019" t="s">
        <v>10</v>
      </c>
      <c r="L61" s="1020" t="s">
        <v>12</v>
      </c>
      <c r="M61" s="1020" t="s">
        <v>11</v>
      </c>
      <c r="N61" s="1020" t="s">
        <v>13</v>
      </c>
      <c r="O61" s="1021" t="s">
        <v>14</v>
      </c>
      <c r="Q61" s="27"/>
      <c r="R61" s="27"/>
      <c r="S61" s="27"/>
      <c r="T61" s="27"/>
      <c r="U61" s="27"/>
      <c r="V61" s="27"/>
      <c r="W61" s="27"/>
      <c r="X61" s="27"/>
      <c r="AR61" s="21"/>
    </row>
    <row r="62" spans="1:45" s="8" customFormat="1" ht="15" customHeight="1" x14ac:dyDescent="0.2">
      <c r="A62" s="1009"/>
      <c r="B62" s="1022"/>
      <c r="C62" s="1023" t="s">
        <v>141</v>
      </c>
      <c r="D62" s="1024"/>
      <c r="E62" s="1025"/>
      <c r="F62" s="1026"/>
      <c r="G62" s="1027"/>
      <c r="H62" s="1027"/>
      <c r="I62" s="1027"/>
      <c r="J62" s="1028">
        <v>20</v>
      </c>
      <c r="K62" s="1029"/>
      <c r="L62" s="1030"/>
      <c r="M62" s="1030"/>
      <c r="N62" s="1030"/>
      <c r="O62" s="1028">
        <v>20</v>
      </c>
      <c r="P62" s="5"/>
      <c r="Q62" s="27"/>
      <c r="R62" s="27"/>
      <c r="S62" s="27"/>
      <c r="T62" s="27"/>
      <c r="U62" s="27"/>
      <c r="V62" s="27"/>
      <c r="W62" s="27"/>
      <c r="X62" s="27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1"/>
      <c r="AN62" s="1"/>
      <c r="AO62" s="12"/>
      <c r="AP62" s="12"/>
      <c r="AQ62" s="12"/>
      <c r="AR62" s="21"/>
    </row>
    <row r="63" spans="1:45" s="8" customFormat="1" ht="15" customHeight="1" x14ac:dyDescent="0.2">
      <c r="A63" s="1009"/>
      <c r="B63" s="1022"/>
      <c r="C63" s="1023" t="s">
        <v>340</v>
      </c>
      <c r="D63" s="1024"/>
      <c r="E63" s="1025"/>
      <c r="F63" s="1026"/>
      <c r="G63" s="1027"/>
      <c r="H63" s="1027"/>
      <c r="I63" s="1027"/>
      <c r="J63" s="1028">
        <v>3</v>
      </c>
      <c r="K63" s="1029"/>
      <c r="L63" s="1030"/>
      <c r="M63" s="1030"/>
      <c r="N63" s="1030"/>
      <c r="O63" s="1028">
        <v>3</v>
      </c>
      <c r="P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1"/>
      <c r="AN63" s="1"/>
      <c r="AO63" s="12"/>
      <c r="AP63" s="172" t="s">
        <v>131</v>
      </c>
      <c r="AQ63" s="12"/>
      <c r="AR63" s="21"/>
    </row>
    <row r="64" spans="1:45" s="8" customFormat="1" ht="15.75" x14ac:dyDescent="0.2">
      <c r="A64" s="1009"/>
      <c r="B64" s="1022"/>
      <c r="C64" s="1023" t="s">
        <v>341</v>
      </c>
      <c r="D64" s="1024"/>
      <c r="E64" s="1025"/>
      <c r="F64" s="1026"/>
      <c r="G64" s="1027"/>
      <c r="H64" s="1027"/>
      <c r="I64" s="1027"/>
      <c r="J64" s="1028">
        <v>3</v>
      </c>
      <c r="K64" s="1029"/>
      <c r="L64" s="1030"/>
      <c r="M64" s="1030"/>
      <c r="N64" s="1030"/>
      <c r="O64" s="1028">
        <v>3</v>
      </c>
      <c r="P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1"/>
      <c r="AN64" s="1"/>
      <c r="AO64" s="12"/>
      <c r="AP64" s="172" t="s">
        <v>132</v>
      </c>
      <c r="AQ64" s="12"/>
    </row>
    <row r="65" spans="1:15" ht="15" x14ac:dyDescent="0.2">
      <c r="A65" s="1009"/>
      <c r="B65" s="1022"/>
      <c r="C65" s="1023" t="s">
        <v>342</v>
      </c>
      <c r="D65" s="1024"/>
      <c r="E65" s="1025"/>
      <c r="F65" s="1026"/>
      <c r="G65" s="1027"/>
      <c r="H65" s="1027"/>
      <c r="I65" s="1027"/>
      <c r="J65" s="1028">
        <v>2</v>
      </c>
      <c r="K65" s="1029"/>
      <c r="L65" s="1030"/>
      <c r="M65" s="1030"/>
      <c r="N65" s="1030"/>
      <c r="O65" s="1028">
        <v>2</v>
      </c>
    </row>
    <row r="66" spans="1:15" ht="15.75" thickBot="1" x14ac:dyDescent="0.25">
      <c r="A66" s="1031"/>
      <c r="B66" s="1032"/>
      <c r="C66" s="1033" t="s">
        <v>343</v>
      </c>
      <c r="D66" s="1034"/>
      <c r="E66" s="1035"/>
      <c r="F66" s="1036"/>
      <c r="G66" s="1037"/>
      <c r="H66" s="1037"/>
      <c r="I66" s="1037"/>
      <c r="J66" s="1038">
        <v>2</v>
      </c>
      <c r="K66" s="1039"/>
      <c r="L66" s="1040"/>
      <c r="M66" s="1040"/>
      <c r="N66" s="1040"/>
      <c r="O66" s="1038">
        <v>2</v>
      </c>
    </row>
    <row r="67" spans="1:15" ht="16.5" thickBot="1" x14ac:dyDescent="0.3">
      <c r="A67" s="1041"/>
      <c r="B67" s="1042"/>
      <c r="C67" s="1043" t="s">
        <v>302</v>
      </c>
      <c r="D67" s="1044"/>
      <c r="E67" s="1045"/>
      <c r="F67" s="1046"/>
      <c r="G67" s="1047"/>
      <c r="H67" s="1047"/>
      <c r="I67" s="1047"/>
      <c r="J67" s="1048">
        <v>30</v>
      </c>
      <c r="K67" s="1049"/>
      <c r="L67" s="1050"/>
      <c r="M67" s="1050"/>
      <c r="N67" s="1050"/>
      <c r="O67" s="1048">
        <v>30</v>
      </c>
    </row>
    <row r="68" spans="1:15" ht="17.25" thickTop="1" thickBot="1" x14ac:dyDescent="0.25">
      <c r="A68" s="1003"/>
      <c r="B68" s="1051"/>
      <c r="C68" s="1052"/>
      <c r="D68" s="1052"/>
      <c r="E68" s="655"/>
      <c r="F68" s="655"/>
      <c r="G68" s="655"/>
      <c r="H68" s="655"/>
      <c r="I68" s="655"/>
      <c r="J68" s="655"/>
      <c r="K68" s="655"/>
      <c r="L68" s="655"/>
      <c r="M68" s="655"/>
      <c r="N68" s="655"/>
      <c r="O68" s="655"/>
    </row>
    <row r="69" spans="1:15" ht="16.5" thickTop="1" x14ac:dyDescent="0.2">
      <c r="A69" s="1058" t="s">
        <v>492</v>
      </c>
      <c r="B69" s="1058"/>
      <c r="C69" s="1058"/>
      <c r="D69" s="1058"/>
      <c r="E69" s="1058"/>
      <c r="F69" s="1058"/>
      <c r="G69" s="1058"/>
      <c r="H69" s="1058"/>
      <c r="I69" s="1058"/>
      <c r="J69" s="1058"/>
      <c r="K69" s="655"/>
      <c r="L69" s="655"/>
      <c r="M69" s="655"/>
      <c r="N69" s="655"/>
      <c r="O69" s="655"/>
    </row>
  </sheetData>
  <mergeCells count="23">
    <mergeCell ref="V56:X56"/>
    <mergeCell ref="A9:C9"/>
    <mergeCell ref="A21:C21"/>
    <mergeCell ref="A31:C31"/>
    <mergeCell ref="G56:I56"/>
    <mergeCell ref="L56:N56"/>
    <mergeCell ref="AF1:AR1"/>
    <mergeCell ref="AF2:AR2"/>
    <mergeCell ref="AF3:AR3"/>
    <mergeCell ref="A5:AR5"/>
    <mergeCell ref="AP6:AP7"/>
    <mergeCell ref="A6:A7"/>
    <mergeCell ref="B6:B7"/>
    <mergeCell ref="C6:C7"/>
    <mergeCell ref="F6:F7"/>
    <mergeCell ref="G6:AJ6"/>
    <mergeCell ref="K60:O60"/>
    <mergeCell ref="H59:L59"/>
    <mergeCell ref="A69:J69"/>
    <mergeCell ref="Q56:S56"/>
    <mergeCell ref="K1:Q1"/>
    <mergeCell ref="F60:J60"/>
    <mergeCell ref="A59:C59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headerFooter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EU97"/>
  <sheetViews>
    <sheetView showGridLines="0" view="pageBreakPreview" zoomScale="70" zoomScaleNormal="70" zoomScaleSheetLayoutView="70" workbookViewId="0">
      <selection activeCell="T26" sqref="T26"/>
    </sheetView>
  </sheetViews>
  <sheetFormatPr defaultRowHeight="12.75" x14ac:dyDescent="0.2"/>
  <cols>
    <col min="1" max="1" width="5.140625" style="16" customWidth="1"/>
    <col min="2" max="2" width="17.7109375" style="6" customWidth="1"/>
    <col min="3" max="3" width="58.5703125" style="7" customWidth="1"/>
    <col min="4" max="4" width="10" style="5" customWidth="1"/>
    <col min="5" max="5" width="8" style="5" customWidth="1"/>
    <col min="6" max="6" width="3.5703125" style="5" customWidth="1"/>
    <col min="7" max="7" width="4.85546875" style="5" customWidth="1"/>
    <col min="8" max="9" width="3.5703125" style="5" customWidth="1"/>
    <col min="10" max="10" width="4.85546875" style="5" customWidth="1"/>
    <col min="11" max="11" width="3.5703125" style="5" customWidth="1"/>
    <col min="12" max="12" width="4.85546875" style="5" customWidth="1"/>
    <col min="13" max="13" width="3.7109375" style="5" customWidth="1"/>
    <col min="14" max="14" width="3.5703125" style="5" customWidth="1"/>
    <col min="15" max="15" width="5.140625" style="5" customWidth="1"/>
    <col min="16" max="16" width="3.5703125" style="5" customWidth="1"/>
    <col min="17" max="17" width="4.7109375" style="5" customWidth="1"/>
    <col min="18" max="19" width="3.5703125" style="5" customWidth="1"/>
    <col min="20" max="20" width="5.85546875" style="5" customWidth="1"/>
    <col min="21" max="21" width="3.5703125" style="5" customWidth="1"/>
    <col min="22" max="22" width="5" style="5" customWidth="1"/>
    <col min="23" max="24" width="3.5703125" style="5" customWidth="1"/>
    <col min="25" max="25" width="5" style="5" customWidth="1"/>
    <col min="26" max="26" width="4.42578125" style="5" bestFit="1" customWidth="1"/>
    <col min="27" max="27" width="4.7109375" style="5" customWidth="1"/>
    <col min="28" max="29" width="3.5703125" style="5" customWidth="1"/>
    <col min="30" max="30" width="4.7109375" style="5" customWidth="1"/>
    <col min="31" max="31" width="5.28515625" style="5" customWidth="1"/>
    <col min="32" max="32" width="5.140625" style="5" customWidth="1"/>
    <col min="33" max="34" width="3.5703125" style="5" customWidth="1"/>
    <col min="35" max="35" width="4.28515625" style="5" customWidth="1"/>
    <col min="36" max="36" width="3.5703125" style="5" customWidth="1"/>
    <col min="37" max="37" width="4.42578125" style="5" customWidth="1"/>
    <col min="38" max="38" width="3.5703125" style="5" customWidth="1"/>
    <col min="39" max="39" width="4" style="5" customWidth="1"/>
    <col min="40" max="40" width="4.28515625" style="5" customWidth="1"/>
    <col min="41" max="42" width="21" style="5" customWidth="1"/>
    <col min="43" max="43" width="31.5703125" style="15" customWidth="1"/>
    <col min="44" max="45" width="9.140625" style="5" hidden="1" customWidth="1"/>
    <col min="46" max="16384" width="9.140625" style="5"/>
  </cols>
  <sheetData>
    <row r="1" spans="1:151" s="38" customFormat="1" ht="18" x14ac:dyDescent="0.2">
      <c r="A1" s="49" t="s">
        <v>133</v>
      </c>
      <c r="B1" s="50"/>
      <c r="C1" s="51"/>
      <c r="F1" s="52"/>
      <c r="G1" s="52"/>
      <c r="H1" s="52"/>
      <c r="I1" s="52"/>
      <c r="J1" s="52"/>
      <c r="K1" s="52"/>
      <c r="L1" s="38" t="s">
        <v>291</v>
      </c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Q1" s="53"/>
    </row>
    <row r="2" spans="1:151" s="38" customFormat="1" ht="18" x14ac:dyDescent="0.2">
      <c r="A2" s="49" t="s">
        <v>118</v>
      </c>
      <c r="B2" s="50"/>
      <c r="C2" s="51"/>
      <c r="F2" s="52"/>
      <c r="G2" s="52"/>
      <c r="H2" s="52"/>
      <c r="I2" s="52"/>
      <c r="J2" s="52"/>
      <c r="K2" s="52"/>
      <c r="L2" s="52"/>
      <c r="N2" s="52"/>
      <c r="O2" s="52" t="s">
        <v>108</v>
      </c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3"/>
      <c r="AC2" s="53"/>
      <c r="AD2" s="53"/>
      <c r="AE2" s="53"/>
      <c r="AF2" s="53"/>
      <c r="AN2" s="53"/>
      <c r="AO2" s="53"/>
      <c r="AP2" s="53"/>
      <c r="AQ2" s="53"/>
      <c r="AR2" s="53"/>
    </row>
    <row r="3" spans="1:151" s="38" customFormat="1" ht="18" x14ac:dyDescent="0.2">
      <c r="A3" s="49"/>
      <c r="B3" s="50"/>
      <c r="C3" s="51"/>
      <c r="F3" s="52"/>
      <c r="G3" s="52"/>
      <c r="H3" s="52"/>
      <c r="I3" s="52"/>
      <c r="J3" s="52"/>
      <c r="K3" s="52"/>
      <c r="L3" s="52"/>
      <c r="N3" s="52"/>
      <c r="O3" s="52" t="s">
        <v>109</v>
      </c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3"/>
      <c r="AC3" s="53"/>
      <c r="AD3" s="53"/>
      <c r="AE3" s="53"/>
      <c r="AF3" s="53"/>
      <c r="AG3" s="1086" t="s">
        <v>275</v>
      </c>
      <c r="AH3" s="1086"/>
      <c r="AI3" s="1086"/>
      <c r="AJ3" s="1086"/>
      <c r="AK3" s="1086"/>
      <c r="AL3" s="1086"/>
      <c r="AM3" s="1086"/>
      <c r="AN3" s="1086"/>
      <c r="AO3" s="1086"/>
      <c r="AP3" s="1086"/>
      <c r="AQ3" s="1086"/>
      <c r="AR3" s="5"/>
      <c r="AS3" s="5"/>
      <c r="AT3" s="5"/>
      <c r="AU3" s="5"/>
      <c r="AV3" s="5"/>
    </row>
    <row r="4" spans="1:151" ht="21.75" customHeight="1" x14ac:dyDescent="0.2">
      <c r="F4" s="499"/>
      <c r="G4" s="499"/>
      <c r="H4" s="499"/>
      <c r="I4" s="499"/>
      <c r="J4" s="499"/>
      <c r="K4" s="499"/>
      <c r="L4" s="499"/>
      <c r="N4" s="499" t="s">
        <v>304</v>
      </c>
      <c r="O4" s="499"/>
      <c r="P4" s="499"/>
      <c r="Q4" s="499"/>
      <c r="S4" s="499"/>
      <c r="T4" s="499"/>
      <c r="U4" s="499"/>
      <c r="V4" s="499"/>
      <c r="W4" s="499"/>
      <c r="X4" s="499"/>
      <c r="Y4" s="499"/>
      <c r="Z4" s="52"/>
      <c r="AA4" s="52"/>
      <c r="AG4" s="1087" t="s">
        <v>166</v>
      </c>
      <c r="AH4" s="1087"/>
      <c r="AI4" s="1087"/>
      <c r="AJ4" s="1087"/>
      <c r="AK4" s="1087"/>
      <c r="AL4" s="1087"/>
      <c r="AM4" s="1087"/>
      <c r="AN4" s="1087"/>
      <c r="AO4" s="1087"/>
      <c r="AP4" s="1087"/>
      <c r="AQ4" s="1087"/>
    </row>
    <row r="5" spans="1:151" ht="25.5" customHeight="1" thickBot="1" x14ac:dyDescent="0.25">
      <c r="A5" s="1063" t="s">
        <v>26</v>
      </c>
      <c r="B5" s="1064"/>
      <c r="C5" s="1064"/>
      <c r="D5" s="1064"/>
      <c r="E5" s="1064"/>
      <c r="F5" s="1064"/>
      <c r="G5" s="1064"/>
      <c r="H5" s="1064"/>
      <c r="I5" s="1064"/>
      <c r="J5" s="1064"/>
      <c r="K5" s="1064"/>
      <c r="L5" s="1064"/>
      <c r="M5" s="1064"/>
      <c r="N5" s="1064"/>
      <c r="O5" s="1064"/>
      <c r="P5" s="1064"/>
      <c r="Q5" s="1064"/>
      <c r="R5" s="1064"/>
      <c r="S5" s="1064"/>
      <c r="T5" s="1064"/>
      <c r="U5" s="1064"/>
      <c r="V5" s="1064"/>
      <c r="W5" s="1064"/>
      <c r="X5" s="1064"/>
      <c r="Y5" s="1064"/>
      <c r="Z5" s="1064"/>
      <c r="AA5" s="1064"/>
      <c r="AB5" s="1064"/>
      <c r="AC5" s="1064"/>
      <c r="AD5" s="1064"/>
      <c r="AE5" s="1064"/>
      <c r="AF5" s="1064"/>
      <c r="AG5" s="1064"/>
      <c r="AH5" s="1064"/>
      <c r="AI5" s="1064"/>
      <c r="AJ5" s="1064"/>
      <c r="AK5" s="1064"/>
      <c r="AL5" s="1064"/>
      <c r="AM5" s="1064"/>
      <c r="AN5" s="1064"/>
      <c r="AO5" s="1064"/>
      <c r="AP5" s="1064"/>
      <c r="AQ5" s="1064"/>
    </row>
    <row r="6" spans="1:151" s="27" customFormat="1" ht="20.25" customHeight="1" x14ac:dyDescent="0.2">
      <c r="A6" s="1071"/>
      <c r="B6" s="1094" t="s">
        <v>23</v>
      </c>
      <c r="C6" s="1076" t="s">
        <v>2</v>
      </c>
      <c r="D6" s="23" t="s">
        <v>0</v>
      </c>
      <c r="E6" s="1078" t="s">
        <v>107</v>
      </c>
      <c r="F6" s="1080" t="s">
        <v>1</v>
      </c>
      <c r="G6" s="1081"/>
      <c r="H6" s="1081"/>
      <c r="I6" s="1081"/>
      <c r="J6" s="1081"/>
      <c r="K6" s="1081"/>
      <c r="L6" s="1081"/>
      <c r="M6" s="1081"/>
      <c r="N6" s="1081"/>
      <c r="O6" s="1081"/>
      <c r="P6" s="1081"/>
      <c r="Q6" s="1081"/>
      <c r="R6" s="1081"/>
      <c r="S6" s="1081"/>
      <c r="T6" s="1081"/>
      <c r="U6" s="1081"/>
      <c r="V6" s="1081"/>
      <c r="W6" s="1081"/>
      <c r="X6" s="1081"/>
      <c r="Y6" s="1081"/>
      <c r="Z6" s="1081"/>
      <c r="AA6" s="1081"/>
      <c r="AB6" s="1081"/>
      <c r="AC6" s="1081"/>
      <c r="AD6" s="1081"/>
      <c r="AE6" s="1081"/>
      <c r="AF6" s="1081"/>
      <c r="AG6" s="1081"/>
      <c r="AH6" s="1081"/>
      <c r="AI6" s="1081"/>
      <c r="AJ6" s="24"/>
      <c r="AK6" s="24"/>
      <c r="AL6" s="24"/>
      <c r="AM6" s="25"/>
      <c r="AN6" s="26"/>
      <c r="AO6" s="1096" t="s">
        <v>29</v>
      </c>
    </row>
    <row r="7" spans="1:151" s="27" customFormat="1" ht="20.25" customHeight="1" thickBot="1" x14ac:dyDescent="0.25">
      <c r="A7" s="1088"/>
      <c r="B7" s="1095"/>
      <c r="C7" s="1077"/>
      <c r="D7" s="28" t="s">
        <v>3</v>
      </c>
      <c r="E7" s="1079"/>
      <c r="F7" s="29"/>
      <c r="G7" s="30"/>
      <c r="H7" s="30" t="s">
        <v>4</v>
      </c>
      <c r="I7" s="30"/>
      <c r="J7" s="31"/>
      <c r="K7" s="30"/>
      <c r="L7" s="30"/>
      <c r="M7" s="30" t="s">
        <v>5</v>
      </c>
      <c r="N7" s="30"/>
      <c r="O7" s="31"/>
      <c r="P7" s="30"/>
      <c r="Q7" s="30"/>
      <c r="R7" s="32" t="s">
        <v>6</v>
      </c>
      <c r="S7" s="30"/>
      <c r="T7" s="31"/>
      <c r="U7" s="30"/>
      <c r="V7" s="30"/>
      <c r="W7" s="32" t="s">
        <v>7</v>
      </c>
      <c r="X7" s="30"/>
      <c r="Y7" s="31"/>
      <c r="Z7" s="30"/>
      <c r="AA7" s="30"/>
      <c r="AB7" s="32" t="s">
        <v>8</v>
      </c>
      <c r="AC7" s="30"/>
      <c r="AD7" s="31"/>
      <c r="AE7" s="29"/>
      <c r="AF7" s="30"/>
      <c r="AG7" s="30" t="s">
        <v>9</v>
      </c>
      <c r="AH7" s="30"/>
      <c r="AI7" s="33"/>
      <c r="AJ7" s="29"/>
      <c r="AK7" s="30"/>
      <c r="AL7" s="30" t="s">
        <v>22</v>
      </c>
      <c r="AM7" s="30"/>
      <c r="AN7" s="31"/>
      <c r="AO7" s="1097"/>
      <c r="AP7" s="519"/>
      <c r="AQ7" s="519"/>
      <c r="AR7" s="519"/>
      <c r="AS7" s="519"/>
      <c r="AT7" s="519"/>
      <c r="AU7" s="519"/>
      <c r="AV7" s="519"/>
      <c r="AW7" s="519"/>
      <c r="AX7" s="519"/>
      <c r="AY7" s="519"/>
      <c r="AZ7" s="519"/>
      <c r="BA7" s="519"/>
      <c r="BB7" s="519"/>
      <c r="BC7" s="519"/>
      <c r="BD7" s="519"/>
      <c r="BE7" s="519"/>
      <c r="BF7" s="519"/>
      <c r="BG7" s="519"/>
      <c r="BH7" s="519"/>
      <c r="BI7" s="519"/>
      <c r="BJ7" s="519"/>
      <c r="BK7" s="519"/>
      <c r="BL7" s="519"/>
      <c r="BM7" s="519"/>
      <c r="BN7" s="519"/>
      <c r="BO7" s="519"/>
      <c r="BP7" s="519"/>
      <c r="BQ7" s="519"/>
      <c r="BR7" s="519"/>
      <c r="BS7" s="519"/>
      <c r="BT7" s="519"/>
      <c r="BU7" s="519"/>
      <c r="BV7" s="519"/>
      <c r="BW7" s="519"/>
      <c r="BX7" s="519"/>
      <c r="BY7" s="519"/>
      <c r="BZ7" s="519"/>
      <c r="CA7" s="519"/>
      <c r="CB7" s="519"/>
      <c r="CC7" s="519"/>
      <c r="CD7" s="519"/>
      <c r="CE7" s="519"/>
      <c r="CF7" s="519"/>
      <c r="CG7" s="519"/>
      <c r="CH7" s="519"/>
      <c r="CI7" s="519"/>
      <c r="CJ7" s="519"/>
      <c r="CK7" s="519"/>
      <c r="CL7" s="519"/>
      <c r="CM7" s="519"/>
      <c r="CN7" s="519"/>
      <c r="CO7" s="519"/>
      <c r="CP7" s="519"/>
      <c r="CQ7" s="519"/>
      <c r="CR7" s="519"/>
      <c r="CS7" s="519"/>
      <c r="CT7" s="519"/>
      <c r="CU7" s="519"/>
      <c r="CV7" s="519"/>
      <c r="CW7" s="519"/>
      <c r="CX7" s="519"/>
      <c r="CY7" s="519"/>
      <c r="CZ7" s="519"/>
      <c r="DA7" s="519"/>
      <c r="DB7" s="519"/>
      <c r="DC7" s="519"/>
      <c r="DD7" s="519"/>
      <c r="DE7" s="519"/>
      <c r="DF7" s="519"/>
      <c r="DG7" s="519"/>
      <c r="DH7" s="519"/>
      <c r="DI7" s="519"/>
      <c r="DJ7" s="519"/>
      <c r="DK7" s="519"/>
      <c r="DL7" s="519"/>
      <c r="DM7" s="519"/>
      <c r="DN7" s="519"/>
      <c r="DO7" s="519"/>
      <c r="DP7" s="519"/>
      <c r="DQ7" s="519"/>
      <c r="DR7" s="519"/>
      <c r="DS7" s="519"/>
      <c r="DT7" s="519"/>
      <c r="DU7" s="519"/>
      <c r="DV7" s="519"/>
      <c r="DW7" s="519"/>
      <c r="DX7" s="519"/>
      <c r="DY7" s="519"/>
      <c r="DZ7" s="519"/>
      <c r="EA7" s="519"/>
      <c r="EB7" s="519"/>
      <c r="EC7" s="519"/>
      <c r="ED7" s="519"/>
      <c r="EE7" s="519"/>
      <c r="EF7" s="519"/>
      <c r="EG7" s="519"/>
      <c r="EH7" s="519"/>
      <c r="EI7" s="519"/>
      <c r="EJ7" s="519"/>
      <c r="EK7" s="519"/>
      <c r="EL7" s="519"/>
      <c r="EM7" s="519"/>
      <c r="EN7" s="519"/>
      <c r="EO7" s="519"/>
      <c r="EP7" s="519"/>
      <c r="EQ7" s="519"/>
      <c r="ER7" s="519"/>
      <c r="ES7" s="519"/>
      <c r="ET7" s="519"/>
      <c r="EU7" s="519"/>
    </row>
    <row r="8" spans="1:151" s="11" customFormat="1" ht="18.75" customHeight="1" x14ac:dyDescent="0.2">
      <c r="A8" s="37"/>
      <c r="B8" s="41"/>
      <c r="C8" s="173"/>
      <c r="D8" s="71"/>
      <c r="E8" s="54"/>
      <c r="F8" s="105" t="s">
        <v>10</v>
      </c>
      <c r="G8" s="106" t="s">
        <v>12</v>
      </c>
      <c r="H8" s="106" t="s">
        <v>11</v>
      </c>
      <c r="I8" s="106" t="s">
        <v>13</v>
      </c>
      <c r="J8" s="107" t="s">
        <v>14</v>
      </c>
      <c r="K8" s="105" t="s">
        <v>10</v>
      </c>
      <c r="L8" s="106" t="s">
        <v>12</v>
      </c>
      <c r="M8" s="106" t="s">
        <v>11</v>
      </c>
      <c r="N8" s="106" t="s">
        <v>13</v>
      </c>
      <c r="O8" s="107" t="s">
        <v>14</v>
      </c>
      <c r="P8" s="105" t="s">
        <v>10</v>
      </c>
      <c r="Q8" s="106" t="s">
        <v>12</v>
      </c>
      <c r="R8" s="106" t="s">
        <v>11</v>
      </c>
      <c r="S8" s="106" t="s">
        <v>13</v>
      </c>
      <c r="T8" s="107" t="s">
        <v>14</v>
      </c>
      <c r="U8" s="105" t="s">
        <v>10</v>
      </c>
      <c r="V8" s="106" t="s">
        <v>12</v>
      </c>
      <c r="W8" s="106" t="s">
        <v>11</v>
      </c>
      <c r="X8" s="106" t="s">
        <v>13</v>
      </c>
      <c r="Y8" s="107" t="s">
        <v>14</v>
      </c>
      <c r="Z8" s="105" t="s">
        <v>10</v>
      </c>
      <c r="AA8" s="106" t="s">
        <v>12</v>
      </c>
      <c r="AB8" s="106" t="s">
        <v>11</v>
      </c>
      <c r="AC8" s="106" t="s">
        <v>13</v>
      </c>
      <c r="AD8" s="107" t="s">
        <v>14</v>
      </c>
      <c r="AE8" s="105" t="s">
        <v>10</v>
      </c>
      <c r="AF8" s="106" t="s">
        <v>12</v>
      </c>
      <c r="AG8" s="106" t="s">
        <v>11</v>
      </c>
      <c r="AH8" s="106" t="s">
        <v>13</v>
      </c>
      <c r="AI8" s="107" t="s">
        <v>14</v>
      </c>
      <c r="AJ8" s="108" t="s">
        <v>10</v>
      </c>
      <c r="AK8" s="22" t="s">
        <v>12</v>
      </c>
      <c r="AL8" s="22" t="s">
        <v>11</v>
      </c>
      <c r="AM8" s="22" t="s">
        <v>13</v>
      </c>
      <c r="AN8" s="107" t="s">
        <v>14</v>
      </c>
      <c r="AO8" s="563" t="s">
        <v>23</v>
      </c>
      <c r="AP8" s="558"/>
      <c r="AQ8" s="558"/>
      <c r="AR8" s="558"/>
      <c r="AS8" s="558"/>
      <c r="AT8" s="558"/>
      <c r="AU8" s="558"/>
      <c r="AV8" s="558"/>
      <c r="AW8" s="558"/>
      <c r="AX8" s="558"/>
      <c r="AY8" s="558"/>
      <c r="AZ8" s="558"/>
      <c r="BA8" s="558"/>
      <c r="BB8" s="558"/>
      <c r="BC8" s="558"/>
      <c r="BD8" s="558"/>
      <c r="BE8" s="558"/>
      <c r="BF8" s="558"/>
      <c r="BG8" s="558"/>
      <c r="BH8" s="558"/>
      <c r="BI8" s="558"/>
      <c r="BJ8" s="558"/>
      <c r="BK8" s="558"/>
      <c r="BL8" s="558"/>
      <c r="BM8" s="558"/>
      <c r="BN8" s="558"/>
      <c r="BO8" s="558"/>
      <c r="BP8" s="558"/>
      <c r="BQ8" s="558"/>
      <c r="BR8" s="558"/>
      <c r="BS8" s="558"/>
      <c r="BT8" s="558"/>
      <c r="BU8" s="558"/>
      <c r="BV8" s="558"/>
      <c r="BW8" s="558"/>
      <c r="BX8" s="558"/>
      <c r="BY8" s="558"/>
      <c r="BZ8" s="558"/>
      <c r="CA8" s="558"/>
      <c r="CB8" s="558"/>
      <c r="CC8" s="558"/>
      <c r="CD8" s="558"/>
      <c r="CE8" s="558"/>
      <c r="CF8" s="558"/>
      <c r="CG8" s="558"/>
      <c r="CH8" s="558"/>
      <c r="CI8" s="558"/>
      <c r="CJ8" s="558"/>
      <c r="CK8" s="558"/>
      <c r="CL8" s="558"/>
      <c r="CM8" s="558"/>
      <c r="CN8" s="558"/>
      <c r="CO8" s="558"/>
      <c r="CP8" s="558"/>
      <c r="CQ8" s="558"/>
      <c r="CR8" s="558"/>
      <c r="CS8" s="558"/>
      <c r="CT8" s="558"/>
      <c r="CU8" s="558"/>
      <c r="CV8" s="558"/>
      <c r="CW8" s="558"/>
      <c r="CX8" s="558"/>
      <c r="CY8" s="558"/>
      <c r="CZ8" s="558"/>
      <c r="DA8" s="558"/>
      <c r="DB8" s="558"/>
      <c r="DC8" s="558"/>
      <c r="DD8" s="558"/>
      <c r="DE8" s="558"/>
      <c r="DF8" s="558"/>
      <c r="DG8" s="558"/>
      <c r="DH8" s="558"/>
      <c r="DI8" s="558"/>
      <c r="DJ8" s="558"/>
      <c r="DK8" s="558"/>
      <c r="DL8" s="558"/>
      <c r="DM8" s="558"/>
      <c r="DN8" s="558"/>
      <c r="DO8" s="558"/>
      <c r="DP8" s="558"/>
      <c r="DQ8" s="558"/>
      <c r="DR8" s="558"/>
      <c r="DS8" s="558"/>
      <c r="DT8" s="558"/>
      <c r="DU8" s="558"/>
      <c r="DV8" s="558"/>
      <c r="DW8" s="558"/>
      <c r="DX8" s="558"/>
      <c r="DY8" s="558"/>
      <c r="DZ8" s="558"/>
      <c r="EA8" s="558"/>
      <c r="EB8" s="558"/>
      <c r="EC8" s="558"/>
      <c r="ED8" s="558"/>
      <c r="EE8" s="558"/>
      <c r="EF8" s="558"/>
      <c r="EG8" s="558"/>
      <c r="EH8" s="558"/>
      <c r="EI8" s="558"/>
      <c r="EJ8" s="558"/>
      <c r="EK8" s="558"/>
      <c r="EL8" s="558"/>
      <c r="EM8" s="558"/>
      <c r="EN8" s="558"/>
      <c r="EO8" s="558"/>
      <c r="EP8" s="558"/>
      <c r="EQ8" s="558"/>
      <c r="ER8" s="558"/>
      <c r="ES8" s="558"/>
      <c r="ET8" s="558"/>
      <c r="EU8" s="558"/>
    </row>
    <row r="9" spans="1:151" ht="15.75" customHeight="1" x14ac:dyDescent="0.2">
      <c r="A9" s="1067" t="s">
        <v>305</v>
      </c>
      <c r="B9" s="1068"/>
      <c r="C9" s="1068"/>
      <c r="D9" s="86">
        <f>SUM(D10:D26)</f>
        <v>41</v>
      </c>
      <c r="E9" s="87">
        <f>SUM(E10:E26)</f>
        <v>53</v>
      </c>
      <c r="F9" s="86">
        <f t="shared" ref="F9:AN9" si="0">SUM(F10:F26)</f>
        <v>0</v>
      </c>
      <c r="G9" s="88">
        <f t="shared" si="0"/>
        <v>0</v>
      </c>
      <c r="H9" s="88">
        <f t="shared" si="0"/>
        <v>0</v>
      </c>
      <c r="I9" s="88">
        <f t="shared" si="0"/>
        <v>0</v>
      </c>
      <c r="J9" s="87">
        <f t="shared" si="0"/>
        <v>0</v>
      </c>
      <c r="K9" s="86">
        <f t="shared" si="0"/>
        <v>0</v>
      </c>
      <c r="L9" s="88">
        <f t="shared" si="0"/>
        <v>0</v>
      </c>
      <c r="M9" s="88">
        <f t="shared" si="0"/>
        <v>0</v>
      </c>
      <c r="N9" s="88">
        <f t="shared" si="0"/>
        <v>0</v>
      </c>
      <c r="O9" s="87">
        <f t="shared" si="0"/>
        <v>0</v>
      </c>
      <c r="P9" s="86">
        <f t="shared" si="0"/>
        <v>0</v>
      </c>
      <c r="Q9" s="88">
        <f t="shared" si="0"/>
        <v>0</v>
      </c>
      <c r="R9" s="88">
        <f t="shared" si="0"/>
        <v>0</v>
      </c>
      <c r="S9" s="88">
        <f t="shared" si="0"/>
        <v>0</v>
      </c>
      <c r="T9" s="87">
        <f t="shared" si="0"/>
        <v>0</v>
      </c>
      <c r="U9" s="86">
        <f t="shared" si="0"/>
        <v>1</v>
      </c>
      <c r="V9" s="88">
        <f t="shared" si="0"/>
        <v>0</v>
      </c>
      <c r="W9" s="88">
        <f t="shared" si="0"/>
        <v>2</v>
      </c>
      <c r="X9" s="88">
        <f t="shared" si="0"/>
        <v>0</v>
      </c>
      <c r="Y9" s="87">
        <f t="shared" si="0"/>
        <v>4</v>
      </c>
      <c r="Z9" s="86">
        <f t="shared" si="0"/>
        <v>6</v>
      </c>
      <c r="AA9" s="88">
        <f t="shared" si="0"/>
        <v>0</v>
      </c>
      <c r="AB9" s="88">
        <f t="shared" si="0"/>
        <v>4</v>
      </c>
      <c r="AC9" s="88">
        <f t="shared" si="0"/>
        <v>0</v>
      </c>
      <c r="AD9" s="87">
        <f t="shared" si="0"/>
        <v>13</v>
      </c>
      <c r="AE9" s="86">
        <f t="shared" si="0"/>
        <v>10</v>
      </c>
      <c r="AF9" s="88">
        <f t="shared" si="0"/>
        <v>0</v>
      </c>
      <c r="AG9" s="88">
        <f t="shared" si="0"/>
        <v>7</v>
      </c>
      <c r="AH9" s="88">
        <f t="shared" si="0"/>
        <v>0</v>
      </c>
      <c r="AI9" s="87">
        <f t="shared" si="0"/>
        <v>21</v>
      </c>
      <c r="AJ9" s="86">
        <f t="shared" si="0"/>
        <v>8</v>
      </c>
      <c r="AK9" s="88">
        <f t="shared" si="0"/>
        <v>0</v>
      </c>
      <c r="AL9" s="88">
        <f t="shared" si="0"/>
        <v>3</v>
      </c>
      <c r="AM9" s="88">
        <f t="shared" si="0"/>
        <v>0</v>
      </c>
      <c r="AN9" s="87">
        <f t="shared" si="0"/>
        <v>15</v>
      </c>
      <c r="AO9" s="103"/>
      <c r="AP9" s="558"/>
      <c r="AQ9" s="558"/>
      <c r="AR9" s="558"/>
      <c r="AS9" s="558"/>
      <c r="AT9" s="558"/>
      <c r="AU9" s="558"/>
      <c r="AV9" s="558"/>
      <c r="AW9" s="558"/>
      <c r="AX9" s="558"/>
      <c r="AY9" s="558"/>
      <c r="AZ9" s="558"/>
      <c r="BA9" s="558"/>
      <c r="BB9" s="558"/>
      <c r="BC9" s="558"/>
      <c r="BD9" s="558"/>
      <c r="BE9" s="558"/>
      <c r="BF9" s="558"/>
      <c r="BG9" s="558"/>
      <c r="BH9" s="558"/>
      <c r="BI9" s="558"/>
      <c r="BJ9" s="558"/>
      <c r="BK9" s="558"/>
      <c r="BL9" s="558"/>
      <c r="BM9" s="558"/>
      <c r="BN9" s="558"/>
      <c r="BO9" s="558"/>
      <c r="BP9" s="558"/>
      <c r="BQ9" s="558"/>
      <c r="BR9" s="558"/>
      <c r="BS9" s="558"/>
      <c r="BT9" s="558"/>
      <c r="BU9" s="558"/>
      <c r="BV9" s="558"/>
      <c r="BW9" s="558"/>
      <c r="BX9" s="558"/>
      <c r="BY9" s="558"/>
      <c r="BZ9" s="558"/>
      <c r="CA9" s="558"/>
      <c r="CB9" s="558"/>
      <c r="CC9" s="558"/>
      <c r="CD9" s="558"/>
      <c r="CE9" s="558"/>
      <c r="CF9" s="558"/>
      <c r="CG9" s="558"/>
      <c r="CH9" s="558"/>
      <c r="CI9" s="558"/>
      <c r="CJ9" s="558"/>
      <c r="CK9" s="558"/>
      <c r="CL9" s="558"/>
      <c r="CM9" s="558"/>
      <c r="CN9" s="558"/>
      <c r="CO9" s="558"/>
      <c r="CP9" s="558"/>
      <c r="CQ9" s="558"/>
      <c r="CR9" s="558"/>
      <c r="CS9" s="558"/>
      <c r="CT9" s="558"/>
      <c r="CU9" s="558"/>
      <c r="CV9" s="558"/>
      <c r="CW9" s="558"/>
      <c r="CX9" s="558"/>
      <c r="CY9" s="558"/>
      <c r="CZ9" s="558"/>
      <c r="DA9" s="558"/>
      <c r="DB9" s="558"/>
      <c r="DC9" s="558"/>
      <c r="DD9" s="558"/>
      <c r="DE9" s="558"/>
      <c r="DF9" s="558"/>
      <c r="DG9" s="558"/>
      <c r="DH9" s="558"/>
      <c r="DI9" s="558"/>
      <c r="DJ9" s="558"/>
      <c r="DK9" s="558"/>
      <c r="DL9" s="558"/>
      <c r="DM9" s="558"/>
      <c r="DN9" s="558"/>
      <c r="DO9" s="558"/>
      <c r="DP9" s="558"/>
      <c r="DQ9" s="558"/>
      <c r="DR9" s="558"/>
      <c r="DS9" s="558"/>
      <c r="DT9" s="558"/>
      <c r="DU9" s="558"/>
      <c r="DV9" s="558"/>
      <c r="DW9" s="558"/>
      <c r="DX9" s="558"/>
      <c r="DY9" s="558"/>
      <c r="DZ9" s="558"/>
      <c r="EA9" s="558"/>
      <c r="EB9" s="558"/>
      <c r="EC9" s="558"/>
      <c r="ED9" s="558"/>
      <c r="EE9" s="558"/>
      <c r="EF9" s="558"/>
      <c r="EG9" s="558"/>
      <c r="EH9" s="558"/>
      <c r="EI9" s="558"/>
      <c r="EJ9" s="558"/>
      <c r="EK9" s="558"/>
      <c r="EL9" s="558"/>
      <c r="EM9" s="558"/>
      <c r="EN9" s="558"/>
      <c r="EO9" s="558"/>
      <c r="EP9" s="558"/>
      <c r="EQ9" s="558"/>
      <c r="ER9" s="558"/>
      <c r="ES9" s="558"/>
      <c r="ET9" s="558"/>
      <c r="EU9" s="558"/>
    </row>
    <row r="10" spans="1:151" s="459" customFormat="1" ht="15.75" customHeight="1" x14ac:dyDescent="0.2">
      <c r="A10" s="389" t="s">
        <v>150</v>
      </c>
      <c r="B10" s="76" t="s">
        <v>154</v>
      </c>
      <c r="C10" s="524" t="s">
        <v>182</v>
      </c>
      <c r="D10" s="525">
        <f t="shared" ref="D10:D26" si="1">SUM(F10:H10,K10:M10,P10:R10,U10:W10,Z10:AB10,AE10:AG10,AJ10:AL10)</f>
        <v>3</v>
      </c>
      <c r="E10" s="526">
        <f t="shared" ref="E10:E26" si="2">SUM(J10,O10,T10,Y10,AD10,AI10,AN10)</f>
        <v>4</v>
      </c>
      <c r="F10" s="537"/>
      <c r="G10" s="538"/>
      <c r="H10" s="538"/>
      <c r="I10" s="538"/>
      <c r="J10" s="539"/>
      <c r="K10" s="537"/>
      <c r="L10" s="538"/>
      <c r="M10" s="538"/>
      <c r="N10" s="538"/>
      <c r="O10" s="540"/>
      <c r="P10" s="537"/>
      <c r="Q10" s="538"/>
      <c r="R10" s="538"/>
      <c r="S10" s="538"/>
      <c r="T10" s="540"/>
      <c r="U10" s="537">
        <v>1</v>
      </c>
      <c r="V10" s="538">
        <v>0</v>
      </c>
      <c r="W10" s="538">
        <v>2</v>
      </c>
      <c r="X10" s="538" t="s">
        <v>15</v>
      </c>
      <c r="Y10" s="540">
        <v>4</v>
      </c>
      <c r="Z10" s="537"/>
      <c r="AA10" s="538"/>
      <c r="AB10" s="538"/>
      <c r="AC10" s="538"/>
      <c r="AD10" s="540"/>
      <c r="AE10" s="537"/>
      <c r="AF10" s="538"/>
      <c r="AG10" s="538"/>
      <c r="AH10" s="538"/>
      <c r="AI10" s="540"/>
      <c r="AJ10" s="537"/>
      <c r="AK10" s="538"/>
      <c r="AL10" s="538"/>
      <c r="AM10" s="538"/>
      <c r="AN10" s="540"/>
      <c r="AO10" s="455" t="s">
        <v>183</v>
      </c>
      <c r="AP10" s="558"/>
      <c r="AQ10" s="558"/>
      <c r="AR10" s="558"/>
      <c r="AS10" s="558"/>
      <c r="AT10" s="558"/>
      <c r="AU10" s="558"/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8"/>
      <c r="BX10" s="558"/>
      <c r="BY10" s="558"/>
      <c r="BZ10" s="558"/>
      <c r="CA10" s="558"/>
      <c r="CB10" s="558"/>
      <c r="CC10" s="558"/>
      <c r="CD10" s="558"/>
      <c r="CE10" s="558"/>
      <c r="CF10" s="558"/>
      <c r="CG10" s="558"/>
      <c r="CH10" s="558"/>
      <c r="CI10" s="558"/>
      <c r="CJ10" s="558"/>
      <c r="CK10" s="558"/>
      <c r="CL10" s="558"/>
      <c r="CM10" s="558"/>
      <c r="CN10" s="558"/>
      <c r="CO10" s="558"/>
      <c r="CP10" s="558"/>
      <c r="CQ10" s="558"/>
      <c r="CR10" s="558"/>
      <c r="CS10" s="558"/>
      <c r="CT10" s="558"/>
      <c r="CU10" s="558"/>
      <c r="CV10" s="558"/>
      <c r="CW10" s="558"/>
      <c r="CX10" s="558"/>
      <c r="CY10" s="558"/>
      <c r="CZ10" s="558"/>
      <c r="DA10" s="558"/>
      <c r="DB10" s="558"/>
      <c r="DC10" s="558"/>
      <c r="DD10" s="558"/>
      <c r="DE10" s="558"/>
      <c r="DF10" s="558"/>
      <c r="DG10" s="558"/>
      <c r="DH10" s="558"/>
      <c r="DI10" s="558"/>
      <c r="DJ10" s="558"/>
      <c r="DK10" s="558"/>
      <c r="DL10" s="558"/>
      <c r="DM10" s="558"/>
      <c r="DN10" s="558"/>
      <c r="DO10" s="558"/>
      <c r="DP10" s="558"/>
      <c r="DQ10" s="558"/>
      <c r="DR10" s="558"/>
      <c r="DS10" s="558"/>
      <c r="DT10" s="558"/>
      <c r="DU10" s="558"/>
      <c r="DV10" s="558"/>
      <c r="DW10" s="558"/>
      <c r="DX10" s="558"/>
      <c r="DY10" s="558"/>
      <c r="DZ10" s="558"/>
      <c r="EA10" s="558"/>
      <c r="EB10" s="558"/>
      <c r="EC10" s="558"/>
      <c r="ED10" s="558"/>
      <c r="EE10" s="558"/>
      <c r="EF10" s="558"/>
      <c r="EG10" s="558"/>
      <c r="EH10" s="558"/>
      <c r="EI10" s="558"/>
      <c r="EJ10" s="558"/>
      <c r="EK10" s="558"/>
      <c r="EL10" s="558"/>
      <c r="EM10" s="558"/>
      <c r="EN10" s="558"/>
      <c r="EO10" s="558"/>
      <c r="EP10" s="558"/>
      <c r="EQ10" s="558"/>
      <c r="ER10" s="558"/>
      <c r="ES10" s="558"/>
      <c r="ET10" s="558"/>
      <c r="EU10" s="558"/>
    </row>
    <row r="11" spans="1:151" ht="18" customHeight="1" x14ac:dyDescent="0.2">
      <c r="A11" s="522" t="s">
        <v>143</v>
      </c>
      <c r="B11" s="77" t="s">
        <v>184</v>
      </c>
      <c r="C11" s="381" t="s">
        <v>285</v>
      </c>
      <c r="D11" s="525">
        <f t="shared" si="1"/>
        <v>3</v>
      </c>
      <c r="E11" s="526">
        <f t="shared" si="2"/>
        <v>3</v>
      </c>
      <c r="F11" s="541"/>
      <c r="G11" s="382"/>
      <c r="H11" s="89"/>
      <c r="I11" s="91"/>
      <c r="J11" s="94"/>
      <c r="K11" s="542"/>
      <c r="L11" s="541"/>
      <c r="M11" s="89"/>
      <c r="N11" s="91"/>
      <c r="O11" s="94"/>
      <c r="P11" s="89"/>
      <c r="Q11" s="382"/>
      <c r="R11" s="89"/>
      <c r="S11" s="91"/>
      <c r="T11" s="94"/>
      <c r="U11" s="89"/>
      <c r="V11" s="382"/>
      <c r="W11" s="89"/>
      <c r="X11" s="91"/>
      <c r="Y11" s="94"/>
      <c r="Z11" s="89">
        <v>1</v>
      </c>
      <c r="AA11" s="382">
        <v>0</v>
      </c>
      <c r="AB11" s="89">
        <v>2</v>
      </c>
      <c r="AC11" s="91" t="s">
        <v>119</v>
      </c>
      <c r="AD11" s="94">
        <v>3</v>
      </c>
      <c r="AE11" s="383"/>
      <c r="AF11" s="384"/>
      <c r="AG11" s="385"/>
      <c r="AH11" s="384"/>
      <c r="AI11" s="386"/>
      <c r="AJ11" s="543"/>
      <c r="AK11" s="382"/>
      <c r="AL11" s="89"/>
      <c r="AM11" s="91"/>
      <c r="AN11" s="94"/>
      <c r="AO11" s="455"/>
      <c r="AP11" s="558"/>
      <c r="AQ11" s="558"/>
      <c r="AR11" s="558"/>
      <c r="AS11" s="558"/>
      <c r="AT11" s="558"/>
      <c r="AU11" s="558"/>
      <c r="AV11" s="558"/>
      <c r="AW11" s="558"/>
      <c r="AX11" s="558"/>
      <c r="AY11" s="558"/>
      <c r="AZ11" s="558"/>
      <c r="BA11" s="558"/>
      <c r="BB11" s="558"/>
      <c r="BC11" s="558"/>
      <c r="BD11" s="558"/>
      <c r="BE11" s="558"/>
      <c r="BF11" s="558"/>
      <c r="BG11" s="558"/>
      <c r="BH11" s="558"/>
      <c r="BI11" s="558"/>
      <c r="BJ11" s="558"/>
      <c r="BK11" s="558"/>
      <c r="BL11" s="558"/>
      <c r="BM11" s="558"/>
      <c r="BN11" s="558"/>
      <c r="BO11" s="558"/>
      <c r="BP11" s="558"/>
      <c r="BQ11" s="558"/>
      <c r="BR11" s="558"/>
      <c r="BS11" s="558"/>
      <c r="BT11" s="558"/>
      <c r="BU11" s="558"/>
      <c r="BV11" s="558"/>
      <c r="BW11" s="558"/>
      <c r="BX11" s="558"/>
      <c r="BY11" s="558"/>
      <c r="BZ11" s="558"/>
      <c r="CA11" s="558"/>
      <c r="CB11" s="558"/>
      <c r="CC11" s="558"/>
      <c r="CD11" s="558"/>
      <c r="CE11" s="558"/>
      <c r="CF11" s="558"/>
      <c r="CG11" s="558"/>
      <c r="CH11" s="558"/>
      <c r="CI11" s="558"/>
      <c r="CJ11" s="558"/>
      <c r="CK11" s="558"/>
      <c r="CL11" s="558"/>
      <c r="CM11" s="558"/>
      <c r="CN11" s="558"/>
      <c r="CO11" s="558"/>
      <c r="CP11" s="558"/>
      <c r="CQ11" s="558"/>
      <c r="CR11" s="558"/>
      <c r="CS11" s="558"/>
      <c r="CT11" s="558"/>
      <c r="CU11" s="558"/>
      <c r="CV11" s="558"/>
      <c r="CW11" s="558"/>
      <c r="CX11" s="558"/>
      <c r="CY11" s="558"/>
      <c r="CZ11" s="558"/>
      <c r="DA11" s="558"/>
      <c r="DB11" s="558"/>
      <c r="DC11" s="558"/>
      <c r="DD11" s="558"/>
      <c r="DE11" s="558"/>
      <c r="DF11" s="558"/>
      <c r="DG11" s="558"/>
      <c r="DH11" s="558"/>
      <c r="DI11" s="558"/>
      <c r="DJ11" s="558"/>
      <c r="DK11" s="558"/>
      <c r="DL11" s="558"/>
      <c r="DM11" s="558"/>
      <c r="DN11" s="558"/>
      <c r="DO11" s="558"/>
      <c r="DP11" s="558"/>
      <c r="DQ11" s="558"/>
      <c r="DR11" s="558"/>
      <c r="DS11" s="558"/>
      <c r="DT11" s="558"/>
      <c r="DU11" s="558"/>
      <c r="DV11" s="558"/>
      <c r="DW11" s="558"/>
      <c r="DX11" s="558"/>
      <c r="DY11" s="558"/>
      <c r="DZ11" s="558"/>
      <c r="EA11" s="558"/>
      <c r="EB11" s="558"/>
      <c r="EC11" s="558"/>
      <c r="ED11" s="558"/>
      <c r="EE11" s="558"/>
      <c r="EF11" s="558"/>
      <c r="EG11" s="558"/>
      <c r="EH11" s="558"/>
      <c r="EI11" s="558"/>
      <c r="EJ11" s="558"/>
      <c r="EK11" s="558"/>
      <c r="EL11" s="558"/>
      <c r="EM11" s="558"/>
      <c r="EN11" s="558"/>
      <c r="EO11" s="558"/>
      <c r="EP11" s="558"/>
      <c r="EQ11" s="558"/>
      <c r="ER11" s="558"/>
      <c r="ES11" s="558"/>
      <c r="ET11" s="558"/>
      <c r="EU11" s="558"/>
    </row>
    <row r="12" spans="1:151" ht="18" customHeight="1" x14ac:dyDescent="0.2">
      <c r="A12" s="206" t="s">
        <v>130</v>
      </c>
      <c r="B12" s="77" t="s">
        <v>185</v>
      </c>
      <c r="C12" s="381" t="s">
        <v>286</v>
      </c>
      <c r="D12" s="525">
        <f t="shared" si="1"/>
        <v>4</v>
      </c>
      <c r="E12" s="526">
        <f t="shared" si="2"/>
        <v>4</v>
      </c>
      <c r="F12" s="532"/>
      <c r="G12" s="200"/>
      <c r="H12" s="200"/>
      <c r="I12" s="200"/>
      <c r="J12" s="533"/>
      <c r="K12" s="532"/>
      <c r="L12" s="200"/>
      <c r="M12" s="200"/>
      <c r="N12" s="200"/>
      <c r="O12" s="533"/>
      <c r="P12" s="532"/>
      <c r="Q12" s="200"/>
      <c r="R12" s="200"/>
      <c r="S12" s="200"/>
      <c r="T12" s="533"/>
      <c r="U12" s="532"/>
      <c r="V12" s="200"/>
      <c r="W12" s="200"/>
      <c r="X12" s="200"/>
      <c r="Y12" s="533"/>
      <c r="Z12" s="532"/>
      <c r="AA12" s="200"/>
      <c r="AB12" s="200"/>
      <c r="AC12" s="200"/>
      <c r="AD12" s="544"/>
      <c r="AE12" s="532">
        <v>2</v>
      </c>
      <c r="AF12" s="200">
        <v>0</v>
      </c>
      <c r="AG12" s="200">
        <v>2</v>
      </c>
      <c r="AH12" s="200" t="s">
        <v>15</v>
      </c>
      <c r="AI12" s="544">
        <v>4</v>
      </c>
      <c r="AJ12" s="532"/>
      <c r="AK12" s="200"/>
      <c r="AL12" s="200"/>
      <c r="AM12" s="200"/>
      <c r="AN12" s="544"/>
      <c r="AO12" s="455" t="s">
        <v>184</v>
      </c>
      <c r="AP12" s="558"/>
      <c r="AQ12" s="558"/>
      <c r="AR12" s="558"/>
      <c r="AS12" s="558"/>
      <c r="AT12" s="558"/>
      <c r="AU12" s="558"/>
      <c r="AV12" s="558"/>
      <c r="AW12" s="558"/>
      <c r="AX12" s="558"/>
      <c r="AY12" s="558"/>
      <c r="AZ12" s="558"/>
      <c r="BA12" s="558"/>
      <c r="BB12" s="558"/>
      <c r="BC12" s="558"/>
      <c r="BD12" s="558"/>
      <c r="BE12" s="558"/>
      <c r="BF12" s="558"/>
      <c r="BG12" s="558"/>
      <c r="BH12" s="558"/>
      <c r="BI12" s="558"/>
      <c r="BJ12" s="558"/>
      <c r="BK12" s="558"/>
      <c r="BL12" s="558"/>
      <c r="BM12" s="558"/>
      <c r="BN12" s="558"/>
      <c r="BO12" s="558"/>
      <c r="BP12" s="558"/>
      <c r="BQ12" s="558"/>
      <c r="BR12" s="558"/>
      <c r="BS12" s="558"/>
      <c r="BT12" s="558"/>
      <c r="BU12" s="558"/>
      <c r="BV12" s="558"/>
      <c r="BW12" s="558"/>
      <c r="BX12" s="558"/>
      <c r="BY12" s="558"/>
      <c r="BZ12" s="558"/>
      <c r="CA12" s="558"/>
      <c r="CB12" s="558"/>
      <c r="CC12" s="558"/>
      <c r="CD12" s="558"/>
      <c r="CE12" s="558"/>
      <c r="CF12" s="558"/>
      <c r="CG12" s="558"/>
      <c r="CH12" s="558"/>
      <c r="CI12" s="558"/>
      <c r="CJ12" s="558"/>
      <c r="CK12" s="558"/>
      <c r="CL12" s="558"/>
      <c r="CM12" s="558"/>
      <c r="CN12" s="558"/>
      <c r="CO12" s="558"/>
      <c r="CP12" s="558"/>
      <c r="CQ12" s="558"/>
      <c r="CR12" s="558"/>
      <c r="CS12" s="558"/>
      <c r="CT12" s="558"/>
      <c r="CU12" s="558"/>
      <c r="CV12" s="558"/>
      <c r="CW12" s="558"/>
      <c r="CX12" s="558"/>
      <c r="CY12" s="558"/>
      <c r="CZ12" s="558"/>
      <c r="DA12" s="558"/>
      <c r="DB12" s="558"/>
      <c r="DC12" s="558"/>
      <c r="DD12" s="558"/>
      <c r="DE12" s="558"/>
      <c r="DF12" s="558"/>
      <c r="DG12" s="558"/>
      <c r="DH12" s="558"/>
      <c r="DI12" s="558"/>
      <c r="DJ12" s="558"/>
      <c r="DK12" s="558"/>
      <c r="DL12" s="558"/>
      <c r="DM12" s="558"/>
      <c r="DN12" s="558"/>
      <c r="DO12" s="558"/>
      <c r="DP12" s="558"/>
      <c r="DQ12" s="558"/>
      <c r="DR12" s="558"/>
      <c r="DS12" s="558"/>
      <c r="DT12" s="558"/>
      <c r="DU12" s="558"/>
      <c r="DV12" s="558"/>
      <c r="DW12" s="558"/>
      <c r="DX12" s="558"/>
      <c r="DY12" s="558"/>
      <c r="DZ12" s="558"/>
      <c r="EA12" s="558"/>
      <c r="EB12" s="558"/>
      <c r="EC12" s="558"/>
      <c r="ED12" s="558"/>
      <c r="EE12" s="558"/>
      <c r="EF12" s="558"/>
      <c r="EG12" s="558"/>
      <c r="EH12" s="558"/>
      <c r="EI12" s="558"/>
      <c r="EJ12" s="558"/>
      <c r="EK12" s="558"/>
      <c r="EL12" s="558"/>
      <c r="EM12" s="558"/>
      <c r="EN12" s="558"/>
      <c r="EO12" s="558"/>
      <c r="EP12" s="558"/>
      <c r="EQ12" s="558"/>
      <c r="ER12" s="558"/>
      <c r="ES12" s="558"/>
      <c r="ET12" s="558"/>
      <c r="EU12" s="558"/>
    </row>
    <row r="13" spans="1:151" ht="18" customHeight="1" x14ac:dyDescent="0.2">
      <c r="A13" s="522" t="s">
        <v>113</v>
      </c>
      <c r="B13" s="77" t="s">
        <v>186</v>
      </c>
      <c r="C13" s="381" t="s">
        <v>287</v>
      </c>
      <c r="D13" s="525">
        <f t="shared" si="1"/>
        <v>2</v>
      </c>
      <c r="E13" s="526">
        <f t="shared" si="2"/>
        <v>2</v>
      </c>
      <c r="F13" s="532"/>
      <c r="G13" s="200"/>
      <c r="H13" s="200"/>
      <c r="I13" s="200"/>
      <c r="J13" s="533"/>
      <c r="K13" s="532"/>
      <c r="L13" s="200"/>
      <c r="M13" s="200"/>
      <c r="N13" s="200"/>
      <c r="O13" s="545"/>
      <c r="P13" s="532"/>
      <c r="Q13" s="200"/>
      <c r="R13" s="200"/>
      <c r="S13" s="200"/>
      <c r="T13" s="545"/>
      <c r="U13" s="532"/>
      <c r="V13" s="200"/>
      <c r="W13" s="200"/>
      <c r="X13" s="200"/>
      <c r="Y13" s="545"/>
      <c r="Z13" s="532"/>
      <c r="AA13" s="200"/>
      <c r="AB13" s="200"/>
      <c r="AC13" s="200"/>
      <c r="AD13" s="544"/>
      <c r="AE13" s="532"/>
      <c r="AF13" s="200"/>
      <c r="AG13" s="200"/>
      <c r="AH13" s="200"/>
      <c r="AI13" s="544"/>
      <c r="AJ13" s="532">
        <v>2</v>
      </c>
      <c r="AK13" s="200">
        <v>0</v>
      </c>
      <c r="AL13" s="200">
        <v>0</v>
      </c>
      <c r="AM13" s="200" t="s">
        <v>15</v>
      </c>
      <c r="AN13" s="544">
        <v>2</v>
      </c>
      <c r="AO13" s="455" t="s">
        <v>185</v>
      </c>
      <c r="AP13" s="558"/>
      <c r="AQ13" s="558"/>
      <c r="AR13" s="558"/>
      <c r="AS13" s="558"/>
      <c r="AT13" s="558"/>
      <c r="AU13" s="558"/>
      <c r="AV13" s="558"/>
      <c r="AW13" s="558"/>
      <c r="AX13" s="558"/>
      <c r="AY13" s="558"/>
      <c r="AZ13" s="558"/>
      <c r="BA13" s="558"/>
      <c r="BB13" s="558"/>
      <c r="BC13" s="558"/>
      <c r="BD13" s="558"/>
      <c r="BE13" s="558"/>
      <c r="BF13" s="558"/>
      <c r="BG13" s="558"/>
      <c r="BH13" s="558"/>
      <c r="BI13" s="558"/>
      <c r="BJ13" s="558"/>
      <c r="BK13" s="558"/>
      <c r="BL13" s="558"/>
      <c r="BM13" s="558"/>
      <c r="BN13" s="558"/>
      <c r="BO13" s="558"/>
      <c r="BP13" s="558"/>
      <c r="BQ13" s="558"/>
      <c r="BR13" s="558"/>
      <c r="BS13" s="558"/>
      <c r="BT13" s="558"/>
      <c r="BU13" s="558"/>
      <c r="BV13" s="558"/>
      <c r="BW13" s="558"/>
      <c r="BX13" s="558"/>
      <c r="BY13" s="558"/>
      <c r="BZ13" s="558"/>
      <c r="CA13" s="558"/>
      <c r="CB13" s="558"/>
      <c r="CC13" s="558"/>
      <c r="CD13" s="558"/>
      <c r="CE13" s="558"/>
      <c r="CF13" s="558"/>
      <c r="CG13" s="558"/>
      <c r="CH13" s="558"/>
      <c r="CI13" s="558"/>
      <c r="CJ13" s="558"/>
      <c r="CK13" s="558"/>
      <c r="CL13" s="558"/>
      <c r="CM13" s="558"/>
      <c r="CN13" s="558"/>
      <c r="CO13" s="558"/>
      <c r="CP13" s="558"/>
      <c r="CQ13" s="558"/>
      <c r="CR13" s="558"/>
      <c r="CS13" s="558"/>
      <c r="CT13" s="558"/>
      <c r="CU13" s="558"/>
      <c r="CV13" s="558"/>
      <c r="CW13" s="558"/>
      <c r="CX13" s="558"/>
      <c r="CY13" s="558"/>
      <c r="CZ13" s="558"/>
      <c r="DA13" s="558"/>
      <c r="DB13" s="558"/>
      <c r="DC13" s="558"/>
      <c r="DD13" s="558"/>
      <c r="DE13" s="558"/>
      <c r="DF13" s="558"/>
      <c r="DG13" s="558"/>
      <c r="DH13" s="558"/>
      <c r="DI13" s="558"/>
      <c r="DJ13" s="558"/>
      <c r="DK13" s="558"/>
      <c r="DL13" s="558"/>
      <c r="DM13" s="558"/>
      <c r="DN13" s="558"/>
      <c r="DO13" s="558"/>
      <c r="DP13" s="558"/>
      <c r="DQ13" s="558"/>
      <c r="DR13" s="558"/>
      <c r="DS13" s="558"/>
      <c r="DT13" s="558"/>
      <c r="DU13" s="558"/>
      <c r="DV13" s="558"/>
      <c r="DW13" s="558"/>
      <c r="DX13" s="558"/>
      <c r="DY13" s="558"/>
      <c r="DZ13" s="558"/>
      <c r="EA13" s="558"/>
      <c r="EB13" s="558"/>
      <c r="EC13" s="558"/>
      <c r="ED13" s="558"/>
      <c r="EE13" s="558"/>
      <c r="EF13" s="558"/>
      <c r="EG13" s="558"/>
      <c r="EH13" s="558"/>
      <c r="EI13" s="558"/>
      <c r="EJ13" s="558"/>
      <c r="EK13" s="558"/>
      <c r="EL13" s="558"/>
      <c r="EM13" s="558"/>
      <c r="EN13" s="558"/>
      <c r="EO13" s="558"/>
      <c r="EP13" s="558"/>
      <c r="EQ13" s="558"/>
      <c r="ER13" s="558"/>
      <c r="ES13" s="558"/>
      <c r="ET13" s="558"/>
      <c r="EU13" s="558"/>
    </row>
    <row r="14" spans="1:151" ht="18" customHeight="1" x14ac:dyDescent="0.2">
      <c r="A14" s="206" t="s">
        <v>60</v>
      </c>
      <c r="B14" s="77" t="s">
        <v>156</v>
      </c>
      <c r="C14" s="381" t="s">
        <v>100</v>
      </c>
      <c r="D14" s="525">
        <f t="shared" si="1"/>
        <v>2</v>
      </c>
      <c r="E14" s="526">
        <f t="shared" si="2"/>
        <v>3</v>
      </c>
      <c r="F14" s="214"/>
      <c r="G14" s="90"/>
      <c r="H14" s="92"/>
      <c r="I14" s="93"/>
      <c r="J14" s="95"/>
      <c r="K14" s="215"/>
      <c r="L14" s="214"/>
      <c r="M14" s="92"/>
      <c r="N14" s="93"/>
      <c r="O14" s="95"/>
      <c r="P14" s="92"/>
      <c r="Q14" s="90"/>
      <c r="R14" s="92"/>
      <c r="S14" s="93"/>
      <c r="T14" s="95"/>
      <c r="U14" s="92"/>
      <c r="V14" s="90"/>
      <c r="W14" s="92"/>
      <c r="X14" s="93"/>
      <c r="Y14" s="95"/>
      <c r="Z14" s="159">
        <v>2</v>
      </c>
      <c r="AA14" s="212">
        <v>0</v>
      </c>
      <c r="AB14" s="212">
        <v>0</v>
      </c>
      <c r="AC14" s="160" t="s">
        <v>15</v>
      </c>
      <c r="AD14" s="213">
        <v>3</v>
      </c>
      <c r="AE14" s="34"/>
      <c r="AF14" s="35"/>
      <c r="AG14" s="35"/>
      <c r="AH14" s="35"/>
      <c r="AI14" s="96"/>
      <c r="AJ14" s="165"/>
      <c r="AK14" s="90"/>
      <c r="AL14" s="92"/>
      <c r="AM14" s="93"/>
      <c r="AN14" s="95"/>
      <c r="AO14" s="546"/>
      <c r="AP14" s="558"/>
      <c r="AQ14" s="558"/>
      <c r="AR14" s="558"/>
      <c r="AS14" s="558"/>
      <c r="AT14" s="558"/>
      <c r="AU14" s="558"/>
      <c r="AV14" s="558"/>
      <c r="AW14" s="558"/>
      <c r="AX14" s="558"/>
      <c r="AY14" s="558"/>
      <c r="AZ14" s="558"/>
      <c r="BA14" s="558"/>
      <c r="BB14" s="558"/>
      <c r="BC14" s="558"/>
      <c r="BD14" s="558"/>
      <c r="BE14" s="558"/>
      <c r="BF14" s="558"/>
      <c r="BG14" s="558"/>
      <c r="BH14" s="558"/>
      <c r="BI14" s="558"/>
      <c r="BJ14" s="558"/>
      <c r="BK14" s="558"/>
      <c r="BL14" s="558"/>
      <c r="BM14" s="558"/>
      <c r="BN14" s="558"/>
      <c r="BO14" s="558"/>
      <c r="BP14" s="558"/>
      <c r="BQ14" s="558"/>
      <c r="BR14" s="558"/>
      <c r="BS14" s="558"/>
      <c r="BT14" s="558"/>
      <c r="BU14" s="558"/>
      <c r="BV14" s="558"/>
      <c r="BW14" s="558"/>
      <c r="BX14" s="558"/>
      <c r="BY14" s="558"/>
      <c r="BZ14" s="558"/>
      <c r="CA14" s="558"/>
      <c r="CB14" s="558"/>
      <c r="CC14" s="558"/>
      <c r="CD14" s="558"/>
      <c r="CE14" s="558"/>
      <c r="CF14" s="558"/>
      <c r="CG14" s="558"/>
      <c r="CH14" s="558"/>
      <c r="CI14" s="558"/>
      <c r="CJ14" s="558"/>
      <c r="CK14" s="558"/>
      <c r="CL14" s="558"/>
      <c r="CM14" s="558"/>
      <c r="CN14" s="558"/>
      <c r="CO14" s="558"/>
      <c r="CP14" s="558"/>
      <c r="CQ14" s="558"/>
      <c r="CR14" s="558"/>
      <c r="CS14" s="558"/>
      <c r="CT14" s="558"/>
      <c r="CU14" s="558"/>
      <c r="CV14" s="558"/>
      <c r="CW14" s="558"/>
      <c r="CX14" s="558"/>
      <c r="CY14" s="558"/>
      <c r="CZ14" s="558"/>
      <c r="DA14" s="558"/>
      <c r="DB14" s="558"/>
      <c r="DC14" s="558"/>
      <c r="DD14" s="558"/>
      <c r="DE14" s="558"/>
      <c r="DF14" s="558"/>
      <c r="DG14" s="558"/>
      <c r="DH14" s="558"/>
      <c r="DI14" s="558"/>
      <c r="DJ14" s="558"/>
      <c r="DK14" s="558"/>
      <c r="DL14" s="558"/>
      <c r="DM14" s="558"/>
      <c r="DN14" s="558"/>
      <c r="DO14" s="558"/>
      <c r="DP14" s="558"/>
      <c r="DQ14" s="558"/>
      <c r="DR14" s="558"/>
      <c r="DS14" s="558"/>
      <c r="DT14" s="558"/>
      <c r="DU14" s="558"/>
      <c r="DV14" s="558"/>
      <c r="DW14" s="558"/>
      <c r="DX14" s="558"/>
      <c r="DY14" s="558"/>
      <c r="DZ14" s="558"/>
      <c r="EA14" s="558"/>
      <c r="EB14" s="558"/>
      <c r="EC14" s="558"/>
      <c r="ED14" s="558"/>
      <c r="EE14" s="558"/>
      <c r="EF14" s="558"/>
      <c r="EG14" s="558"/>
      <c r="EH14" s="558"/>
      <c r="EI14" s="558"/>
      <c r="EJ14" s="558"/>
      <c r="EK14" s="558"/>
      <c r="EL14" s="558"/>
      <c r="EM14" s="558"/>
      <c r="EN14" s="558"/>
      <c r="EO14" s="558"/>
      <c r="EP14" s="558"/>
      <c r="EQ14" s="558"/>
      <c r="ER14" s="558"/>
      <c r="ES14" s="558"/>
      <c r="ET14" s="558"/>
      <c r="EU14" s="558"/>
    </row>
    <row r="15" spans="1:151" ht="18" customHeight="1" x14ac:dyDescent="0.2">
      <c r="A15" s="522" t="s">
        <v>61</v>
      </c>
      <c r="B15" s="77" t="s">
        <v>158</v>
      </c>
      <c r="C15" s="381" t="s">
        <v>101</v>
      </c>
      <c r="D15" s="525">
        <f t="shared" si="1"/>
        <v>3</v>
      </c>
      <c r="E15" s="526">
        <f t="shared" si="2"/>
        <v>4</v>
      </c>
      <c r="F15" s="532"/>
      <c r="G15" s="200"/>
      <c r="H15" s="200"/>
      <c r="I15" s="200"/>
      <c r="J15" s="544"/>
      <c r="K15" s="532"/>
      <c r="L15" s="200"/>
      <c r="M15" s="200"/>
      <c r="N15" s="200"/>
      <c r="O15" s="544"/>
      <c r="P15" s="532"/>
      <c r="Q15" s="200"/>
      <c r="R15" s="200"/>
      <c r="S15" s="200"/>
      <c r="T15" s="544"/>
      <c r="U15" s="532"/>
      <c r="V15" s="200"/>
      <c r="W15" s="200"/>
      <c r="X15" s="200"/>
      <c r="Y15" s="544"/>
      <c r="Z15" s="532"/>
      <c r="AA15" s="200"/>
      <c r="AB15" s="200"/>
      <c r="AC15" s="200"/>
      <c r="AD15" s="544"/>
      <c r="AE15" s="532">
        <v>2</v>
      </c>
      <c r="AF15" s="200">
        <v>0</v>
      </c>
      <c r="AG15" s="200">
        <v>1</v>
      </c>
      <c r="AH15" s="200" t="s">
        <v>119</v>
      </c>
      <c r="AI15" s="544">
        <v>4</v>
      </c>
      <c r="AJ15" s="532"/>
      <c r="AK15" s="200"/>
      <c r="AL15" s="200"/>
      <c r="AM15" s="200"/>
      <c r="AN15" s="544"/>
      <c r="AO15" s="216" t="s">
        <v>156</v>
      </c>
      <c r="AP15" s="558"/>
      <c r="AQ15" s="558"/>
      <c r="AR15" s="558"/>
      <c r="AS15" s="558"/>
      <c r="AT15" s="558"/>
      <c r="AU15" s="558"/>
      <c r="AV15" s="558"/>
      <c r="AW15" s="558"/>
      <c r="AX15" s="558"/>
      <c r="AY15" s="558"/>
      <c r="AZ15" s="558"/>
      <c r="BA15" s="558"/>
      <c r="BB15" s="558"/>
      <c r="BC15" s="558"/>
      <c r="BD15" s="558"/>
      <c r="BE15" s="558"/>
      <c r="BF15" s="558"/>
      <c r="BG15" s="558"/>
      <c r="BH15" s="558"/>
      <c r="BI15" s="558"/>
      <c r="BJ15" s="558"/>
      <c r="BK15" s="558"/>
      <c r="BL15" s="558"/>
      <c r="BM15" s="558"/>
      <c r="BN15" s="558"/>
      <c r="BO15" s="558"/>
      <c r="BP15" s="558"/>
      <c r="BQ15" s="558"/>
      <c r="BR15" s="558"/>
      <c r="BS15" s="558"/>
      <c r="BT15" s="558"/>
      <c r="BU15" s="558"/>
      <c r="BV15" s="558"/>
      <c r="BW15" s="558"/>
      <c r="BX15" s="558"/>
      <c r="BY15" s="558"/>
      <c r="BZ15" s="558"/>
      <c r="CA15" s="558"/>
      <c r="CB15" s="558"/>
      <c r="CC15" s="558"/>
      <c r="CD15" s="558"/>
      <c r="CE15" s="558"/>
      <c r="CF15" s="558"/>
      <c r="CG15" s="558"/>
      <c r="CH15" s="558"/>
      <c r="CI15" s="558"/>
      <c r="CJ15" s="558"/>
      <c r="CK15" s="558"/>
      <c r="CL15" s="558"/>
      <c r="CM15" s="558"/>
      <c r="CN15" s="558"/>
      <c r="CO15" s="558"/>
      <c r="CP15" s="558"/>
      <c r="CQ15" s="558"/>
      <c r="CR15" s="558"/>
      <c r="CS15" s="558"/>
      <c r="CT15" s="558"/>
      <c r="CU15" s="558"/>
      <c r="CV15" s="558"/>
      <c r="CW15" s="558"/>
      <c r="CX15" s="558"/>
      <c r="CY15" s="558"/>
      <c r="CZ15" s="558"/>
      <c r="DA15" s="558"/>
      <c r="DB15" s="558"/>
      <c r="DC15" s="558"/>
      <c r="DD15" s="558"/>
      <c r="DE15" s="558"/>
      <c r="DF15" s="558"/>
      <c r="DG15" s="558"/>
      <c r="DH15" s="558"/>
      <c r="DI15" s="558"/>
      <c r="DJ15" s="558"/>
      <c r="DK15" s="558"/>
      <c r="DL15" s="558"/>
      <c r="DM15" s="558"/>
      <c r="DN15" s="558"/>
      <c r="DO15" s="558"/>
      <c r="DP15" s="558"/>
      <c r="DQ15" s="558"/>
      <c r="DR15" s="558"/>
      <c r="DS15" s="558"/>
      <c r="DT15" s="558"/>
      <c r="DU15" s="558"/>
      <c r="DV15" s="558"/>
      <c r="DW15" s="558"/>
      <c r="DX15" s="558"/>
      <c r="DY15" s="558"/>
      <c r="DZ15" s="558"/>
      <c r="EA15" s="558"/>
      <c r="EB15" s="558"/>
      <c r="EC15" s="558"/>
      <c r="ED15" s="558"/>
      <c r="EE15" s="558"/>
      <c r="EF15" s="558"/>
      <c r="EG15" s="558"/>
      <c r="EH15" s="558"/>
      <c r="EI15" s="558"/>
      <c r="EJ15" s="558"/>
      <c r="EK15" s="558"/>
      <c r="EL15" s="558"/>
      <c r="EM15" s="558"/>
      <c r="EN15" s="558"/>
      <c r="EO15" s="558"/>
      <c r="EP15" s="558"/>
      <c r="EQ15" s="558"/>
      <c r="ER15" s="558"/>
      <c r="ES15" s="558"/>
      <c r="ET15" s="558"/>
      <c r="EU15" s="558"/>
    </row>
    <row r="16" spans="1:151" ht="18" customHeight="1" x14ac:dyDescent="0.2">
      <c r="A16" s="206" t="s">
        <v>62</v>
      </c>
      <c r="B16" s="77" t="s">
        <v>160</v>
      </c>
      <c r="C16" s="381" t="s">
        <v>102</v>
      </c>
      <c r="D16" s="525">
        <f t="shared" si="1"/>
        <v>2</v>
      </c>
      <c r="E16" s="526">
        <f t="shared" si="2"/>
        <v>3</v>
      </c>
      <c r="F16" s="532"/>
      <c r="G16" s="200"/>
      <c r="H16" s="200"/>
      <c r="I16" s="200" t="s">
        <v>25</v>
      </c>
      <c r="J16" s="533"/>
      <c r="K16" s="532"/>
      <c r="L16" s="200"/>
      <c r="M16" s="200"/>
      <c r="N16" s="200"/>
      <c r="O16" s="544"/>
      <c r="P16" s="532"/>
      <c r="Q16" s="200"/>
      <c r="R16" s="200"/>
      <c r="S16" s="200"/>
      <c r="T16" s="544"/>
      <c r="U16" s="532"/>
      <c r="V16" s="200"/>
      <c r="W16" s="200"/>
      <c r="X16" s="200"/>
      <c r="Y16" s="544"/>
      <c r="Z16" s="532"/>
      <c r="AA16" s="200"/>
      <c r="AB16" s="200"/>
      <c r="AC16" s="200"/>
      <c r="AD16" s="544"/>
      <c r="AE16" s="532"/>
      <c r="AF16" s="200"/>
      <c r="AG16" s="200"/>
      <c r="AH16" s="200"/>
      <c r="AI16" s="544"/>
      <c r="AJ16" s="532">
        <v>1</v>
      </c>
      <c r="AK16" s="200">
        <v>0</v>
      </c>
      <c r="AL16" s="200">
        <v>1</v>
      </c>
      <c r="AM16" s="200" t="s">
        <v>15</v>
      </c>
      <c r="AN16" s="544">
        <v>3</v>
      </c>
      <c r="AO16" s="216" t="s">
        <v>158</v>
      </c>
      <c r="AP16" s="558"/>
      <c r="AQ16" s="558"/>
      <c r="AR16" s="558"/>
      <c r="AS16" s="558"/>
      <c r="AT16" s="558"/>
      <c r="AU16" s="558"/>
      <c r="AV16" s="558"/>
      <c r="AW16" s="558"/>
      <c r="AX16" s="558"/>
      <c r="AY16" s="558"/>
      <c r="AZ16" s="558"/>
      <c r="BA16" s="558"/>
      <c r="BB16" s="558"/>
      <c r="BC16" s="558"/>
      <c r="BD16" s="558"/>
      <c r="BE16" s="558"/>
      <c r="BF16" s="558"/>
      <c r="BG16" s="558"/>
      <c r="BH16" s="558"/>
      <c r="BI16" s="558"/>
      <c r="BJ16" s="558"/>
      <c r="BK16" s="558"/>
      <c r="BL16" s="558"/>
      <c r="BM16" s="558"/>
      <c r="BN16" s="558"/>
      <c r="BO16" s="558"/>
      <c r="BP16" s="558"/>
      <c r="BQ16" s="558"/>
      <c r="BR16" s="558"/>
      <c r="BS16" s="558"/>
      <c r="BT16" s="558"/>
      <c r="BU16" s="558"/>
      <c r="BV16" s="558"/>
      <c r="BW16" s="558"/>
      <c r="BX16" s="558"/>
      <c r="BY16" s="558"/>
      <c r="BZ16" s="558"/>
      <c r="CA16" s="558"/>
      <c r="CB16" s="558"/>
      <c r="CC16" s="558"/>
      <c r="CD16" s="558"/>
      <c r="CE16" s="558"/>
      <c r="CF16" s="558"/>
      <c r="CG16" s="558"/>
      <c r="CH16" s="558"/>
      <c r="CI16" s="558"/>
      <c r="CJ16" s="558"/>
      <c r="CK16" s="558"/>
      <c r="CL16" s="558"/>
      <c r="CM16" s="558"/>
      <c r="CN16" s="558"/>
      <c r="CO16" s="558"/>
      <c r="CP16" s="558"/>
      <c r="CQ16" s="558"/>
      <c r="CR16" s="558"/>
      <c r="CS16" s="558"/>
      <c r="CT16" s="558"/>
      <c r="CU16" s="558"/>
      <c r="CV16" s="558"/>
      <c r="CW16" s="558"/>
      <c r="CX16" s="558"/>
      <c r="CY16" s="558"/>
      <c r="CZ16" s="558"/>
      <c r="DA16" s="558"/>
      <c r="DB16" s="558"/>
      <c r="DC16" s="558"/>
      <c r="DD16" s="558"/>
      <c r="DE16" s="558"/>
      <c r="DF16" s="558"/>
      <c r="DG16" s="558"/>
      <c r="DH16" s="558"/>
      <c r="DI16" s="558"/>
      <c r="DJ16" s="558"/>
      <c r="DK16" s="558"/>
      <c r="DL16" s="558"/>
      <c r="DM16" s="558"/>
      <c r="DN16" s="558"/>
      <c r="DO16" s="558"/>
      <c r="DP16" s="558"/>
      <c r="DQ16" s="558"/>
      <c r="DR16" s="558"/>
      <c r="DS16" s="558"/>
      <c r="DT16" s="558"/>
      <c r="DU16" s="558"/>
      <c r="DV16" s="558"/>
      <c r="DW16" s="558"/>
      <c r="DX16" s="558"/>
      <c r="DY16" s="558"/>
      <c r="DZ16" s="558"/>
      <c r="EA16" s="558"/>
      <c r="EB16" s="558"/>
      <c r="EC16" s="558"/>
      <c r="ED16" s="558"/>
      <c r="EE16" s="558"/>
      <c r="EF16" s="558"/>
      <c r="EG16" s="558"/>
      <c r="EH16" s="558"/>
      <c r="EI16" s="558"/>
      <c r="EJ16" s="558"/>
      <c r="EK16" s="558"/>
      <c r="EL16" s="558"/>
      <c r="EM16" s="558"/>
      <c r="EN16" s="558"/>
      <c r="EO16" s="558"/>
      <c r="EP16" s="558"/>
      <c r="EQ16" s="558"/>
      <c r="ER16" s="558"/>
      <c r="ES16" s="558"/>
      <c r="ET16" s="558"/>
      <c r="EU16" s="558"/>
    </row>
    <row r="17" spans="1:151" ht="18" customHeight="1" x14ac:dyDescent="0.2">
      <c r="A17" s="522" t="s">
        <v>63</v>
      </c>
      <c r="B17" s="77" t="s">
        <v>155</v>
      </c>
      <c r="C17" s="381" t="s">
        <v>168</v>
      </c>
      <c r="D17" s="525">
        <f t="shared" si="1"/>
        <v>2</v>
      </c>
      <c r="E17" s="526">
        <f t="shared" si="2"/>
        <v>3</v>
      </c>
      <c r="F17" s="532"/>
      <c r="G17" s="200"/>
      <c r="H17" s="200"/>
      <c r="I17" s="200"/>
      <c r="J17" s="533"/>
      <c r="K17" s="532"/>
      <c r="L17" s="200"/>
      <c r="M17" s="200"/>
      <c r="N17" s="200"/>
      <c r="O17" s="544"/>
      <c r="P17" s="532"/>
      <c r="Q17" s="200"/>
      <c r="R17" s="200"/>
      <c r="S17" s="200"/>
      <c r="T17" s="544"/>
      <c r="U17" s="532"/>
      <c r="V17" s="200"/>
      <c r="W17" s="200"/>
      <c r="X17" s="200"/>
      <c r="Y17" s="544"/>
      <c r="Z17" s="159">
        <v>2</v>
      </c>
      <c r="AA17" s="212">
        <v>0</v>
      </c>
      <c r="AB17" s="212">
        <v>0</v>
      </c>
      <c r="AC17" s="160" t="s">
        <v>15</v>
      </c>
      <c r="AD17" s="213">
        <v>3</v>
      </c>
      <c r="AE17" s="34"/>
      <c r="AF17" s="35"/>
      <c r="AG17" s="35"/>
      <c r="AH17" s="35"/>
      <c r="AI17" s="96"/>
      <c r="AJ17" s="165"/>
      <c r="AK17" s="90"/>
      <c r="AL17" s="92"/>
      <c r="AM17" s="93"/>
      <c r="AN17" s="95"/>
      <c r="AO17" s="546"/>
      <c r="AP17" s="558"/>
      <c r="AQ17" s="558"/>
      <c r="AR17" s="558"/>
      <c r="AS17" s="558"/>
      <c r="AT17" s="558"/>
      <c r="AU17" s="558"/>
      <c r="AV17" s="558"/>
      <c r="AW17" s="558"/>
      <c r="AX17" s="558"/>
      <c r="AY17" s="558"/>
      <c r="AZ17" s="558"/>
      <c r="BA17" s="558"/>
      <c r="BB17" s="558"/>
      <c r="BC17" s="558"/>
      <c r="BD17" s="558"/>
      <c r="BE17" s="558"/>
      <c r="BF17" s="558"/>
      <c r="BG17" s="558"/>
      <c r="BH17" s="558"/>
      <c r="BI17" s="558"/>
      <c r="BJ17" s="558"/>
      <c r="BK17" s="558"/>
      <c r="BL17" s="558"/>
      <c r="BM17" s="558"/>
      <c r="BN17" s="558"/>
      <c r="BO17" s="558"/>
      <c r="BP17" s="558"/>
      <c r="BQ17" s="558"/>
      <c r="BR17" s="558"/>
      <c r="BS17" s="558"/>
      <c r="BT17" s="558"/>
      <c r="BU17" s="558"/>
      <c r="BV17" s="558"/>
      <c r="BW17" s="558"/>
      <c r="BX17" s="558"/>
      <c r="BY17" s="558"/>
      <c r="BZ17" s="558"/>
      <c r="CA17" s="558"/>
      <c r="CB17" s="558"/>
      <c r="CC17" s="558"/>
      <c r="CD17" s="558"/>
      <c r="CE17" s="558"/>
      <c r="CF17" s="558"/>
      <c r="CG17" s="558"/>
      <c r="CH17" s="558"/>
      <c r="CI17" s="558"/>
      <c r="CJ17" s="558"/>
      <c r="CK17" s="558"/>
      <c r="CL17" s="558"/>
      <c r="CM17" s="558"/>
      <c r="CN17" s="558"/>
      <c r="CO17" s="558"/>
      <c r="CP17" s="558"/>
      <c r="CQ17" s="558"/>
      <c r="CR17" s="558"/>
      <c r="CS17" s="558"/>
      <c r="CT17" s="558"/>
      <c r="CU17" s="558"/>
      <c r="CV17" s="558"/>
      <c r="CW17" s="558"/>
      <c r="CX17" s="558"/>
      <c r="CY17" s="558"/>
      <c r="CZ17" s="558"/>
      <c r="DA17" s="558"/>
      <c r="DB17" s="558"/>
      <c r="DC17" s="558"/>
      <c r="DD17" s="558"/>
      <c r="DE17" s="558"/>
      <c r="DF17" s="558"/>
      <c r="DG17" s="558"/>
      <c r="DH17" s="558"/>
      <c r="DI17" s="558"/>
      <c r="DJ17" s="558"/>
      <c r="DK17" s="558"/>
      <c r="DL17" s="558"/>
      <c r="DM17" s="558"/>
      <c r="DN17" s="558"/>
      <c r="DO17" s="558"/>
      <c r="DP17" s="558"/>
      <c r="DQ17" s="558"/>
      <c r="DR17" s="558"/>
      <c r="DS17" s="558"/>
      <c r="DT17" s="558"/>
      <c r="DU17" s="558"/>
      <c r="DV17" s="558"/>
      <c r="DW17" s="558"/>
      <c r="DX17" s="558"/>
      <c r="DY17" s="558"/>
      <c r="DZ17" s="558"/>
      <c r="EA17" s="558"/>
      <c r="EB17" s="558"/>
      <c r="EC17" s="558"/>
      <c r="ED17" s="558"/>
      <c r="EE17" s="558"/>
      <c r="EF17" s="558"/>
      <c r="EG17" s="558"/>
      <c r="EH17" s="558"/>
      <c r="EI17" s="558"/>
      <c r="EJ17" s="558"/>
      <c r="EK17" s="558"/>
      <c r="EL17" s="558"/>
      <c r="EM17" s="558"/>
      <c r="EN17" s="558"/>
      <c r="EO17" s="558"/>
      <c r="EP17" s="558"/>
      <c r="EQ17" s="558"/>
      <c r="ER17" s="558"/>
      <c r="ES17" s="558"/>
      <c r="ET17" s="558"/>
      <c r="EU17" s="558"/>
    </row>
    <row r="18" spans="1:151" ht="18" customHeight="1" x14ac:dyDescent="0.2">
      <c r="A18" s="206" t="s">
        <v>64</v>
      </c>
      <c r="B18" s="77" t="s">
        <v>187</v>
      </c>
      <c r="C18" s="381" t="s">
        <v>169</v>
      </c>
      <c r="D18" s="525">
        <f t="shared" si="1"/>
        <v>3</v>
      </c>
      <c r="E18" s="526">
        <f t="shared" si="2"/>
        <v>4</v>
      </c>
      <c r="F18" s="532"/>
      <c r="G18" s="200"/>
      <c r="H18" s="200"/>
      <c r="I18" s="200"/>
      <c r="J18" s="533"/>
      <c r="K18" s="532"/>
      <c r="L18" s="200"/>
      <c r="M18" s="200"/>
      <c r="N18" s="200"/>
      <c r="O18" s="544"/>
      <c r="P18" s="532"/>
      <c r="Q18" s="200"/>
      <c r="R18" s="200"/>
      <c r="S18" s="200"/>
      <c r="T18" s="544"/>
      <c r="U18" s="532"/>
      <c r="V18" s="200"/>
      <c r="W18" s="200"/>
      <c r="X18" s="200"/>
      <c r="Y18" s="544"/>
      <c r="Z18" s="532"/>
      <c r="AA18" s="200"/>
      <c r="AB18" s="200"/>
      <c r="AC18" s="200"/>
      <c r="AD18" s="544"/>
      <c r="AE18" s="532">
        <v>2</v>
      </c>
      <c r="AF18" s="200">
        <v>0</v>
      </c>
      <c r="AG18" s="200">
        <v>1</v>
      </c>
      <c r="AH18" s="200" t="s">
        <v>119</v>
      </c>
      <c r="AI18" s="544">
        <v>4</v>
      </c>
      <c r="AJ18" s="532"/>
      <c r="AK18" s="200"/>
      <c r="AL18" s="200"/>
      <c r="AM18" s="200"/>
      <c r="AN18" s="544"/>
      <c r="AO18" s="216" t="s">
        <v>155</v>
      </c>
      <c r="AP18" s="558"/>
      <c r="AQ18" s="558"/>
      <c r="AR18" s="558"/>
      <c r="AS18" s="558"/>
      <c r="AT18" s="558"/>
      <c r="AU18" s="558"/>
      <c r="AV18" s="558"/>
      <c r="AW18" s="558"/>
      <c r="AX18" s="558"/>
      <c r="AY18" s="558"/>
      <c r="AZ18" s="558"/>
      <c r="BA18" s="558"/>
      <c r="BB18" s="558"/>
      <c r="BC18" s="558"/>
      <c r="BD18" s="558"/>
      <c r="BE18" s="558"/>
      <c r="BF18" s="558"/>
      <c r="BG18" s="558"/>
      <c r="BH18" s="558"/>
      <c r="BI18" s="558"/>
      <c r="BJ18" s="558"/>
      <c r="BK18" s="558"/>
      <c r="BL18" s="558"/>
      <c r="BM18" s="558"/>
      <c r="BN18" s="558"/>
      <c r="BO18" s="558"/>
      <c r="BP18" s="558"/>
      <c r="BQ18" s="558"/>
      <c r="BR18" s="558"/>
      <c r="BS18" s="558"/>
      <c r="BT18" s="558"/>
      <c r="BU18" s="558"/>
      <c r="BV18" s="558"/>
      <c r="BW18" s="558"/>
      <c r="BX18" s="558"/>
      <c r="BY18" s="558"/>
      <c r="BZ18" s="558"/>
      <c r="CA18" s="558"/>
      <c r="CB18" s="558"/>
      <c r="CC18" s="558"/>
      <c r="CD18" s="558"/>
      <c r="CE18" s="558"/>
      <c r="CF18" s="558"/>
      <c r="CG18" s="558"/>
      <c r="CH18" s="558"/>
      <c r="CI18" s="558"/>
      <c r="CJ18" s="558"/>
      <c r="CK18" s="558"/>
      <c r="CL18" s="558"/>
      <c r="CM18" s="558"/>
      <c r="CN18" s="558"/>
      <c r="CO18" s="558"/>
      <c r="CP18" s="558"/>
      <c r="CQ18" s="558"/>
      <c r="CR18" s="558"/>
      <c r="CS18" s="558"/>
      <c r="CT18" s="558"/>
      <c r="CU18" s="558"/>
      <c r="CV18" s="558"/>
      <c r="CW18" s="558"/>
      <c r="CX18" s="558"/>
      <c r="CY18" s="558"/>
      <c r="CZ18" s="558"/>
      <c r="DA18" s="558"/>
      <c r="DB18" s="558"/>
      <c r="DC18" s="558"/>
      <c r="DD18" s="558"/>
      <c r="DE18" s="558"/>
      <c r="DF18" s="558"/>
      <c r="DG18" s="558"/>
      <c r="DH18" s="558"/>
      <c r="DI18" s="558"/>
      <c r="DJ18" s="558"/>
      <c r="DK18" s="558"/>
      <c r="DL18" s="558"/>
      <c r="DM18" s="558"/>
      <c r="DN18" s="558"/>
      <c r="DO18" s="558"/>
      <c r="DP18" s="558"/>
      <c r="DQ18" s="558"/>
      <c r="DR18" s="558"/>
      <c r="DS18" s="558"/>
      <c r="DT18" s="558"/>
      <c r="DU18" s="558"/>
      <c r="DV18" s="558"/>
      <c r="DW18" s="558"/>
      <c r="DX18" s="558"/>
      <c r="DY18" s="558"/>
      <c r="DZ18" s="558"/>
      <c r="EA18" s="558"/>
      <c r="EB18" s="558"/>
      <c r="EC18" s="558"/>
      <c r="ED18" s="558"/>
      <c r="EE18" s="558"/>
      <c r="EF18" s="558"/>
      <c r="EG18" s="558"/>
      <c r="EH18" s="558"/>
      <c r="EI18" s="558"/>
      <c r="EJ18" s="558"/>
      <c r="EK18" s="558"/>
      <c r="EL18" s="558"/>
      <c r="EM18" s="558"/>
      <c r="EN18" s="558"/>
      <c r="EO18" s="558"/>
      <c r="EP18" s="558"/>
      <c r="EQ18" s="558"/>
      <c r="ER18" s="558"/>
      <c r="ES18" s="558"/>
      <c r="ET18" s="558"/>
      <c r="EU18" s="558"/>
    </row>
    <row r="19" spans="1:151" ht="18" customHeight="1" x14ac:dyDescent="0.2">
      <c r="A19" s="522" t="s">
        <v>65</v>
      </c>
      <c r="B19" s="77" t="s">
        <v>188</v>
      </c>
      <c r="C19" s="381" t="s">
        <v>170</v>
      </c>
      <c r="D19" s="525">
        <f t="shared" si="1"/>
        <v>2</v>
      </c>
      <c r="E19" s="526">
        <f t="shared" si="2"/>
        <v>3</v>
      </c>
      <c r="F19" s="532"/>
      <c r="G19" s="200"/>
      <c r="H19" s="200"/>
      <c r="I19" s="200"/>
      <c r="J19" s="533"/>
      <c r="K19" s="532"/>
      <c r="L19" s="200"/>
      <c r="M19" s="200"/>
      <c r="N19" s="200"/>
      <c r="O19" s="544"/>
      <c r="P19" s="532"/>
      <c r="Q19" s="200"/>
      <c r="R19" s="200"/>
      <c r="S19" s="200"/>
      <c r="T19" s="544"/>
      <c r="U19" s="532"/>
      <c r="V19" s="200"/>
      <c r="W19" s="200"/>
      <c r="X19" s="200"/>
      <c r="Y19" s="544"/>
      <c r="Z19" s="532"/>
      <c r="AA19" s="200"/>
      <c r="AB19" s="200"/>
      <c r="AC19" s="200"/>
      <c r="AD19" s="544"/>
      <c r="AE19" s="532"/>
      <c r="AF19" s="200"/>
      <c r="AG19" s="200"/>
      <c r="AH19" s="200"/>
      <c r="AI19" s="544"/>
      <c r="AJ19" s="532">
        <v>1</v>
      </c>
      <c r="AK19" s="200">
        <v>0</v>
      </c>
      <c r="AL19" s="200">
        <v>1</v>
      </c>
      <c r="AM19" s="200" t="s">
        <v>15</v>
      </c>
      <c r="AN19" s="544">
        <v>3</v>
      </c>
      <c r="AO19" s="216" t="s">
        <v>187</v>
      </c>
      <c r="AP19" s="558"/>
      <c r="AQ19" s="558"/>
      <c r="AR19" s="558"/>
      <c r="AS19" s="558"/>
      <c r="AT19" s="558"/>
      <c r="AU19" s="558"/>
      <c r="AV19" s="558"/>
      <c r="AW19" s="558"/>
      <c r="AX19" s="558"/>
      <c r="AY19" s="558"/>
      <c r="AZ19" s="558"/>
      <c r="BA19" s="558"/>
      <c r="BB19" s="558"/>
      <c r="BC19" s="558"/>
      <c r="BD19" s="558"/>
      <c r="BE19" s="558"/>
      <c r="BF19" s="558"/>
      <c r="BG19" s="558"/>
      <c r="BH19" s="558"/>
      <c r="BI19" s="558"/>
      <c r="BJ19" s="558"/>
      <c r="BK19" s="558"/>
      <c r="BL19" s="558"/>
      <c r="BM19" s="558"/>
      <c r="BN19" s="558"/>
      <c r="BO19" s="558"/>
      <c r="BP19" s="558"/>
      <c r="BQ19" s="558"/>
      <c r="BR19" s="558"/>
      <c r="BS19" s="558"/>
      <c r="BT19" s="558"/>
      <c r="BU19" s="558"/>
      <c r="BV19" s="558"/>
      <c r="BW19" s="558"/>
      <c r="BX19" s="558"/>
      <c r="BY19" s="558"/>
      <c r="BZ19" s="558"/>
      <c r="CA19" s="558"/>
      <c r="CB19" s="558"/>
      <c r="CC19" s="558"/>
      <c r="CD19" s="558"/>
      <c r="CE19" s="558"/>
      <c r="CF19" s="558"/>
      <c r="CG19" s="558"/>
      <c r="CH19" s="558"/>
      <c r="CI19" s="558"/>
      <c r="CJ19" s="558"/>
      <c r="CK19" s="558"/>
      <c r="CL19" s="558"/>
      <c r="CM19" s="558"/>
      <c r="CN19" s="558"/>
      <c r="CO19" s="558"/>
      <c r="CP19" s="558"/>
      <c r="CQ19" s="558"/>
      <c r="CR19" s="558"/>
      <c r="CS19" s="558"/>
      <c r="CT19" s="558"/>
      <c r="CU19" s="558"/>
      <c r="CV19" s="558"/>
      <c r="CW19" s="558"/>
      <c r="CX19" s="558"/>
      <c r="CY19" s="558"/>
      <c r="CZ19" s="558"/>
      <c r="DA19" s="558"/>
      <c r="DB19" s="558"/>
      <c r="DC19" s="558"/>
      <c r="DD19" s="558"/>
      <c r="DE19" s="558"/>
      <c r="DF19" s="558"/>
      <c r="DG19" s="558"/>
      <c r="DH19" s="558"/>
      <c r="DI19" s="558"/>
      <c r="DJ19" s="558"/>
      <c r="DK19" s="558"/>
      <c r="DL19" s="558"/>
      <c r="DM19" s="558"/>
      <c r="DN19" s="558"/>
      <c r="DO19" s="558"/>
      <c r="DP19" s="558"/>
      <c r="DQ19" s="558"/>
      <c r="DR19" s="558"/>
      <c r="DS19" s="558"/>
      <c r="DT19" s="558"/>
      <c r="DU19" s="558"/>
      <c r="DV19" s="558"/>
      <c r="DW19" s="558"/>
      <c r="DX19" s="558"/>
      <c r="DY19" s="558"/>
      <c r="DZ19" s="558"/>
      <c r="EA19" s="558"/>
      <c r="EB19" s="558"/>
      <c r="EC19" s="558"/>
      <c r="ED19" s="558"/>
      <c r="EE19" s="558"/>
      <c r="EF19" s="558"/>
      <c r="EG19" s="558"/>
      <c r="EH19" s="558"/>
      <c r="EI19" s="558"/>
      <c r="EJ19" s="558"/>
      <c r="EK19" s="558"/>
      <c r="EL19" s="558"/>
      <c r="EM19" s="558"/>
      <c r="EN19" s="558"/>
      <c r="EO19" s="558"/>
      <c r="EP19" s="558"/>
      <c r="EQ19" s="558"/>
      <c r="ER19" s="558"/>
      <c r="ES19" s="558"/>
      <c r="ET19" s="558"/>
      <c r="EU19" s="558"/>
    </row>
    <row r="20" spans="1:151" s="439" customFormat="1" ht="15" customHeight="1" x14ac:dyDescent="0.2">
      <c r="A20" s="206" t="s">
        <v>66</v>
      </c>
      <c r="B20" s="493" t="s">
        <v>261</v>
      </c>
      <c r="C20" s="447" t="s">
        <v>171</v>
      </c>
      <c r="D20" s="525">
        <f t="shared" si="1"/>
        <v>2</v>
      </c>
      <c r="E20" s="526">
        <f t="shared" si="2"/>
        <v>3</v>
      </c>
      <c r="F20" s="532"/>
      <c r="G20" s="200"/>
      <c r="H20" s="200"/>
      <c r="I20" s="200"/>
      <c r="J20" s="533"/>
      <c r="K20" s="532"/>
      <c r="L20" s="200"/>
      <c r="M20" s="200"/>
      <c r="N20" s="200"/>
      <c r="O20" s="533"/>
      <c r="P20" s="532"/>
      <c r="Q20" s="200"/>
      <c r="R20" s="200"/>
      <c r="S20" s="200"/>
      <c r="T20" s="533"/>
      <c r="U20" s="532"/>
      <c r="V20" s="200"/>
      <c r="W20" s="200"/>
      <c r="X20" s="200"/>
      <c r="Y20" s="533"/>
      <c r="Z20" s="532"/>
      <c r="AA20" s="200"/>
      <c r="AB20" s="200"/>
      <c r="AC20" s="200"/>
      <c r="AD20" s="534"/>
      <c r="AE20" s="532">
        <v>2</v>
      </c>
      <c r="AF20" s="200">
        <v>0</v>
      </c>
      <c r="AG20" s="200">
        <v>0</v>
      </c>
      <c r="AH20" s="200" t="s">
        <v>15</v>
      </c>
      <c r="AI20" s="534">
        <v>3</v>
      </c>
      <c r="AJ20" s="532"/>
      <c r="AK20" s="200"/>
      <c r="AL20" s="200"/>
      <c r="AM20" s="200"/>
      <c r="AN20" s="534"/>
      <c r="AO20" s="216" t="s">
        <v>155</v>
      </c>
      <c r="AP20" s="558"/>
      <c r="AQ20" s="558"/>
      <c r="AR20" s="558"/>
      <c r="AS20" s="558"/>
      <c r="AT20" s="558"/>
      <c r="AU20" s="558"/>
      <c r="AV20" s="558"/>
      <c r="AW20" s="558"/>
      <c r="AX20" s="558"/>
      <c r="AY20" s="558"/>
      <c r="AZ20" s="558"/>
      <c r="BA20" s="558"/>
      <c r="BB20" s="558"/>
      <c r="BC20" s="558"/>
      <c r="BD20" s="558"/>
      <c r="BE20" s="558"/>
      <c r="BF20" s="558"/>
      <c r="BG20" s="558"/>
      <c r="BH20" s="558"/>
      <c r="BI20" s="558"/>
      <c r="BJ20" s="558"/>
      <c r="BK20" s="558"/>
      <c r="BL20" s="558"/>
      <c r="BM20" s="558"/>
      <c r="BN20" s="558"/>
      <c r="BO20" s="558"/>
      <c r="BP20" s="558"/>
      <c r="BQ20" s="558"/>
      <c r="BR20" s="558"/>
      <c r="BS20" s="558"/>
      <c r="BT20" s="558"/>
      <c r="BU20" s="558"/>
      <c r="BV20" s="558"/>
      <c r="BW20" s="558"/>
      <c r="BX20" s="558"/>
      <c r="BY20" s="558"/>
      <c r="BZ20" s="558"/>
      <c r="CA20" s="558"/>
      <c r="CB20" s="558"/>
      <c r="CC20" s="558"/>
      <c r="CD20" s="558"/>
      <c r="CE20" s="558"/>
      <c r="CF20" s="558"/>
      <c r="CG20" s="558"/>
      <c r="CH20" s="558"/>
      <c r="CI20" s="558"/>
      <c r="CJ20" s="558"/>
      <c r="CK20" s="558"/>
      <c r="CL20" s="558"/>
      <c r="CM20" s="558"/>
      <c r="CN20" s="558"/>
      <c r="CO20" s="558"/>
      <c r="CP20" s="558"/>
      <c r="CQ20" s="558"/>
      <c r="CR20" s="558"/>
      <c r="CS20" s="558"/>
      <c r="CT20" s="558"/>
      <c r="CU20" s="558"/>
      <c r="CV20" s="558"/>
      <c r="CW20" s="558"/>
      <c r="CX20" s="558"/>
      <c r="CY20" s="558"/>
      <c r="CZ20" s="558"/>
      <c r="DA20" s="558"/>
      <c r="DB20" s="558"/>
      <c r="DC20" s="558"/>
      <c r="DD20" s="558"/>
      <c r="DE20" s="558"/>
      <c r="DF20" s="558"/>
      <c r="DG20" s="558"/>
      <c r="DH20" s="558"/>
      <c r="DI20" s="558"/>
      <c r="DJ20" s="558"/>
      <c r="DK20" s="558"/>
      <c r="DL20" s="558"/>
      <c r="DM20" s="558"/>
      <c r="DN20" s="558"/>
      <c r="DO20" s="558"/>
      <c r="DP20" s="558"/>
      <c r="DQ20" s="558"/>
      <c r="DR20" s="558"/>
      <c r="DS20" s="558"/>
      <c r="DT20" s="558"/>
      <c r="DU20" s="558"/>
      <c r="DV20" s="558"/>
      <c r="DW20" s="558"/>
      <c r="DX20" s="558"/>
      <c r="DY20" s="558"/>
      <c r="DZ20" s="558"/>
      <c r="EA20" s="558"/>
      <c r="EB20" s="558"/>
      <c r="EC20" s="558"/>
      <c r="ED20" s="558"/>
      <c r="EE20" s="558"/>
      <c r="EF20" s="558"/>
      <c r="EG20" s="558"/>
      <c r="EH20" s="558"/>
      <c r="EI20" s="558"/>
      <c r="EJ20" s="558"/>
      <c r="EK20" s="558"/>
      <c r="EL20" s="558"/>
      <c r="EM20" s="558"/>
      <c r="EN20" s="558"/>
      <c r="EO20" s="558"/>
      <c r="EP20" s="558"/>
      <c r="EQ20" s="558"/>
      <c r="ER20" s="558"/>
      <c r="ES20" s="558"/>
      <c r="ET20" s="558"/>
      <c r="EU20" s="558"/>
    </row>
    <row r="21" spans="1:151" s="439" customFormat="1" ht="15.75" x14ac:dyDescent="0.2">
      <c r="A21" s="522" t="s">
        <v>67</v>
      </c>
      <c r="B21" s="493" t="s">
        <v>262</v>
      </c>
      <c r="C21" s="447" t="s">
        <v>142</v>
      </c>
      <c r="D21" s="525">
        <f t="shared" si="1"/>
        <v>2</v>
      </c>
      <c r="E21" s="526">
        <f t="shared" si="2"/>
        <v>2</v>
      </c>
      <c r="F21" s="532"/>
      <c r="G21" s="200"/>
      <c r="H21" s="200"/>
      <c r="I21" s="200"/>
      <c r="J21" s="533"/>
      <c r="K21" s="532"/>
      <c r="L21" s="200"/>
      <c r="M21" s="200"/>
      <c r="N21" s="200"/>
      <c r="O21" s="533"/>
      <c r="P21" s="532"/>
      <c r="Q21" s="200"/>
      <c r="R21" s="200"/>
      <c r="S21" s="200"/>
      <c r="T21" s="533"/>
      <c r="U21" s="532"/>
      <c r="V21" s="200"/>
      <c r="W21" s="200"/>
      <c r="X21" s="200"/>
      <c r="Y21" s="533"/>
      <c r="Z21" s="532"/>
      <c r="AA21" s="200"/>
      <c r="AB21" s="200"/>
      <c r="AC21" s="200"/>
      <c r="AD21" s="534"/>
      <c r="AE21" s="532"/>
      <c r="AF21" s="200"/>
      <c r="AG21" s="200"/>
      <c r="AH21" s="200"/>
      <c r="AI21" s="534"/>
      <c r="AJ21" s="532">
        <v>2</v>
      </c>
      <c r="AK21" s="200">
        <v>0</v>
      </c>
      <c r="AL21" s="200">
        <v>0</v>
      </c>
      <c r="AM21" s="200" t="s">
        <v>119</v>
      </c>
      <c r="AN21" s="534">
        <v>2</v>
      </c>
      <c r="AO21" s="216" t="s">
        <v>158</v>
      </c>
      <c r="AP21" s="558"/>
      <c r="AQ21" s="558"/>
      <c r="AR21" s="558"/>
      <c r="AS21" s="558"/>
      <c r="AT21" s="558"/>
      <c r="AU21" s="558"/>
      <c r="AV21" s="558"/>
      <c r="AW21" s="558"/>
      <c r="AX21" s="558"/>
      <c r="AY21" s="558"/>
      <c r="AZ21" s="558"/>
      <c r="BA21" s="558"/>
      <c r="BB21" s="558"/>
      <c r="BC21" s="558"/>
      <c r="BD21" s="558"/>
      <c r="BE21" s="558"/>
      <c r="BF21" s="558"/>
      <c r="BG21" s="558"/>
      <c r="BH21" s="558"/>
      <c r="BI21" s="558"/>
      <c r="BJ21" s="558"/>
      <c r="BK21" s="558"/>
      <c r="BL21" s="558"/>
      <c r="BM21" s="558"/>
      <c r="BN21" s="558"/>
      <c r="BO21" s="558"/>
      <c r="BP21" s="558"/>
      <c r="BQ21" s="558"/>
      <c r="BR21" s="558"/>
      <c r="BS21" s="558"/>
      <c r="BT21" s="558"/>
      <c r="BU21" s="558"/>
      <c r="BV21" s="558"/>
      <c r="BW21" s="558"/>
      <c r="BX21" s="558"/>
      <c r="BY21" s="558"/>
      <c r="BZ21" s="558"/>
      <c r="CA21" s="558"/>
      <c r="CB21" s="558"/>
      <c r="CC21" s="558"/>
      <c r="CD21" s="558"/>
      <c r="CE21" s="558"/>
      <c r="CF21" s="558"/>
      <c r="CG21" s="558"/>
      <c r="CH21" s="558"/>
      <c r="CI21" s="558"/>
      <c r="CJ21" s="558"/>
      <c r="CK21" s="558"/>
      <c r="CL21" s="558"/>
      <c r="CM21" s="558"/>
      <c r="CN21" s="558"/>
      <c r="CO21" s="558"/>
      <c r="CP21" s="558"/>
      <c r="CQ21" s="558"/>
      <c r="CR21" s="558"/>
      <c r="CS21" s="558"/>
      <c r="CT21" s="558"/>
      <c r="CU21" s="558"/>
      <c r="CV21" s="558"/>
      <c r="CW21" s="558"/>
      <c r="CX21" s="558"/>
      <c r="CY21" s="558"/>
      <c r="CZ21" s="558"/>
      <c r="DA21" s="558"/>
      <c r="DB21" s="558"/>
      <c r="DC21" s="558"/>
      <c r="DD21" s="558"/>
      <c r="DE21" s="558"/>
      <c r="DF21" s="558"/>
      <c r="DG21" s="558"/>
      <c r="DH21" s="558"/>
      <c r="DI21" s="558"/>
      <c r="DJ21" s="558"/>
      <c r="DK21" s="558"/>
      <c r="DL21" s="558"/>
      <c r="DM21" s="558"/>
      <c r="DN21" s="558"/>
      <c r="DO21" s="558"/>
      <c r="DP21" s="558"/>
      <c r="DQ21" s="558"/>
      <c r="DR21" s="558"/>
      <c r="DS21" s="558"/>
      <c r="DT21" s="558"/>
      <c r="DU21" s="558"/>
      <c r="DV21" s="558"/>
      <c r="DW21" s="558"/>
      <c r="DX21" s="558"/>
      <c r="DY21" s="558"/>
      <c r="DZ21" s="558"/>
      <c r="EA21" s="558"/>
      <c r="EB21" s="558"/>
      <c r="EC21" s="558"/>
      <c r="ED21" s="558"/>
      <c r="EE21" s="558"/>
      <c r="EF21" s="558"/>
      <c r="EG21" s="558"/>
      <c r="EH21" s="558"/>
      <c r="EI21" s="558"/>
      <c r="EJ21" s="558"/>
      <c r="EK21" s="558"/>
      <c r="EL21" s="558"/>
      <c r="EM21" s="558"/>
      <c r="EN21" s="558"/>
      <c r="EO21" s="558"/>
      <c r="EP21" s="558"/>
      <c r="EQ21" s="558"/>
      <c r="ER21" s="558"/>
      <c r="ES21" s="558"/>
      <c r="ET21" s="558"/>
      <c r="EU21" s="558"/>
    </row>
    <row r="22" spans="1:151" s="459" customFormat="1" ht="15.75" x14ac:dyDescent="0.2">
      <c r="A22" s="206" t="s">
        <v>210</v>
      </c>
      <c r="B22" s="493" t="s">
        <v>263</v>
      </c>
      <c r="C22" s="447" t="s">
        <v>207</v>
      </c>
      <c r="D22" s="525">
        <f>SUM(F22:H22,K22:M22,P22:R22,U22:W22,Z22:AB22,AE22:AG22,AJ22:AL22)</f>
        <v>2</v>
      </c>
      <c r="E22" s="526">
        <f t="shared" si="2"/>
        <v>2</v>
      </c>
      <c r="F22" s="532"/>
      <c r="G22" s="200"/>
      <c r="H22" s="200"/>
      <c r="I22" s="200"/>
      <c r="J22" s="533"/>
      <c r="K22" s="532"/>
      <c r="L22" s="200"/>
      <c r="M22" s="200"/>
      <c r="N22" s="200"/>
      <c r="O22" s="533"/>
      <c r="P22" s="532"/>
      <c r="Q22" s="200"/>
      <c r="R22" s="200"/>
      <c r="S22" s="200"/>
      <c r="T22" s="533"/>
      <c r="U22" s="532"/>
      <c r="V22" s="200"/>
      <c r="W22" s="200"/>
      <c r="X22" s="200"/>
      <c r="Y22" s="533"/>
      <c r="Z22" s="532"/>
      <c r="AA22" s="200"/>
      <c r="AB22" s="200"/>
      <c r="AC22" s="200"/>
      <c r="AD22" s="534"/>
      <c r="AE22" s="532">
        <v>0</v>
      </c>
      <c r="AF22" s="200">
        <v>0</v>
      </c>
      <c r="AG22" s="200">
        <v>2</v>
      </c>
      <c r="AH22" s="200" t="s">
        <v>119</v>
      </c>
      <c r="AI22" s="534">
        <v>2</v>
      </c>
      <c r="AJ22" s="532"/>
      <c r="AK22" s="200"/>
      <c r="AL22" s="200"/>
      <c r="AM22" s="200"/>
      <c r="AN22" s="534"/>
      <c r="AO22" s="564" t="s">
        <v>264</v>
      </c>
      <c r="AP22" s="558"/>
      <c r="AQ22" s="558"/>
      <c r="AR22" s="558"/>
      <c r="AS22" s="558"/>
      <c r="AT22" s="558"/>
      <c r="AU22" s="558"/>
      <c r="AV22" s="558"/>
      <c r="AW22" s="558"/>
      <c r="AX22" s="558"/>
      <c r="AY22" s="558"/>
      <c r="AZ22" s="558"/>
      <c r="BA22" s="558"/>
      <c r="BB22" s="558"/>
      <c r="BC22" s="558"/>
      <c r="BD22" s="558"/>
      <c r="BE22" s="558"/>
      <c r="BF22" s="558"/>
      <c r="BG22" s="558"/>
      <c r="BH22" s="558"/>
      <c r="BI22" s="558"/>
      <c r="BJ22" s="558"/>
      <c r="BK22" s="558"/>
      <c r="BL22" s="558"/>
      <c r="BM22" s="558"/>
      <c r="BN22" s="558"/>
      <c r="BO22" s="558"/>
      <c r="BP22" s="558"/>
      <c r="BQ22" s="558"/>
      <c r="BR22" s="558"/>
      <c r="BS22" s="558"/>
      <c r="BT22" s="558"/>
      <c r="BU22" s="558"/>
      <c r="BV22" s="558"/>
      <c r="BW22" s="558"/>
      <c r="BX22" s="558"/>
      <c r="BY22" s="558"/>
      <c r="BZ22" s="558"/>
      <c r="CA22" s="558"/>
      <c r="CB22" s="558"/>
      <c r="CC22" s="558"/>
      <c r="CD22" s="558"/>
      <c r="CE22" s="558"/>
      <c r="CF22" s="558"/>
      <c r="CG22" s="558"/>
      <c r="CH22" s="558"/>
      <c r="CI22" s="558"/>
      <c r="CJ22" s="558"/>
      <c r="CK22" s="558"/>
      <c r="CL22" s="558"/>
      <c r="CM22" s="558"/>
      <c r="CN22" s="558"/>
      <c r="CO22" s="558"/>
      <c r="CP22" s="558"/>
      <c r="CQ22" s="558"/>
      <c r="CR22" s="558"/>
      <c r="CS22" s="558"/>
      <c r="CT22" s="558"/>
      <c r="CU22" s="558"/>
      <c r="CV22" s="558"/>
      <c r="CW22" s="558"/>
      <c r="CX22" s="558"/>
      <c r="CY22" s="558"/>
      <c r="CZ22" s="558"/>
      <c r="DA22" s="558"/>
      <c r="DB22" s="558"/>
      <c r="DC22" s="558"/>
      <c r="DD22" s="558"/>
      <c r="DE22" s="558"/>
      <c r="DF22" s="558"/>
      <c r="DG22" s="558"/>
      <c r="DH22" s="558"/>
      <c r="DI22" s="558"/>
      <c r="DJ22" s="558"/>
      <c r="DK22" s="558"/>
      <c r="DL22" s="558"/>
      <c r="DM22" s="558"/>
      <c r="DN22" s="558"/>
      <c r="DO22" s="558"/>
      <c r="DP22" s="558"/>
      <c r="DQ22" s="558"/>
      <c r="DR22" s="558"/>
      <c r="DS22" s="558"/>
      <c r="DT22" s="558"/>
      <c r="DU22" s="558"/>
      <c r="DV22" s="558"/>
      <c r="DW22" s="558"/>
      <c r="DX22" s="558"/>
      <c r="DY22" s="558"/>
      <c r="DZ22" s="558"/>
      <c r="EA22" s="558"/>
      <c r="EB22" s="558"/>
      <c r="EC22" s="558"/>
      <c r="ED22" s="558"/>
      <c r="EE22" s="558"/>
      <c r="EF22" s="558"/>
      <c r="EG22" s="558"/>
      <c r="EH22" s="558"/>
      <c r="EI22" s="558"/>
      <c r="EJ22" s="558"/>
      <c r="EK22" s="558"/>
      <c r="EL22" s="558"/>
      <c r="EM22" s="558"/>
      <c r="EN22" s="558"/>
      <c r="EO22" s="558"/>
      <c r="EP22" s="558"/>
      <c r="EQ22" s="558"/>
      <c r="ER22" s="558"/>
      <c r="ES22" s="558"/>
      <c r="ET22" s="558"/>
      <c r="EU22" s="558"/>
    </row>
    <row r="23" spans="1:151" s="459" customFormat="1" ht="15.75" x14ac:dyDescent="0.2">
      <c r="A23" s="522" t="s">
        <v>68</v>
      </c>
      <c r="B23" s="493" t="s">
        <v>288</v>
      </c>
      <c r="C23" s="447" t="s">
        <v>208</v>
      </c>
      <c r="D23" s="525">
        <f t="shared" si="1"/>
        <v>1</v>
      </c>
      <c r="E23" s="526">
        <f t="shared" si="2"/>
        <v>2</v>
      </c>
      <c r="F23" s="532"/>
      <c r="G23" s="200"/>
      <c r="H23" s="200"/>
      <c r="I23" s="200"/>
      <c r="J23" s="533"/>
      <c r="K23" s="532"/>
      <c r="L23" s="200"/>
      <c r="M23" s="200"/>
      <c r="N23" s="200"/>
      <c r="O23" s="533"/>
      <c r="P23" s="532"/>
      <c r="Q23" s="200"/>
      <c r="R23" s="200"/>
      <c r="S23" s="200"/>
      <c r="T23" s="533"/>
      <c r="U23" s="532"/>
      <c r="V23" s="200"/>
      <c r="W23" s="200"/>
      <c r="X23" s="200"/>
      <c r="Y23" s="533"/>
      <c r="Z23" s="532"/>
      <c r="AA23" s="200"/>
      <c r="AB23" s="200"/>
      <c r="AC23" s="200"/>
      <c r="AD23" s="534"/>
      <c r="AE23" s="532"/>
      <c r="AF23" s="200"/>
      <c r="AG23" s="200"/>
      <c r="AH23" s="200"/>
      <c r="AI23" s="534"/>
      <c r="AJ23" s="532">
        <v>0</v>
      </c>
      <c r="AK23" s="200">
        <v>0</v>
      </c>
      <c r="AL23" s="200">
        <v>1</v>
      </c>
      <c r="AM23" s="200" t="s">
        <v>119</v>
      </c>
      <c r="AN23" s="534">
        <v>2</v>
      </c>
      <c r="AO23" s="409" t="s">
        <v>263</v>
      </c>
      <c r="AP23" s="558"/>
      <c r="AQ23" s="558"/>
      <c r="AR23" s="558"/>
      <c r="AS23" s="558"/>
      <c r="AT23" s="558"/>
      <c r="AU23" s="558"/>
      <c r="AV23" s="558"/>
      <c r="AW23" s="558"/>
      <c r="AX23" s="558"/>
      <c r="AY23" s="558"/>
      <c r="AZ23" s="558"/>
      <c r="BA23" s="558"/>
      <c r="BB23" s="558"/>
      <c r="BC23" s="558"/>
      <c r="BD23" s="558"/>
      <c r="BE23" s="558"/>
      <c r="BF23" s="558"/>
      <c r="BG23" s="558"/>
      <c r="BH23" s="558"/>
      <c r="BI23" s="558"/>
      <c r="BJ23" s="558"/>
      <c r="BK23" s="558"/>
      <c r="BL23" s="558"/>
      <c r="BM23" s="558"/>
      <c r="BN23" s="558"/>
      <c r="BO23" s="558"/>
      <c r="BP23" s="558"/>
      <c r="BQ23" s="558"/>
      <c r="BR23" s="558"/>
      <c r="BS23" s="558"/>
      <c r="BT23" s="558"/>
      <c r="BU23" s="558"/>
      <c r="BV23" s="558"/>
      <c r="BW23" s="558"/>
      <c r="BX23" s="558"/>
      <c r="BY23" s="558"/>
      <c r="BZ23" s="558"/>
      <c r="CA23" s="558"/>
      <c r="CB23" s="558"/>
      <c r="CC23" s="558"/>
      <c r="CD23" s="558"/>
      <c r="CE23" s="558"/>
      <c r="CF23" s="558"/>
      <c r="CG23" s="558"/>
      <c r="CH23" s="558"/>
      <c r="CI23" s="558"/>
      <c r="CJ23" s="558"/>
      <c r="CK23" s="558"/>
      <c r="CL23" s="558"/>
      <c r="CM23" s="558"/>
      <c r="CN23" s="558"/>
      <c r="CO23" s="558"/>
      <c r="CP23" s="558"/>
      <c r="CQ23" s="558"/>
      <c r="CR23" s="558"/>
      <c r="CS23" s="558"/>
      <c r="CT23" s="558"/>
      <c r="CU23" s="558"/>
      <c r="CV23" s="558"/>
      <c r="CW23" s="558"/>
      <c r="CX23" s="558"/>
      <c r="CY23" s="558"/>
      <c r="CZ23" s="558"/>
      <c r="DA23" s="558"/>
      <c r="DB23" s="558"/>
      <c r="DC23" s="558"/>
      <c r="DD23" s="558"/>
      <c r="DE23" s="558"/>
      <c r="DF23" s="558"/>
      <c r="DG23" s="558"/>
      <c r="DH23" s="558"/>
      <c r="DI23" s="558"/>
      <c r="DJ23" s="558"/>
      <c r="DK23" s="558"/>
      <c r="DL23" s="558"/>
      <c r="DM23" s="558"/>
      <c r="DN23" s="558"/>
      <c r="DO23" s="558"/>
      <c r="DP23" s="558"/>
      <c r="DQ23" s="558"/>
      <c r="DR23" s="558"/>
      <c r="DS23" s="558"/>
      <c r="DT23" s="558"/>
      <c r="DU23" s="558"/>
      <c r="DV23" s="558"/>
      <c r="DW23" s="558"/>
      <c r="DX23" s="558"/>
      <c r="DY23" s="558"/>
      <c r="DZ23" s="558"/>
      <c r="EA23" s="558"/>
      <c r="EB23" s="558"/>
      <c r="EC23" s="558"/>
      <c r="ED23" s="558"/>
      <c r="EE23" s="558"/>
      <c r="EF23" s="558"/>
      <c r="EG23" s="558"/>
      <c r="EH23" s="558"/>
      <c r="EI23" s="558"/>
      <c r="EJ23" s="558"/>
      <c r="EK23" s="558"/>
      <c r="EL23" s="558"/>
      <c r="EM23" s="558"/>
      <c r="EN23" s="558"/>
      <c r="EO23" s="558"/>
      <c r="EP23" s="558"/>
      <c r="EQ23" s="558"/>
      <c r="ER23" s="558"/>
      <c r="ES23" s="558"/>
      <c r="ET23" s="558"/>
      <c r="EU23" s="558"/>
    </row>
    <row r="24" spans="1:151" s="459" customFormat="1" ht="31.5" customHeight="1" x14ac:dyDescent="0.2">
      <c r="A24" s="206" t="s">
        <v>69</v>
      </c>
      <c r="B24" s="493" t="s">
        <v>265</v>
      </c>
      <c r="C24" s="447" t="s">
        <v>173</v>
      </c>
      <c r="D24" s="525">
        <f>SUM(F24:H24,K24:M24,P24:R24,U24:W24,Z24:AB24,AE24:AG24,AJ24:AL24)</f>
        <v>2</v>
      </c>
      <c r="E24" s="526">
        <f t="shared" si="2"/>
        <v>3</v>
      </c>
      <c r="F24" s="532"/>
      <c r="G24" s="200"/>
      <c r="H24" s="200"/>
      <c r="I24" s="200"/>
      <c r="J24" s="533"/>
      <c r="K24" s="532"/>
      <c r="L24" s="200"/>
      <c r="M24" s="200"/>
      <c r="N24" s="200"/>
      <c r="O24" s="533"/>
      <c r="P24" s="532"/>
      <c r="Q24" s="200"/>
      <c r="R24" s="200"/>
      <c r="S24" s="200"/>
      <c r="T24" s="533"/>
      <c r="U24" s="532"/>
      <c r="V24" s="200"/>
      <c r="W24" s="200"/>
      <c r="X24" s="200"/>
      <c r="Y24" s="533"/>
      <c r="Z24" s="532"/>
      <c r="AA24" s="200"/>
      <c r="AB24" s="200"/>
      <c r="AC24" s="200"/>
      <c r="AD24" s="534"/>
      <c r="AE24" s="532"/>
      <c r="AF24" s="200"/>
      <c r="AG24" s="200"/>
      <c r="AH24" s="200"/>
      <c r="AI24" s="534"/>
      <c r="AJ24" s="532">
        <v>2</v>
      </c>
      <c r="AK24" s="200">
        <v>0</v>
      </c>
      <c r="AL24" s="200">
        <v>0</v>
      </c>
      <c r="AM24" s="200" t="s">
        <v>15</v>
      </c>
      <c r="AN24" s="534">
        <v>3</v>
      </c>
      <c r="AO24" s="564"/>
      <c r="AP24" s="558"/>
      <c r="AQ24" s="558"/>
      <c r="AR24" s="558"/>
      <c r="AS24" s="558"/>
      <c r="AT24" s="558"/>
      <c r="AU24" s="558"/>
      <c r="AV24" s="558"/>
      <c r="AW24" s="558"/>
      <c r="AX24" s="558"/>
      <c r="AY24" s="558"/>
      <c r="AZ24" s="558"/>
      <c r="BA24" s="558"/>
      <c r="BB24" s="558"/>
      <c r="BC24" s="558"/>
      <c r="BD24" s="558"/>
      <c r="BE24" s="558"/>
      <c r="BF24" s="558"/>
      <c r="BG24" s="558"/>
      <c r="BH24" s="558"/>
      <c r="BI24" s="558"/>
      <c r="BJ24" s="558"/>
      <c r="BK24" s="558"/>
      <c r="BL24" s="558"/>
      <c r="BM24" s="558"/>
      <c r="BN24" s="558"/>
      <c r="BO24" s="558"/>
      <c r="BP24" s="558"/>
      <c r="BQ24" s="558"/>
      <c r="BR24" s="558"/>
      <c r="BS24" s="558"/>
      <c r="BT24" s="558"/>
      <c r="BU24" s="558"/>
      <c r="BV24" s="558"/>
      <c r="BW24" s="558"/>
      <c r="BX24" s="558"/>
      <c r="BY24" s="558"/>
      <c r="BZ24" s="558"/>
      <c r="CA24" s="558"/>
      <c r="CB24" s="558"/>
      <c r="CC24" s="558"/>
      <c r="CD24" s="558"/>
      <c r="CE24" s="558"/>
      <c r="CF24" s="558"/>
      <c r="CG24" s="558"/>
      <c r="CH24" s="558"/>
      <c r="CI24" s="558"/>
      <c r="CJ24" s="558"/>
      <c r="CK24" s="558"/>
      <c r="CL24" s="558"/>
      <c r="CM24" s="558"/>
      <c r="CN24" s="558"/>
      <c r="CO24" s="558"/>
      <c r="CP24" s="558"/>
      <c r="CQ24" s="558"/>
      <c r="CR24" s="558"/>
      <c r="CS24" s="558"/>
      <c r="CT24" s="558"/>
      <c r="CU24" s="558"/>
      <c r="CV24" s="558"/>
      <c r="CW24" s="558"/>
      <c r="CX24" s="558"/>
      <c r="CY24" s="558"/>
      <c r="CZ24" s="558"/>
      <c r="DA24" s="558"/>
      <c r="DB24" s="558"/>
      <c r="DC24" s="558"/>
      <c r="DD24" s="558"/>
      <c r="DE24" s="558"/>
      <c r="DF24" s="558"/>
      <c r="DG24" s="558"/>
      <c r="DH24" s="558"/>
      <c r="DI24" s="558"/>
      <c r="DJ24" s="558"/>
      <c r="DK24" s="558"/>
      <c r="DL24" s="558"/>
      <c r="DM24" s="558"/>
      <c r="DN24" s="558"/>
      <c r="DO24" s="558"/>
      <c r="DP24" s="558"/>
      <c r="DQ24" s="558"/>
      <c r="DR24" s="558"/>
      <c r="DS24" s="558"/>
      <c r="DT24" s="558"/>
      <c r="DU24" s="558"/>
      <c r="DV24" s="558"/>
      <c r="DW24" s="558"/>
      <c r="DX24" s="558"/>
      <c r="DY24" s="558"/>
      <c r="DZ24" s="558"/>
      <c r="EA24" s="558"/>
      <c r="EB24" s="558"/>
      <c r="EC24" s="558"/>
      <c r="ED24" s="558"/>
      <c r="EE24" s="558"/>
      <c r="EF24" s="558"/>
      <c r="EG24" s="558"/>
      <c r="EH24" s="558"/>
      <c r="EI24" s="558"/>
      <c r="EJ24" s="558"/>
      <c r="EK24" s="558"/>
      <c r="EL24" s="558"/>
      <c r="EM24" s="558"/>
      <c r="EN24" s="558"/>
      <c r="EO24" s="558"/>
      <c r="EP24" s="558"/>
      <c r="EQ24" s="558"/>
      <c r="ER24" s="558"/>
      <c r="ES24" s="558"/>
      <c r="ET24" s="558"/>
      <c r="EU24" s="558"/>
    </row>
    <row r="25" spans="1:151" s="439" customFormat="1" ht="15.75" x14ac:dyDescent="0.2">
      <c r="A25" s="522" t="s">
        <v>111</v>
      </c>
      <c r="B25" s="493" t="s">
        <v>264</v>
      </c>
      <c r="C25" s="447" t="s">
        <v>157</v>
      </c>
      <c r="D25" s="525">
        <f t="shared" si="1"/>
        <v>3</v>
      </c>
      <c r="E25" s="526">
        <f t="shared" si="2"/>
        <v>4</v>
      </c>
      <c r="F25" s="532"/>
      <c r="G25" s="200"/>
      <c r="H25" s="200"/>
      <c r="I25" s="200"/>
      <c r="J25" s="533"/>
      <c r="K25" s="532"/>
      <c r="L25" s="200"/>
      <c r="M25" s="200"/>
      <c r="N25" s="200"/>
      <c r="O25" s="533"/>
      <c r="P25" s="532"/>
      <c r="Q25" s="200"/>
      <c r="R25" s="200"/>
      <c r="S25" s="200"/>
      <c r="T25" s="533"/>
      <c r="U25" s="532"/>
      <c r="V25" s="200"/>
      <c r="W25" s="200"/>
      <c r="X25" s="200"/>
      <c r="Y25" s="533"/>
      <c r="Z25" s="547">
        <v>1</v>
      </c>
      <c r="AA25" s="548">
        <v>0</v>
      </c>
      <c r="AB25" s="548">
        <v>2</v>
      </c>
      <c r="AC25" s="548" t="s">
        <v>119</v>
      </c>
      <c r="AD25" s="549">
        <v>4</v>
      </c>
      <c r="AE25" s="547"/>
      <c r="AF25" s="548"/>
      <c r="AG25" s="548"/>
      <c r="AH25" s="548"/>
      <c r="AI25" s="549"/>
      <c r="AJ25" s="547"/>
      <c r="AK25" s="548"/>
      <c r="AL25" s="548"/>
      <c r="AM25" s="548"/>
      <c r="AN25" s="549"/>
      <c r="AO25" s="565" t="s">
        <v>154</v>
      </c>
      <c r="AP25" s="558"/>
      <c r="AQ25" s="558"/>
      <c r="AR25" s="558"/>
      <c r="AS25" s="558"/>
      <c r="AT25" s="558"/>
      <c r="AU25" s="558"/>
      <c r="AV25" s="558"/>
      <c r="AW25" s="558"/>
      <c r="AX25" s="558"/>
      <c r="AY25" s="558"/>
      <c r="AZ25" s="558"/>
      <c r="BA25" s="558"/>
      <c r="BB25" s="558"/>
      <c r="BC25" s="558"/>
      <c r="BD25" s="558"/>
      <c r="BE25" s="558"/>
      <c r="BF25" s="558"/>
      <c r="BG25" s="558"/>
      <c r="BH25" s="558"/>
      <c r="BI25" s="558"/>
      <c r="BJ25" s="558"/>
      <c r="BK25" s="558"/>
      <c r="BL25" s="558"/>
      <c r="BM25" s="558"/>
      <c r="BN25" s="558"/>
      <c r="BO25" s="558"/>
      <c r="BP25" s="558"/>
      <c r="BQ25" s="558"/>
      <c r="BR25" s="558"/>
      <c r="BS25" s="558"/>
      <c r="BT25" s="558"/>
      <c r="BU25" s="558"/>
      <c r="BV25" s="558"/>
      <c r="BW25" s="558"/>
      <c r="BX25" s="558"/>
      <c r="BY25" s="558"/>
      <c r="BZ25" s="558"/>
      <c r="CA25" s="558"/>
      <c r="CB25" s="558"/>
      <c r="CC25" s="558"/>
      <c r="CD25" s="558"/>
      <c r="CE25" s="558"/>
      <c r="CF25" s="558"/>
      <c r="CG25" s="558"/>
      <c r="CH25" s="558"/>
      <c r="CI25" s="558"/>
      <c r="CJ25" s="558"/>
      <c r="CK25" s="558"/>
      <c r="CL25" s="558"/>
      <c r="CM25" s="558"/>
      <c r="CN25" s="558"/>
      <c r="CO25" s="558"/>
      <c r="CP25" s="558"/>
      <c r="CQ25" s="558"/>
      <c r="CR25" s="558"/>
      <c r="CS25" s="558"/>
      <c r="CT25" s="558"/>
      <c r="CU25" s="558"/>
      <c r="CV25" s="558"/>
      <c r="CW25" s="558"/>
      <c r="CX25" s="558"/>
      <c r="CY25" s="558"/>
      <c r="CZ25" s="558"/>
      <c r="DA25" s="558"/>
      <c r="DB25" s="558"/>
      <c r="DC25" s="558"/>
      <c r="DD25" s="558"/>
      <c r="DE25" s="558"/>
      <c r="DF25" s="558"/>
      <c r="DG25" s="558"/>
      <c r="DH25" s="558"/>
      <c r="DI25" s="558"/>
      <c r="DJ25" s="558"/>
      <c r="DK25" s="558"/>
      <c r="DL25" s="558"/>
      <c r="DM25" s="558"/>
      <c r="DN25" s="558"/>
      <c r="DO25" s="558"/>
      <c r="DP25" s="558"/>
      <c r="DQ25" s="558"/>
      <c r="DR25" s="558"/>
      <c r="DS25" s="558"/>
      <c r="DT25" s="558"/>
      <c r="DU25" s="558"/>
      <c r="DV25" s="558"/>
      <c r="DW25" s="558"/>
      <c r="DX25" s="558"/>
      <c r="DY25" s="558"/>
      <c r="DZ25" s="558"/>
      <c r="EA25" s="558"/>
      <c r="EB25" s="558"/>
      <c r="EC25" s="558"/>
      <c r="ED25" s="558"/>
      <c r="EE25" s="558"/>
      <c r="EF25" s="558"/>
      <c r="EG25" s="558"/>
      <c r="EH25" s="558"/>
      <c r="EI25" s="558"/>
      <c r="EJ25" s="558"/>
      <c r="EK25" s="558"/>
      <c r="EL25" s="558"/>
      <c r="EM25" s="558"/>
      <c r="EN25" s="558"/>
      <c r="EO25" s="558"/>
      <c r="EP25" s="558"/>
      <c r="EQ25" s="558"/>
      <c r="ER25" s="558"/>
      <c r="ES25" s="558"/>
      <c r="ET25" s="558"/>
      <c r="EU25" s="558"/>
    </row>
    <row r="26" spans="1:151" s="451" customFormat="1" ht="16.5" thickBot="1" x14ac:dyDescent="0.25">
      <c r="A26" s="206" t="s">
        <v>211</v>
      </c>
      <c r="B26" s="523" t="s">
        <v>266</v>
      </c>
      <c r="C26" s="468" t="s">
        <v>172</v>
      </c>
      <c r="D26" s="527">
        <f t="shared" si="1"/>
        <v>3</v>
      </c>
      <c r="E26" s="528">
        <f t="shared" si="2"/>
        <v>4</v>
      </c>
      <c r="F26" s="550"/>
      <c r="G26" s="551"/>
      <c r="H26" s="551"/>
      <c r="I26" s="551"/>
      <c r="J26" s="552"/>
      <c r="K26" s="550"/>
      <c r="L26" s="551"/>
      <c r="M26" s="551"/>
      <c r="N26" s="551"/>
      <c r="O26" s="552"/>
      <c r="P26" s="550"/>
      <c r="Q26" s="551"/>
      <c r="R26" s="551"/>
      <c r="S26" s="551"/>
      <c r="T26" s="552"/>
      <c r="U26" s="550"/>
      <c r="V26" s="551"/>
      <c r="W26" s="551"/>
      <c r="X26" s="551"/>
      <c r="Y26" s="552"/>
      <c r="Z26" s="550"/>
      <c r="AA26" s="551"/>
      <c r="AB26" s="551"/>
      <c r="AC26" s="551"/>
      <c r="AD26" s="553"/>
      <c r="AE26" s="550">
        <v>2</v>
      </c>
      <c r="AF26" s="551">
        <v>0</v>
      </c>
      <c r="AG26" s="551">
        <v>1</v>
      </c>
      <c r="AH26" s="551" t="s">
        <v>119</v>
      </c>
      <c r="AI26" s="553">
        <v>4</v>
      </c>
      <c r="AJ26" s="550"/>
      <c r="AK26" s="551"/>
      <c r="AL26" s="551"/>
      <c r="AM26" s="551"/>
      <c r="AN26" s="553"/>
      <c r="AO26" s="535"/>
      <c r="AP26" s="558"/>
      <c r="AQ26" s="558"/>
      <c r="AR26" s="558"/>
      <c r="AS26" s="558"/>
      <c r="AT26" s="558"/>
      <c r="AU26" s="558"/>
      <c r="AV26" s="558"/>
      <c r="AW26" s="558"/>
      <c r="AX26" s="558"/>
      <c r="AY26" s="558"/>
      <c r="AZ26" s="558"/>
      <c r="BA26" s="558"/>
      <c r="BB26" s="558"/>
      <c r="BC26" s="558"/>
      <c r="BD26" s="558"/>
      <c r="BE26" s="558"/>
      <c r="BF26" s="558"/>
      <c r="BG26" s="558"/>
      <c r="BH26" s="558"/>
      <c r="BI26" s="558"/>
      <c r="BJ26" s="558"/>
      <c r="BK26" s="558"/>
      <c r="BL26" s="558"/>
      <c r="BM26" s="558"/>
      <c r="BN26" s="558"/>
      <c r="BO26" s="558"/>
      <c r="BP26" s="558"/>
      <c r="BQ26" s="558"/>
      <c r="BR26" s="558"/>
      <c r="BS26" s="558"/>
      <c r="BT26" s="558"/>
      <c r="BU26" s="558"/>
      <c r="BV26" s="558"/>
      <c r="BW26" s="558"/>
      <c r="BX26" s="558"/>
      <c r="BY26" s="558"/>
      <c r="BZ26" s="558"/>
      <c r="CA26" s="558"/>
      <c r="CB26" s="558"/>
      <c r="CC26" s="558"/>
      <c r="CD26" s="558"/>
      <c r="CE26" s="558"/>
      <c r="CF26" s="558"/>
      <c r="CG26" s="558"/>
      <c r="CH26" s="558"/>
      <c r="CI26" s="558"/>
      <c r="CJ26" s="558"/>
      <c r="CK26" s="558"/>
      <c r="CL26" s="558"/>
      <c r="CM26" s="558"/>
      <c r="CN26" s="558"/>
      <c r="CO26" s="558"/>
      <c r="CP26" s="558"/>
      <c r="CQ26" s="558"/>
      <c r="CR26" s="558"/>
      <c r="CS26" s="558"/>
      <c r="CT26" s="558"/>
      <c r="CU26" s="558"/>
      <c r="CV26" s="558"/>
      <c r="CW26" s="558"/>
      <c r="CX26" s="558"/>
      <c r="CY26" s="558"/>
      <c r="CZ26" s="558"/>
      <c r="DA26" s="558"/>
      <c r="DB26" s="558"/>
      <c r="DC26" s="558"/>
      <c r="DD26" s="558"/>
      <c r="DE26" s="558"/>
      <c r="DF26" s="558"/>
      <c r="DG26" s="558"/>
      <c r="DH26" s="558"/>
      <c r="DI26" s="558"/>
      <c r="DJ26" s="558"/>
      <c r="DK26" s="558"/>
      <c r="DL26" s="558"/>
      <c r="DM26" s="558"/>
      <c r="DN26" s="558"/>
      <c r="DO26" s="558"/>
      <c r="DP26" s="558"/>
      <c r="DQ26" s="558"/>
      <c r="DR26" s="558"/>
      <c r="DS26" s="558"/>
      <c r="DT26" s="558"/>
      <c r="DU26" s="558"/>
      <c r="DV26" s="558"/>
      <c r="DW26" s="558"/>
      <c r="DX26" s="558"/>
      <c r="DY26" s="558"/>
      <c r="DZ26" s="558"/>
      <c r="EA26" s="558"/>
      <c r="EB26" s="558"/>
      <c r="EC26" s="558"/>
      <c r="ED26" s="558"/>
      <c r="EE26" s="558"/>
      <c r="EF26" s="558"/>
      <c r="EG26" s="558"/>
      <c r="EH26" s="558"/>
      <c r="EI26" s="558"/>
      <c r="EJ26" s="558"/>
      <c r="EK26" s="558"/>
      <c r="EL26" s="558"/>
      <c r="EM26" s="558"/>
      <c r="EN26" s="558"/>
      <c r="EO26" s="558"/>
      <c r="EP26" s="558"/>
      <c r="EQ26" s="558"/>
      <c r="ER26" s="558"/>
      <c r="ES26" s="558"/>
      <c r="ET26" s="558"/>
      <c r="EU26" s="558"/>
    </row>
    <row r="27" spans="1:151" ht="18" customHeight="1" x14ac:dyDescent="0.2">
      <c r="A27" s="1067" t="s">
        <v>121</v>
      </c>
      <c r="B27" s="1068"/>
      <c r="C27" s="1068"/>
      <c r="D27" s="463">
        <f>SUM(F27:H27,K27:M27,P27:R27,U27:W27,Z27:AB27,AE27:AG27,AJ27:AL27)</f>
        <v>10</v>
      </c>
      <c r="E27" s="461">
        <f>SUM(J27,O27,T27,Y27,AD27,AI27,AN27)</f>
        <v>10</v>
      </c>
      <c r="F27" s="86"/>
      <c r="G27" s="88"/>
      <c r="H27" s="88"/>
      <c r="I27" s="88"/>
      <c r="J27" s="87"/>
      <c r="K27" s="86"/>
      <c r="L27" s="88"/>
      <c r="M27" s="88"/>
      <c r="N27" s="88"/>
      <c r="O27" s="87"/>
      <c r="P27" s="86"/>
      <c r="Q27" s="88"/>
      <c r="R27" s="88"/>
      <c r="S27" s="88"/>
      <c r="T27" s="87"/>
      <c r="U27" s="86"/>
      <c r="V27" s="88"/>
      <c r="W27" s="88"/>
      <c r="X27" s="88"/>
      <c r="Y27" s="87"/>
      <c r="Z27" s="86">
        <v>0</v>
      </c>
      <c r="AA27" s="88">
        <v>0</v>
      </c>
      <c r="AB27" s="88">
        <v>6</v>
      </c>
      <c r="AC27" s="88" t="s">
        <v>119</v>
      </c>
      <c r="AD27" s="87">
        <v>6</v>
      </c>
      <c r="AE27" s="86">
        <v>0</v>
      </c>
      <c r="AF27" s="88">
        <v>0</v>
      </c>
      <c r="AG27" s="88">
        <v>4</v>
      </c>
      <c r="AH27" s="88" t="s">
        <v>119</v>
      </c>
      <c r="AI27" s="87">
        <v>4</v>
      </c>
      <c r="AJ27" s="86"/>
      <c r="AK27" s="88"/>
      <c r="AL27" s="88"/>
      <c r="AM27" s="88"/>
      <c r="AN27" s="87"/>
      <c r="AO27" s="104"/>
      <c r="AP27" s="558"/>
      <c r="AQ27" s="558"/>
      <c r="AR27" s="558"/>
      <c r="AS27" s="558"/>
      <c r="AT27" s="558"/>
      <c r="AU27" s="558"/>
      <c r="AV27" s="558"/>
      <c r="AW27" s="558"/>
      <c r="AX27" s="558"/>
      <c r="AY27" s="558"/>
      <c r="AZ27" s="558"/>
      <c r="BA27" s="558"/>
      <c r="BB27" s="558"/>
      <c r="BC27" s="558"/>
      <c r="BD27" s="558"/>
      <c r="BE27" s="558"/>
      <c r="BF27" s="558"/>
      <c r="BG27" s="558"/>
      <c r="BH27" s="558"/>
      <c r="BI27" s="558"/>
      <c r="BJ27" s="558"/>
      <c r="BK27" s="558"/>
      <c r="BL27" s="558"/>
      <c r="BM27" s="558"/>
      <c r="BN27" s="558"/>
      <c r="BO27" s="558"/>
      <c r="BP27" s="558"/>
      <c r="BQ27" s="558"/>
      <c r="BR27" s="558"/>
      <c r="BS27" s="558"/>
      <c r="BT27" s="558"/>
      <c r="BU27" s="558"/>
      <c r="BV27" s="558"/>
      <c r="BW27" s="558"/>
      <c r="BX27" s="558"/>
      <c r="BY27" s="558"/>
      <c r="BZ27" s="558"/>
      <c r="CA27" s="558"/>
      <c r="CB27" s="558"/>
      <c r="CC27" s="558"/>
      <c r="CD27" s="558"/>
      <c r="CE27" s="558"/>
      <c r="CF27" s="558"/>
      <c r="CG27" s="558"/>
      <c r="CH27" s="558"/>
      <c r="CI27" s="558"/>
      <c r="CJ27" s="558"/>
      <c r="CK27" s="558"/>
      <c r="CL27" s="558"/>
      <c r="CM27" s="558"/>
      <c r="CN27" s="558"/>
      <c r="CO27" s="558"/>
      <c r="CP27" s="558"/>
      <c r="CQ27" s="558"/>
      <c r="CR27" s="558"/>
      <c r="CS27" s="558"/>
      <c r="CT27" s="558"/>
      <c r="CU27" s="558"/>
      <c r="CV27" s="558"/>
      <c r="CW27" s="558"/>
      <c r="CX27" s="558"/>
      <c r="CY27" s="558"/>
      <c r="CZ27" s="558"/>
      <c r="DA27" s="558"/>
      <c r="DB27" s="558"/>
      <c r="DC27" s="558"/>
      <c r="DD27" s="558"/>
      <c r="DE27" s="558"/>
      <c r="DF27" s="558"/>
      <c r="DG27" s="558"/>
      <c r="DH27" s="558"/>
      <c r="DI27" s="558"/>
      <c r="DJ27" s="558"/>
      <c r="DK27" s="558"/>
      <c r="DL27" s="558"/>
      <c r="DM27" s="558"/>
      <c r="DN27" s="558"/>
      <c r="DO27" s="558"/>
      <c r="DP27" s="558"/>
      <c r="DQ27" s="558"/>
      <c r="DR27" s="558"/>
      <c r="DS27" s="558"/>
      <c r="DT27" s="558"/>
      <c r="DU27" s="558"/>
      <c r="DV27" s="558"/>
      <c r="DW27" s="558"/>
      <c r="DX27" s="558"/>
      <c r="DY27" s="558"/>
      <c r="DZ27" s="558"/>
      <c r="EA27" s="558"/>
      <c r="EB27" s="558"/>
      <c r="EC27" s="558"/>
      <c r="ED27" s="558"/>
      <c r="EE27" s="558"/>
      <c r="EF27" s="558"/>
      <c r="EG27" s="558"/>
      <c r="EH27" s="558"/>
      <c r="EI27" s="558"/>
      <c r="EJ27" s="558"/>
      <c r="EK27" s="558"/>
      <c r="EL27" s="558"/>
      <c r="EM27" s="558"/>
      <c r="EN27" s="558"/>
      <c r="EO27" s="558"/>
      <c r="EP27" s="558"/>
      <c r="EQ27" s="558"/>
      <c r="ER27" s="558"/>
      <c r="ES27" s="558"/>
      <c r="ET27" s="558"/>
      <c r="EU27" s="558"/>
    </row>
    <row r="28" spans="1:151" s="113" customFormat="1" ht="24" customHeight="1" thickBot="1" x14ac:dyDescent="0.25">
      <c r="A28" s="143"/>
      <c r="B28" s="144"/>
      <c r="C28" s="181" t="s">
        <v>18</v>
      </c>
      <c r="D28" s="145"/>
      <c r="E28" s="195">
        <f>SUM(J28,O28,T28:U28,Y28,AD28,AI28:AJ28,AN28)</f>
        <v>15</v>
      </c>
      <c r="F28" s="123"/>
      <c r="G28" s="146"/>
      <c r="H28" s="147"/>
      <c r="I28" s="146"/>
      <c r="J28" s="148"/>
      <c r="K28" s="123"/>
      <c r="L28" s="146"/>
      <c r="M28" s="147"/>
      <c r="N28" s="146"/>
      <c r="O28" s="148"/>
      <c r="P28" s="123"/>
      <c r="Q28" s="149"/>
      <c r="R28" s="146"/>
      <c r="S28" s="146"/>
      <c r="T28" s="148"/>
      <c r="U28" s="150"/>
      <c r="V28" s="146"/>
      <c r="W28" s="147"/>
      <c r="X28" s="146"/>
      <c r="Y28" s="148"/>
      <c r="Z28" s="150"/>
      <c r="AA28" s="146"/>
      <c r="AB28" s="147"/>
      <c r="AC28" s="146"/>
      <c r="AD28" s="148"/>
      <c r="AE28" s="150"/>
      <c r="AF28" s="146"/>
      <c r="AG28" s="147"/>
      <c r="AH28" s="146"/>
      <c r="AI28" s="148"/>
      <c r="AJ28" s="123"/>
      <c r="AK28" s="146"/>
      <c r="AL28" s="147"/>
      <c r="AM28" s="146"/>
      <c r="AN28" s="148">
        <v>15</v>
      </c>
      <c r="AO28" s="151"/>
      <c r="AP28" s="517"/>
      <c r="AQ28" s="517"/>
      <c r="AR28" s="517"/>
      <c r="AS28" s="517"/>
      <c r="AT28" s="517"/>
      <c r="AU28" s="517"/>
      <c r="AV28" s="517"/>
      <c r="AW28" s="517"/>
      <c r="AX28" s="517"/>
      <c r="AY28" s="517"/>
      <c r="AZ28" s="517"/>
      <c r="BA28" s="517"/>
      <c r="BB28" s="517"/>
      <c r="BC28" s="517"/>
      <c r="BD28" s="517"/>
      <c r="BE28" s="517"/>
      <c r="BF28" s="517"/>
      <c r="BG28" s="517"/>
      <c r="BH28" s="517"/>
      <c r="BI28" s="517"/>
      <c r="BJ28" s="517"/>
      <c r="BK28" s="517"/>
      <c r="BL28" s="517"/>
      <c r="BM28" s="517"/>
      <c r="BN28" s="517"/>
      <c r="BO28" s="517"/>
      <c r="BP28" s="517"/>
      <c r="BQ28" s="517"/>
      <c r="BR28" s="517"/>
      <c r="BS28" s="517"/>
      <c r="BT28" s="517"/>
      <c r="BU28" s="517"/>
      <c r="BV28" s="517"/>
      <c r="BW28" s="517"/>
      <c r="BX28" s="517"/>
      <c r="BY28" s="517"/>
      <c r="BZ28" s="517"/>
      <c r="CA28" s="517"/>
      <c r="CB28" s="517"/>
      <c r="CC28" s="517"/>
      <c r="CD28" s="517"/>
      <c r="CE28" s="517"/>
      <c r="CF28" s="517"/>
      <c r="CG28" s="517"/>
      <c r="CH28" s="517"/>
      <c r="CI28" s="517"/>
      <c r="CJ28" s="517"/>
      <c r="CK28" s="517"/>
      <c r="CL28" s="517"/>
      <c r="CM28" s="517"/>
      <c r="CN28" s="517"/>
      <c r="CO28" s="517"/>
      <c r="CP28" s="517"/>
      <c r="CQ28" s="517"/>
      <c r="CR28" s="517"/>
      <c r="CS28" s="517"/>
      <c r="CT28" s="517"/>
      <c r="CU28" s="517"/>
      <c r="CV28" s="517"/>
      <c r="CW28" s="517"/>
      <c r="CX28" s="517"/>
      <c r="CY28" s="517"/>
      <c r="CZ28" s="517"/>
      <c r="DA28" s="517"/>
      <c r="DB28" s="517"/>
      <c r="DC28" s="517"/>
      <c r="DD28" s="517"/>
      <c r="DE28" s="517"/>
      <c r="DF28" s="517"/>
      <c r="DG28" s="517"/>
      <c r="DH28" s="517"/>
      <c r="DI28" s="517"/>
      <c r="DJ28" s="517"/>
      <c r="DK28" s="517"/>
      <c r="DL28" s="517"/>
      <c r="DM28" s="517"/>
      <c r="DN28" s="517"/>
      <c r="DO28" s="517"/>
      <c r="DP28" s="517"/>
      <c r="DQ28" s="517"/>
      <c r="DR28" s="517"/>
      <c r="DS28" s="517"/>
      <c r="DT28" s="517"/>
      <c r="DU28" s="517"/>
      <c r="DV28" s="517"/>
      <c r="DW28" s="517"/>
      <c r="DX28" s="517"/>
      <c r="DY28" s="517"/>
      <c r="DZ28" s="517"/>
      <c r="EA28" s="517"/>
      <c r="EB28" s="517"/>
      <c r="EC28" s="517"/>
      <c r="ED28" s="517"/>
      <c r="EE28" s="517"/>
      <c r="EF28" s="517"/>
      <c r="EG28" s="517"/>
      <c r="EH28" s="517"/>
      <c r="EI28" s="517"/>
      <c r="EJ28" s="517"/>
      <c r="EK28" s="517"/>
      <c r="EL28" s="517"/>
      <c r="EM28" s="517"/>
      <c r="EN28" s="517"/>
      <c r="EO28" s="517"/>
      <c r="EP28" s="517"/>
      <c r="EQ28" s="517"/>
      <c r="ER28" s="517"/>
      <c r="ES28" s="517"/>
      <c r="ET28" s="517"/>
      <c r="EU28" s="517"/>
    </row>
    <row r="29" spans="1:151" ht="20.25" customHeight="1" thickTop="1" thickBot="1" x14ac:dyDescent="0.25">
      <c r="A29" s="57"/>
      <c r="B29" s="58"/>
      <c r="C29" s="501" t="s">
        <v>17</v>
      </c>
      <c r="D29" s="163">
        <f>'BSc N KIP ALAP'!E52+D9+D27</f>
        <v>161</v>
      </c>
      <c r="E29" s="398">
        <f>'BSc N KIP ALAP'!F52+E9+E27+E28</f>
        <v>210</v>
      </c>
      <c r="F29" s="97"/>
      <c r="G29" s="98"/>
      <c r="H29" s="98"/>
      <c r="I29" s="99"/>
      <c r="J29" s="141">
        <f>'BSc N KIP ALAP'!K52+J9+J27+J28</f>
        <v>31</v>
      </c>
      <c r="K29" s="97"/>
      <c r="L29" s="98"/>
      <c r="M29" s="98"/>
      <c r="N29" s="99"/>
      <c r="O29" s="399">
        <f>'BSc N KIP ALAP'!P52+O9+O27+O28</f>
        <v>31</v>
      </c>
      <c r="P29" s="100"/>
      <c r="Q29" s="101"/>
      <c r="R29" s="101"/>
      <c r="S29" s="102"/>
      <c r="T29" s="141">
        <f>'BSc N KIP ALAP'!U52+T9+T27+T28</f>
        <v>32</v>
      </c>
      <c r="U29" s="100"/>
      <c r="V29" s="101"/>
      <c r="W29" s="101"/>
      <c r="X29" s="102"/>
      <c r="Y29" s="400">
        <f>'BSc N KIP ALAP'!Z52+Y9+Y27+Y28</f>
        <v>30</v>
      </c>
      <c r="Z29" s="97"/>
      <c r="AA29" s="98"/>
      <c r="AB29" s="98"/>
      <c r="AC29" s="99"/>
      <c r="AD29" s="400">
        <f>'BSc N KIP ALAP'!AE52+AD9+AD27+AD28</f>
        <v>28</v>
      </c>
      <c r="AE29" s="100"/>
      <c r="AF29" s="101"/>
      <c r="AG29" s="101"/>
      <c r="AH29" s="102"/>
      <c r="AI29" s="141">
        <f>'BSc N KIP ALAP'!AJ52+AI9+AI27+AI28</f>
        <v>28</v>
      </c>
      <c r="AJ29" s="100"/>
      <c r="AK29" s="101"/>
      <c r="AL29" s="101"/>
      <c r="AM29" s="102"/>
      <c r="AN29" s="401">
        <f>'BSc N KIP ALAP'!AO52+AN9+AN27+AN28</f>
        <v>30</v>
      </c>
      <c r="AO29" s="561">
        <f>SUM(J29,O29,T29,Y29,AD29,AI29,AN29)</f>
        <v>210</v>
      </c>
      <c r="AP29" s="559"/>
      <c r="AQ29" s="560"/>
      <c r="AR29" s="558"/>
      <c r="AS29" s="558"/>
      <c r="AU29" s="558"/>
      <c r="AV29" s="558"/>
      <c r="AW29" s="558"/>
      <c r="AX29" s="558"/>
      <c r="AY29" s="558"/>
      <c r="AZ29" s="558"/>
      <c r="BA29" s="558"/>
      <c r="BB29" s="558"/>
      <c r="BC29" s="558"/>
      <c r="BD29" s="558"/>
      <c r="BE29" s="558"/>
      <c r="BF29" s="558"/>
      <c r="BG29" s="558"/>
      <c r="BH29" s="558"/>
      <c r="BI29" s="558"/>
      <c r="BJ29" s="558"/>
      <c r="BK29" s="558"/>
      <c r="BL29" s="558"/>
      <c r="BM29" s="558"/>
      <c r="BN29" s="558"/>
      <c r="BO29" s="558"/>
      <c r="BP29" s="558"/>
      <c r="BQ29" s="558"/>
      <c r="BR29" s="558"/>
      <c r="BS29" s="558"/>
      <c r="BT29" s="558"/>
      <c r="BU29" s="558"/>
      <c r="BV29" s="558"/>
      <c r="BW29" s="558"/>
      <c r="BX29" s="558"/>
      <c r="BY29" s="558"/>
      <c r="BZ29" s="558"/>
      <c r="CA29" s="558"/>
      <c r="CB29" s="558"/>
      <c r="CC29" s="558"/>
      <c r="CD29" s="558"/>
      <c r="CE29" s="558"/>
      <c r="CF29" s="558"/>
      <c r="CG29" s="558"/>
      <c r="CH29" s="558"/>
      <c r="CI29" s="558"/>
      <c r="CJ29" s="558"/>
      <c r="CK29" s="558"/>
      <c r="CL29" s="558"/>
      <c r="CM29" s="558"/>
      <c r="CN29" s="558"/>
      <c r="CO29" s="558"/>
      <c r="CP29" s="558"/>
      <c r="CQ29" s="558"/>
      <c r="CR29" s="558"/>
      <c r="CS29" s="558"/>
      <c r="CT29" s="558"/>
      <c r="CU29" s="558"/>
      <c r="CV29" s="558"/>
      <c r="CW29" s="558"/>
      <c r="CX29" s="558"/>
      <c r="CY29" s="558"/>
      <c r="CZ29" s="558"/>
      <c r="DA29" s="558"/>
      <c r="DB29" s="558"/>
      <c r="DC29" s="558"/>
      <c r="DD29" s="558"/>
      <c r="DE29" s="558"/>
      <c r="DF29" s="558"/>
      <c r="DG29" s="558"/>
      <c r="DH29" s="558"/>
      <c r="DI29" s="558"/>
      <c r="DJ29" s="558"/>
      <c r="DK29" s="558"/>
      <c r="DL29" s="558"/>
      <c r="DM29" s="558"/>
      <c r="DN29" s="558"/>
      <c r="DO29" s="558"/>
      <c r="DP29" s="558"/>
      <c r="DQ29" s="558"/>
      <c r="DR29" s="558"/>
      <c r="DS29" s="558"/>
      <c r="DT29" s="558"/>
      <c r="DU29" s="558"/>
      <c r="DV29" s="558"/>
      <c r="DW29" s="558"/>
      <c r="DX29" s="558"/>
      <c r="DY29" s="558"/>
      <c r="DZ29" s="558"/>
      <c r="EA29" s="558"/>
      <c r="EB29" s="558"/>
      <c r="EC29" s="558"/>
      <c r="ED29" s="558"/>
      <c r="EE29" s="558"/>
      <c r="EF29" s="558"/>
      <c r="EG29" s="558"/>
      <c r="EH29" s="558"/>
      <c r="EI29" s="558"/>
      <c r="EJ29" s="558"/>
      <c r="EK29" s="558"/>
      <c r="EL29" s="558"/>
      <c r="EM29" s="558"/>
      <c r="EN29" s="558"/>
      <c r="EO29" s="558"/>
      <c r="EP29" s="558"/>
      <c r="EQ29" s="558"/>
      <c r="ER29" s="558"/>
      <c r="ES29" s="558"/>
      <c r="ET29" s="558"/>
      <c r="EU29" s="558"/>
    </row>
    <row r="30" spans="1:151" s="113" customFormat="1" ht="18" customHeight="1" x14ac:dyDescent="0.2">
      <c r="A30" s="110"/>
      <c r="B30" s="111"/>
      <c r="C30" s="185" t="s">
        <v>24</v>
      </c>
      <c r="D30" s="189"/>
      <c r="E30" s="190"/>
      <c r="F30" s="152"/>
      <c r="G30" s="153">
        <f>SUM(F9:H9,F27:H27,F29:H29)+SUM('BSc N KIP ALAP'!G52:I52)</f>
        <v>25</v>
      </c>
      <c r="H30" s="154"/>
      <c r="I30" s="155"/>
      <c r="J30" s="156"/>
      <c r="K30" s="152"/>
      <c r="L30" s="153">
        <f>SUM(K9:M9,K27:M27,K29:M29)+SUM('BSc N KIP ALAP'!L52:N52)</f>
        <v>26</v>
      </c>
      <c r="M30" s="154"/>
      <c r="N30" s="157"/>
      <c r="O30" s="156"/>
      <c r="P30" s="152"/>
      <c r="Q30" s="153">
        <f>SUM(P9:R9,P27:R27,P29:R29)+SUM('BSc N KIP ALAP'!Q52:S52)</f>
        <v>26</v>
      </c>
      <c r="R30" s="154"/>
      <c r="S30" s="157"/>
      <c r="T30" s="156"/>
      <c r="U30" s="152"/>
      <c r="V30" s="153">
        <f>SUM(U9:W9,U27:W27,U29:W29)+SUM('BSc N KIP ALAP'!V52:X52)</f>
        <v>26</v>
      </c>
      <c r="W30" s="154"/>
      <c r="X30" s="157"/>
      <c r="Y30" s="158"/>
      <c r="Z30" s="152"/>
      <c r="AA30" s="153">
        <f>SUM(Z9:AB9,Z27:AB27,Z29:AB29)+SUM('BSc N KIP ALAP'!AA52:AC52)</f>
        <v>24</v>
      </c>
      <c r="AB30" s="154"/>
      <c r="AC30" s="155"/>
      <c r="AD30" s="158"/>
      <c r="AE30" s="152"/>
      <c r="AF30" s="153">
        <f>SUM(AE9:AG9,AE27:AG27,AE29:AG29)+SUM('BSc N KIP ALAP'!AF52:AH52)</f>
        <v>23</v>
      </c>
      <c r="AG30" s="154"/>
      <c r="AH30" s="157"/>
      <c r="AI30" s="156"/>
      <c r="AJ30" s="152"/>
      <c r="AK30" s="153">
        <f>SUM(AJ9:AL9,AJ27:AL27,AJ29:AL29)+SUM('BSc N KIP ALAP'!AK52:AM52)</f>
        <v>11</v>
      </c>
      <c r="AL30" s="154"/>
      <c r="AM30" s="157"/>
      <c r="AN30" s="156"/>
      <c r="AO30" s="112"/>
      <c r="AP30" s="449"/>
      <c r="AQ30" s="449"/>
      <c r="AR30" s="517"/>
      <c r="AS30" s="517"/>
      <c r="AT30" s="562"/>
      <c r="AU30" s="517"/>
      <c r="AV30" s="517"/>
      <c r="AW30" s="517"/>
      <c r="AX30" s="517"/>
      <c r="AY30" s="517"/>
      <c r="AZ30" s="517"/>
      <c r="BA30" s="517"/>
      <c r="BB30" s="517"/>
      <c r="BC30" s="517"/>
      <c r="BD30" s="517"/>
      <c r="BE30" s="517"/>
      <c r="BF30" s="517"/>
      <c r="BG30" s="517"/>
      <c r="BH30" s="517"/>
      <c r="BI30" s="517"/>
      <c r="BJ30" s="517"/>
      <c r="BK30" s="517"/>
      <c r="BL30" s="517"/>
      <c r="BM30" s="517"/>
      <c r="BN30" s="517"/>
      <c r="BO30" s="517"/>
      <c r="BP30" s="517"/>
      <c r="BQ30" s="517"/>
      <c r="BR30" s="517"/>
      <c r="BS30" s="517"/>
      <c r="BT30" s="517"/>
      <c r="BU30" s="517"/>
      <c r="BV30" s="517"/>
      <c r="BW30" s="517"/>
      <c r="BX30" s="517"/>
      <c r="BY30" s="517"/>
      <c r="BZ30" s="517"/>
      <c r="CA30" s="517"/>
      <c r="CB30" s="517"/>
      <c r="CC30" s="517"/>
      <c r="CD30" s="517"/>
      <c r="CE30" s="517"/>
      <c r="CF30" s="517"/>
      <c r="CG30" s="517"/>
      <c r="CH30" s="517"/>
      <c r="CI30" s="517"/>
      <c r="CJ30" s="517"/>
      <c r="CK30" s="517"/>
      <c r="CL30" s="517"/>
      <c r="CM30" s="517"/>
      <c r="CN30" s="517"/>
      <c r="CO30" s="517"/>
      <c r="CP30" s="517"/>
      <c r="CQ30" s="517"/>
      <c r="CR30" s="517"/>
      <c r="CS30" s="517"/>
      <c r="CT30" s="517"/>
      <c r="CU30" s="517"/>
      <c r="CV30" s="517"/>
      <c r="CW30" s="517"/>
      <c r="CX30" s="517"/>
      <c r="CY30" s="517"/>
      <c r="CZ30" s="517"/>
      <c r="DA30" s="517"/>
      <c r="DB30" s="517"/>
      <c r="DC30" s="517"/>
      <c r="DD30" s="517"/>
      <c r="DE30" s="517"/>
      <c r="DF30" s="517"/>
      <c r="DG30" s="517"/>
      <c r="DH30" s="517"/>
      <c r="DI30" s="517"/>
      <c r="DJ30" s="517"/>
      <c r="DK30" s="517"/>
      <c r="DL30" s="517"/>
      <c r="DM30" s="517"/>
      <c r="DN30" s="517"/>
      <c r="DO30" s="517"/>
      <c r="DP30" s="517"/>
      <c r="DQ30" s="517"/>
      <c r="DR30" s="517"/>
      <c r="DS30" s="517"/>
      <c r="DT30" s="517"/>
      <c r="DU30" s="517"/>
      <c r="DV30" s="517"/>
      <c r="DW30" s="517"/>
      <c r="DX30" s="517"/>
      <c r="DY30" s="517"/>
      <c r="DZ30" s="517"/>
      <c r="EA30" s="517"/>
      <c r="EB30" s="517"/>
      <c r="EC30" s="517"/>
      <c r="ED30" s="517"/>
      <c r="EE30" s="517"/>
      <c r="EF30" s="517"/>
      <c r="EG30" s="517"/>
      <c r="EH30" s="517"/>
      <c r="EI30" s="517"/>
      <c r="EJ30" s="517"/>
      <c r="EK30" s="517"/>
      <c r="EL30" s="517"/>
      <c r="EM30" s="517"/>
      <c r="EN30" s="517"/>
      <c r="EO30" s="517"/>
      <c r="EP30" s="517"/>
      <c r="EQ30" s="517"/>
      <c r="ER30" s="517"/>
      <c r="ES30" s="517"/>
      <c r="ET30" s="517"/>
      <c r="EU30" s="517"/>
    </row>
    <row r="31" spans="1:151" s="113" customFormat="1" ht="18" customHeight="1" x14ac:dyDescent="0.2">
      <c r="A31" s="114"/>
      <c r="B31" s="115"/>
      <c r="C31" s="186" t="s">
        <v>16</v>
      </c>
      <c r="D31" s="191"/>
      <c r="E31" s="192"/>
      <c r="F31" s="116"/>
      <c r="G31" s="117"/>
      <c r="H31" s="117"/>
      <c r="I31" s="196">
        <f>COUNTIF('BSc N KIP ALAP'!J10:J51,"v")+COUNTIF(I10:I26,"v")</f>
        <v>4</v>
      </c>
      <c r="J31" s="118"/>
      <c r="K31" s="119"/>
      <c r="L31" s="120"/>
      <c r="M31" s="120"/>
      <c r="N31" s="196">
        <f>COUNTIF('BSc N KIP ALAP'!O10:O51,"v")+COUNTIF(N10:N26,"v")</f>
        <v>4</v>
      </c>
      <c r="O31" s="118"/>
      <c r="P31" s="119"/>
      <c r="Q31" s="120"/>
      <c r="R31" s="120"/>
      <c r="S31" s="196">
        <f>COUNTIF('BSc N KIP ALAP'!T10:T51,"v")+COUNTIF(S10:S26,"v")</f>
        <v>5</v>
      </c>
      <c r="T31" s="118"/>
      <c r="U31" s="119"/>
      <c r="V31" s="120"/>
      <c r="W31" s="120"/>
      <c r="X31" s="196">
        <f>COUNTIF('BSc N KIP ALAP'!Y10:Y51,"v")+COUNTIF(X10:X26,"v")</f>
        <v>4</v>
      </c>
      <c r="Y31" s="121"/>
      <c r="Z31" s="116"/>
      <c r="AA31" s="117"/>
      <c r="AB31" s="117"/>
      <c r="AC31" s="196">
        <f>COUNTIF('BSc N KIP ALAP'!AD10:AD51,"v")+COUNTIF(AC10:AC26,"v")</f>
        <v>4</v>
      </c>
      <c r="AD31" s="121"/>
      <c r="AE31" s="119"/>
      <c r="AF31" s="120"/>
      <c r="AG31" s="120"/>
      <c r="AH31" s="196">
        <f>COUNTIF('BSc N KIP ALAP'!AI10:AI51,"v")+COUNTIF(AH10:AH26,"v")</f>
        <v>3</v>
      </c>
      <c r="AI31" s="118"/>
      <c r="AJ31" s="119"/>
      <c r="AK31" s="120"/>
      <c r="AL31" s="120"/>
      <c r="AM31" s="196">
        <f>COUNTIF('BSc N KIP ALAP'!AN10:AN51,"v")+COUNTIF(AM10:AM26,"v")</f>
        <v>4</v>
      </c>
      <c r="AN31" s="118"/>
      <c r="AO31" s="122"/>
      <c r="AP31" s="450"/>
      <c r="AQ31" s="450"/>
    </row>
    <row r="32" spans="1:151" s="113" customFormat="1" ht="18" customHeight="1" thickBot="1" x14ac:dyDescent="0.25">
      <c r="A32" s="123"/>
      <c r="B32" s="124"/>
      <c r="C32" s="187" t="s">
        <v>120</v>
      </c>
      <c r="D32" s="193"/>
      <c r="E32" s="194"/>
      <c r="F32" s="116"/>
      <c r="G32" s="117"/>
      <c r="H32" s="117"/>
      <c r="I32" s="196">
        <f>COUNTIF('BSc N KIP ALAP'!J10:J51,"é")+COUNTIF(I10:I26,"é")</f>
        <v>4</v>
      </c>
      <c r="J32" s="118"/>
      <c r="K32" s="119"/>
      <c r="L32" s="120"/>
      <c r="M32" s="120"/>
      <c r="N32" s="196">
        <f>COUNTIF('BSc N KIP ALAP'!O10:O51,"é")+COUNTIF(N10:N26,"é")</f>
        <v>4</v>
      </c>
      <c r="O32" s="118"/>
      <c r="P32" s="119"/>
      <c r="Q32" s="120"/>
      <c r="R32" s="120"/>
      <c r="S32" s="196">
        <f>COUNTIF('BSc N KIP ALAP'!T10:T51,"é")+COUNTIF(S10:S26,"é")</f>
        <v>6</v>
      </c>
      <c r="T32" s="118"/>
      <c r="U32" s="119"/>
      <c r="V32" s="120"/>
      <c r="W32" s="120"/>
      <c r="X32" s="196">
        <f>COUNTIF('BSc N KIP ALAP'!Y10:Y51,"é")+COUNTIF(X10:X26,"é")</f>
        <v>5</v>
      </c>
      <c r="Y32" s="121"/>
      <c r="Z32" s="116"/>
      <c r="AA32" s="117"/>
      <c r="AB32" s="117"/>
      <c r="AC32" s="196">
        <f>COUNTIF('BSc N KIP ALAP'!AD10:AD51,"é")+COUNTIF(AC10:AC26,"é")</f>
        <v>4</v>
      </c>
      <c r="AD32" s="121"/>
      <c r="AE32" s="119"/>
      <c r="AF32" s="120"/>
      <c r="AG32" s="120"/>
      <c r="AH32" s="196">
        <f>COUNTIF('BSc N KIP ALAP'!AI10:AI51,"é")+COUNTIF(AH10:AH26,"é")</f>
        <v>4</v>
      </c>
      <c r="AI32" s="118"/>
      <c r="AJ32" s="119"/>
      <c r="AK32" s="120"/>
      <c r="AL32" s="120"/>
      <c r="AM32" s="196">
        <f>COUNTIF('BSc N KIP ALAP'!AN10:AN51,"é")+COUNTIF(AM10:AM26,"é")</f>
        <v>2</v>
      </c>
      <c r="AN32" s="118"/>
      <c r="AO32" s="122"/>
      <c r="AP32" s="450"/>
      <c r="AQ32" s="450"/>
    </row>
    <row r="33" spans="1:45" s="113" customFormat="1" ht="18" customHeight="1" thickTop="1" x14ac:dyDescent="0.2">
      <c r="A33" s="110"/>
      <c r="B33" s="111"/>
      <c r="C33" s="184" t="s">
        <v>19</v>
      </c>
      <c r="D33" s="126">
        <v>2</v>
      </c>
      <c r="E33" s="127">
        <v>0</v>
      </c>
      <c r="F33" s="128"/>
      <c r="G33" s="129"/>
      <c r="H33" s="129"/>
      <c r="I33" s="129"/>
      <c r="J33" s="130"/>
      <c r="K33" s="128">
        <v>0</v>
      </c>
      <c r="L33" s="129">
        <v>2</v>
      </c>
      <c r="M33" s="129">
        <v>0</v>
      </c>
      <c r="N33" s="129" t="s">
        <v>20</v>
      </c>
      <c r="O33" s="130"/>
      <c r="P33" s="128"/>
      <c r="Q33" s="129"/>
      <c r="R33" s="129"/>
      <c r="S33" s="129"/>
      <c r="T33" s="130"/>
      <c r="U33" s="128"/>
      <c r="V33" s="129"/>
      <c r="W33" s="129"/>
      <c r="X33" s="129"/>
      <c r="Y33" s="131"/>
      <c r="Z33" s="128"/>
      <c r="AA33" s="129"/>
      <c r="AB33" s="129"/>
      <c r="AC33" s="129"/>
      <c r="AD33" s="131"/>
      <c r="AE33" s="128"/>
      <c r="AF33" s="129"/>
      <c r="AG33" s="129"/>
      <c r="AH33" s="129"/>
      <c r="AI33" s="130"/>
      <c r="AJ33" s="128"/>
      <c r="AK33" s="129"/>
      <c r="AL33" s="129"/>
      <c r="AM33" s="129"/>
      <c r="AN33" s="130"/>
      <c r="AO33" s="122"/>
      <c r="AP33" s="450"/>
      <c r="AQ33" s="450"/>
    </row>
    <row r="34" spans="1:45" s="113" customFormat="1" ht="18" customHeight="1" x14ac:dyDescent="0.2">
      <c r="A34" s="114"/>
      <c r="B34" s="115"/>
      <c r="C34" s="188" t="s">
        <v>21</v>
      </c>
      <c r="D34" s="132">
        <v>2</v>
      </c>
      <c r="E34" s="133">
        <v>0</v>
      </c>
      <c r="F34" s="119"/>
      <c r="G34" s="120"/>
      <c r="H34" s="120"/>
      <c r="I34" s="120"/>
      <c r="J34" s="118"/>
      <c r="K34" s="119"/>
      <c r="L34" s="120"/>
      <c r="M34" s="120"/>
      <c r="N34" s="120"/>
      <c r="O34" s="118"/>
      <c r="P34" s="119">
        <v>0</v>
      </c>
      <c r="Q34" s="120">
        <v>2</v>
      </c>
      <c r="R34" s="120">
        <v>0</v>
      </c>
      <c r="S34" s="120" t="s">
        <v>20</v>
      </c>
      <c r="T34" s="118"/>
      <c r="U34" s="119"/>
      <c r="V34" s="120"/>
      <c r="W34" s="120"/>
      <c r="X34" s="120"/>
      <c r="Y34" s="121"/>
      <c r="Z34" s="119"/>
      <c r="AA34" s="120"/>
      <c r="AB34" s="120"/>
      <c r="AC34" s="120"/>
      <c r="AD34" s="121"/>
      <c r="AE34" s="119"/>
      <c r="AF34" s="120"/>
      <c r="AG34" s="120"/>
      <c r="AH34" s="120"/>
      <c r="AI34" s="118"/>
      <c r="AJ34" s="119"/>
      <c r="AK34" s="120"/>
      <c r="AL34" s="120"/>
      <c r="AM34" s="120"/>
      <c r="AN34" s="118"/>
      <c r="AO34" s="122"/>
      <c r="AP34" s="450"/>
      <c r="AQ34" s="450"/>
    </row>
    <row r="35" spans="1:45" s="113" customFormat="1" ht="18" customHeight="1" x14ac:dyDescent="0.2">
      <c r="A35" s="114"/>
      <c r="B35" s="115"/>
      <c r="C35" s="432" t="s">
        <v>162</v>
      </c>
      <c r="D35" s="435">
        <v>4</v>
      </c>
      <c r="E35" s="436">
        <v>4</v>
      </c>
      <c r="F35" s="119"/>
      <c r="G35" s="120"/>
      <c r="H35" s="120"/>
      <c r="I35" s="120"/>
      <c r="J35" s="118"/>
      <c r="K35" s="119"/>
      <c r="L35" s="120"/>
      <c r="M35" s="120"/>
      <c r="N35" s="120"/>
      <c r="O35" s="118"/>
      <c r="P35" s="437">
        <v>0</v>
      </c>
      <c r="Q35" s="434">
        <v>4</v>
      </c>
      <c r="R35" s="433">
        <v>0</v>
      </c>
      <c r="S35" s="433" t="s">
        <v>119</v>
      </c>
      <c r="T35" s="442">
        <v>4</v>
      </c>
      <c r="U35" s="171" t="s">
        <v>122</v>
      </c>
      <c r="V35" s="120"/>
      <c r="W35" s="120"/>
      <c r="X35" s="120"/>
      <c r="Y35" s="121"/>
      <c r="Z35" s="119"/>
      <c r="AA35" s="120"/>
      <c r="AB35" s="120"/>
      <c r="AC35" s="120"/>
      <c r="AD35" s="121"/>
      <c r="AE35" s="119"/>
      <c r="AF35" s="120"/>
      <c r="AG35" s="120"/>
      <c r="AH35" s="120"/>
      <c r="AI35" s="118"/>
      <c r="AJ35" s="119"/>
      <c r="AK35" s="120"/>
      <c r="AL35" s="120"/>
      <c r="AM35" s="120"/>
      <c r="AN35" s="118"/>
      <c r="AO35" s="122"/>
      <c r="AP35" s="450"/>
      <c r="AQ35" s="450"/>
    </row>
    <row r="36" spans="1:45" s="113" customFormat="1" ht="18" customHeight="1" thickBot="1" x14ac:dyDescent="0.25">
      <c r="A36" s="531"/>
      <c r="B36" s="530"/>
      <c r="C36" s="529" t="s">
        <v>141</v>
      </c>
      <c r="D36" s="440" t="s">
        <v>161</v>
      </c>
      <c r="E36" s="441">
        <v>0</v>
      </c>
      <c r="F36" s="134"/>
      <c r="G36" s="135"/>
      <c r="H36" s="135"/>
      <c r="I36" s="135"/>
      <c r="J36" s="136"/>
      <c r="K36" s="134"/>
      <c r="L36" s="135"/>
      <c r="M36" s="135"/>
      <c r="N36" s="135"/>
      <c r="O36" s="136"/>
      <c r="P36" s="137"/>
      <c r="Q36" s="138"/>
      <c r="R36" s="135"/>
      <c r="S36" s="135"/>
      <c r="T36" s="136"/>
      <c r="U36" s="134"/>
      <c r="V36" s="135"/>
      <c r="W36" s="135"/>
      <c r="X36" s="135"/>
      <c r="Y36" s="139"/>
      <c r="Z36" s="134"/>
      <c r="AA36" s="135"/>
      <c r="AB36" s="135"/>
      <c r="AC36" s="135"/>
      <c r="AD36" s="139"/>
      <c r="AE36" s="1091" t="s">
        <v>161</v>
      </c>
      <c r="AF36" s="1092"/>
      <c r="AG36" s="1092"/>
      <c r="AH36" s="1092"/>
      <c r="AI36" s="1093"/>
      <c r="AJ36" s="134"/>
      <c r="AK36" s="135"/>
      <c r="AL36" s="135"/>
      <c r="AM36" s="135"/>
      <c r="AN36" s="136"/>
      <c r="AO36" s="122"/>
      <c r="AP36" s="450"/>
      <c r="AQ36" s="450"/>
    </row>
    <row r="37" spans="1:45" ht="12.75" customHeight="1" x14ac:dyDescent="0.2">
      <c r="B37" s="14"/>
      <c r="C37" s="9"/>
      <c r="D37" s="3"/>
      <c r="E37" s="3"/>
      <c r="F37" s="1"/>
      <c r="G37" s="1"/>
      <c r="H37" s="1"/>
      <c r="I37" s="1"/>
      <c r="J37" s="12"/>
      <c r="K37" s="12"/>
      <c r="L37" s="12"/>
      <c r="M37" s="12"/>
      <c r="N37" s="1"/>
      <c r="O37" s="12"/>
      <c r="P37" s="12"/>
      <c r="Q37" s="12"/>
      <c r="R37" s="12"/>
      <c r="S37" s="1"/>
      <c r="T37" s="12"/>
      <c r="U37" s="12"/>
      <c r="V37" s="12"/>
      <c r="W37" s="12"/>
      <c r="X37" s="1"/>
      <c r="Y37" s="12"/>
      <c r="Z37" s="12"/>
      <c r="AA37" s="12"/>
      <c r="AB37" s="12"/>
      <c r="AC37" s="1"/>
      <c r="AD37" s="12"/>
      <c r="AE37" s="1"/>
      <c r="AF37" s="1"/>
      <c r="AG37" s="1"/>
      <c r="AH37" s="1"/>
      <c r="AI37" s="12"/>
      <c r="AJ37" s="1"/>
      <c r="AK37" s="1"/>
      <c r="AL37" s="1"/>
      <c r="AM37" s="1"/>
      <c r="AN37" s="12"/>
      <c r="AO37" s="17"/>
      <c r="AP37" s="17"/>
      <c r="AQ37" s="17"/>
      <c r="AS37" s="8"/>
    </row>
    <row r="38" spans="1:45" ht="18" customHeight="1" x14ac:dyDescent="0.2">
      <c r="A38" s="2"/>
      <c r="B38" s="39" t="s">
        <v>112</v>
      </c>
      <c r="C38" s="36"/>
      <c r="D38" s="36"/>
      <c r="E38" s="36"/>
      <c r="F38" s="36"/>
      <c r="G38" s="36"/>
      <c r="H38" s="36"/>
      <c r="I38" s="36"/>
      <c r="J38" s="36"/>
      <c r="K38" s="36"/>
      <c r="L38" s="12"/>
      <c r="M38" s="12"/>
      <c r="N38" s="1089"/>
      <c r="O38" s="1090"/>
      <c r="P38" s="1090"/>
      <c r="Q38" s="12"/>
      <c r="R38" s="12"/>
      <c r="S38" s="1"/>
      <c r="T38" s="12"/>
      <c r="U38" s="12"/>
      <c r="V38" s="12"/>
      <c r="W38" s="12"/>
      <c r="X38" s="1"/>
      <c r="Y38" s="12"/>
      <c r="Z38" s="12"/>
      <c r="AA38" s="12"/>
      <c r="AB38" s="12"/>
      <c r="AC38" s="1"/>
      <c r="AD38" s="12"/>
      <c r="AE38" s="1"/>
      <c r="AF38" s="1"/>
      <c r="AG38" s="1"/>
      <c r="AH38" s="1"/>
      <c r="AI38" s="12"/>
      <c r="AJ38" s="1"/>
      <c r="AK38" s="1"/>
      <c r="AL38" s="1"/>
      <c r="AM38" s="1"/>
      <c r="AN38" s="12"/>
      <c r="AO38" s="17"/>
      <c r="AP38" s="17"/>
      <c r="AQ38" s="17"/>
      <c r="AS38" s="8"/>
    </row>
    <row r="39" spans="1:45" ht="15" customHeight="1" x14ac:dyDescent="0.2">
      <c r="A39" s="5"/>
      <c r="B39" s="39" t="s">
        <v>220</v>
      </c>
      <c r="C39" s="36"/>
      <c r="D39" s="36"/>
      <c r="E39" s="36"/>
      <c r="F39" s="36"/>
      <c r="G39" s="36"/>
      <c r="H39" s="36"/>
      <c r="I39" s="36"/>
      <c r="J39" s="36"/>
      <c r="K39" s="19"/>
      <c r="L39" s="19"/>
      <c r="M39" s="19"/>
      <c r="N39" s="19"/>
      <c r="O39" s="19"/>
      <c r="P39" s="19"/>
      <c r="Q39" s="12"/>
      <c r="R39" s="12"/>
      <c r="S39" s="1"/>
      <c r="T39" s="12"/>
      <c r="U39" s="12"/>
      <c r="V39" s="12"/>
      <c r="W39" s="12"/>
      <c r="X39" s="1"/>
      <c r="Y39" s="12"/>
      <c r="Z39" s="12"/>
      <c r="AA39" s="12"/>
      <c r="AB39" s="12"/>
      <c r="AC39" s="1"/>
      <c r="AD39" s="12"/>
      <c r="AE39" s="1"/>
      <c r="AF39" s="1"/>
      <c r="AG39" s="1"/>
      <c r="AH39" s="1"/>
      <c r="AI39" s="12"/>
      <c r="AJ39" s="1"/>
      <c r="AK39" s="1"/>
      <c r="AL39" s="1"/>
      <c r="AM39" s="1"/>
      <c r="AN39" s="12"/>
      <c r="AO39" s="17"/>
      <c r="AP39" s="17"/>
      <c r="AQ39" s="17"/>
      <c r="AS39" s="4"/>
    </row>
    <row r="40" spans="1:45" ht="15" customHeight="1" x14ac:dyDescent="0.2">
      <c r="A40" s="11"/>
      <c r="B40" s="567" t="s">
        <v>205</v>
      </c>
      <c r="C40" s="566"/>
      <c r="D40" s="566"/>
      <c r="E40" s="566"/>
      <c r="F40" s="36"/>
      <c r="G40" s="36"/>
      <c r="H40" s="36"/>
      <c r="I40" s="36"/>
      <c r="J40" s="36"/>
      <c r="K40" s="19"/>
      <c r="L40" s="19"/>
      <c r="M40" s="19"/>
      <c r="N40" s="19"/>
      <c r="O40" s="12"/>
      <c r="P40" s="12"/>
      <c r="Q40" s="12"/>
      <c r="R40" s="12"/>
      <c r="S40" s="12"/>
      <c r="T40" s="12"/>
      <c r="U40" s="12"/>
      <c r="V40" s="12"/>
      <c r="W40" s="12"/>
      <c r="X40" s="1"/>
      <c r="Y40" s="12"/>
      <c r="Z40" s="12"/>
      <c r="AA40" s="12"/>
      <c r="AB40" s="12"/>
      <c r="AC40" s="1"/>
      <c r="AD40" s="12"/>
      <c r="AE40" s="1"/>
      <c r="AF40" s="1"/>
      <c r="AG40" s="1"/>
      <c r="AH40" s="1"/>
      <c r="AI40" s="12"/>
      <c r="AJ40" s="1"/>
      <c r="AK40" s="1"/>
      <c r="AL40" s="1"/>
      <c r="AM40" s="1"/>
      <c r="AN40" s="12"/>
      <c r="AO40" s="17"/>
      <c r="AP40" s="17"/>
      <c r="AQ40" s="17"/>
      <c r="AS40" s="8"/>
    </row>
    <row r="41" spans="1:45" ht="12.75" customHeight="1" x14ac:dyDescent="0.2">
      <c r="A41" s="2"/>
      <c r="B41" s="14"/>
      <c r="C41" s="9"/>
      <c r="D41" s="3"/>
      <c r="E41" s="3"/>
      <c r="F41" s="1"/>
      <c r="G41" s="1"/>
      <c r="H41" s="1"/>
      <c r="I41" s="1"/>
      <c r="J41" s="12"/>
      <c r="K41" s="12"/>
      <c r="L41" s="12"/>
      <c r="M41" s="12"/>
      <c r="N41" s="1"/>
      <c r="O41" s="12"/>
      <c r="P41" s="12"/>
      <c r="Q41" s="12"/>
      <c r="R41" s="12"/>
      <c r="S41" s="1"/>
      <c r="T41" s="12"/>
      <c r="U41" s="12"/>
      <c r="V41" s="12"/>
      <c r="W41" s="12"/>
      <c r="X41" s="1"/>
      <c r="Y41" s="12"/>
      <c r="Z41" s="12"/>
      <c r="AA41" s="12"/>
      <c r="AB41" s="12"/>
      <c r="AC41" s="1"/>
      <c r="AD41" s="12"/>
      <c r="AE41" s="1"/>
      <c r="AF41" s="1"/>
      <c r="AG41" s="1"/>
      <c r="AH41" s="1"/>
      <c r="AI41" s="12"/>
      <c r="AJ41" s="1"/>
      <c r="AK41" s="1"/>
      <c r="AL41" s="1"/>
      <c r="AM41" s="1"/>
      <c r="AN41" s="12"/>
      <c r="AO41" s="17"/>
      <c r="AP41" s="17"/>
      <c r="AQ41" s="17"/>
    </row>
    <row r="44" spans="1:45" ht="12.75" customHeight="1" x14ac:dyDescent="0.2">
      <c r="B44" s="14"/>
      <c r="C44" s="9"/>
      <c r="D44" s="3"/>
      <c r="E44" s="3"/>
      <c r="F44" s="1"/>
      <c r="G44" s="1"/>
      <c r="H44" s="1"/>
      <c r="I44" s="1"/>
      <c r="J44" s="12"/>
      <c r="K44" s="12"/>
      <c r="L44" s="12"/>
      <c r="M44" s="12"/>
      <c r="N44" s="1"/>
      <c r="O44" s="12"/>
      <c r="P44" s="12"/>
      <c r="Q44" s="12"/>
      <c r="R44" s="12"/>
      <c r="S44" s="1"/>
      <c r="T44" s="12"/>
      <c r="U44" s="12"/>
      <c r="V44" s="12"/>
      <c r="W44" s="12"/>
      <c r="X44" s="1"/>
      <c r="Y44" s="12"/>
      <c r="Z44" s="12"/>
      <c r="AA44" s="12"/>
      <c r="AB44" s="12"/>
      <c r="AC44" s="1"/>
      <c r="AD44" s="12"/>
      <c r="AE44" s="1"/>
      <c r="AF44" s="1"/>
      <c r="AG44" s="1"/>
      <c r="AH44" s="1"/>
      <c r="AI44" s="12"/>
      <c r="AJ44" s="1"/>
      <c r="AK44" s="1"/>
      <c r="AL44" s="1"/>
      <c r="AM44" s="1"/>
      <c r="AN44" s="12"/>
      <c r="AO44" s="12"/>
      <c r="AP44" s="12"/>
      <c r="AQ44" s="17"/>
      <c r="AS44" s="8"/>
    </row>
    <row r="45" spans="1:45" ht="12.75" customHeight="1" x14ac:dyDescent="0.2">
      <c r="B45" s="14"/>
      <c r="C45" s="1085" t="s">
        <v>163</v>
      </c>
      <c r="D45" s="1064"/>
      <c r="E45" s="3"/>
      <c r="F45" s="1"/>
      <c r="G45" s="1"/>
      <c r="H45" s="1"/>
      <c r="I45" s="1"/>
      <c r="J45" s="12"/>
      <c r="K45" s="12"/>
      <c r="L45" s="12"/>
      <c r="M45" s="12"/>
      <c r="N45" s="1"/>
      <c r="O45" s="12"/>
      <c r="P45" s="12"/>
      <c r="Q45" s="12"/>
      <c r="R45" s="12"/>
      <c r="S45" s="1"/>
      <c r="T45" s="12"/>
      <c r="U45" s="12"/>
      <c r="V45" s="12"/>
      <c r="W45" s="12"/>
      <c r="X45" s="1"/>
      <c r="Y45" s="12"/>
      <c r="Z45" s="12"/>
      <c r="AA45" s="12"/>
      <c r="AB45" s="12"/>
      <c r="AC45" s="1"/>
      <c r="AD45" s="12"/>
      <c r="AE45" s="1"/>
      <c r="AF45" s="1"/>
      <c r="AG45" s="1"/>
      <c r="AH45" s="1"/>
      <c r="AI45" s="12"/>
      <c r="AJ45" s="1"/>
      <c r="AK45" s="1"/>
      <c r="AL45" s="1"/>
      <c r="AM45" s="1"/>
      <c r="AN45" s="12"/>
      <c r="AO45" s="12"/>
      <c r="AP45" s="12"/>
      <c r="AQ45" s="17"/>
      <c r="AS45" s="8"/>
    </row>
    <row r="46" spans="1:45" ht="12.75" customHeight="1" x14ac:dyDescent="0.2">
      <c r="B46" s="14"/>
      <c r="C46" s="9"/>
      <c r="D46" s="3"/>
      <c r="E46" s="3"/>
      <c r="F46" s="1"/>
      <c r="G46" s="1"/>
      <c r="H46" s="1"/>
      <c r="I46" s="1"/>
      <c r="J46" s="12"/>
      <c r="K46" s="1"/>
      <c r="L46" s="12"/>
      <c r="M46" s="12"/>
      <c r="N46" s="12"/>
      <c r="O46" s="12"/>
      <c r="P46" s="12"/>
      <c r="Q46" s="12"/>
      <c r="R46" s="12"/>
      <c r="S46" s="1"/>
      <c r="T46" s="12"/>
      <c r="U46" s="12"/>
      <c r="V46" s="12"/>
      <c r="W46" s="12"/>
      <c r="X46" s="1"/>
      <c r="Y46" s="12"/>
      <c r="Z46" s="12"/>
      <c r="AA46" s="12"/>
      <c r="AB46" s="12"/>
      <c r="AC46" s="1"/>
      <c r="AD46" s="12"/>
      <c r="AE46" s="1"/>
      <c r="AF46" s="1"/>
      <c r="AG46" s="1"/>
      <c r="AH46" s="1"/>
      <c r="AI46" s="12"/>
      <c r="AJ46" s="1"/>
      <c r="AK46" s="1"/>
      <c r="AL46" s="1"/>
      <c r="AM46" s="1"/>
      <c r="AN46" s="12"/>
      <c r="AO46" s="12"/>
      <c r="AP46" s="12"/>
      <c r="AQ46" s="17"/>
      <c r="AS46" s="8"/>
    </row>
    <row r="47" spans="1:45" ht="12.75" customHeight="1" x14ac:dyDescent="0.2">
      <c r="B47" s="14"/>
      <c r="C47" s="9"/>
      <c r="D47" s="3"/>
      <c r="E47" s="3"/>
      <c r="F47" s="1"/>
      <c r="G47" s="1"/>
      <c r="H47" s="1"/>
      <c r="I47" s="1"/>
      <c r="J47" s="12"/>
      <c r="K47" s="1"/>
      <c r="L47" s="12"/>
      <c r="M47" s="219" t="s">
        <v>131</v>
      </c>
      <c r="N47" s="12"/>
      <c r="O47" s="12"/>
      <c r="P47" s="12"/>
      <c r="Q47" s="12"/>
      <c r="R47" s="12"/>
      <c r="X47" s="1"/>
      <c r="Y47" s="12"/>
      <c r="Z47" s="12"/>
      <c r="AA47" s="12"/>
      <c r="AB47" s="12"/>
      <c r="AC47" s="1"/>
      <c r="AD47" s="12"/>
      <c r="AE47" s="1"/>
      <c r="AF47" s="1"/>
      <c r="AG47" s="1"/>
      <c r="AH47" s="1"/>
      <c r="AI47" s="12"/>
      <c r="AJ47" s="1"/>
      <c r="AK47" s="1"/>
      <c r="AL47" s="1"/>
      <c r="AM47" s="1"/>
      <c r="AN47" s="12"/>
      <c r="AO47" s="12"/>
      <c r="AP47" s="12"/>
      <c r="AQ47" s="17"/>
      <c r="AS47" s="8"/>
    </row>
    <row r="48" spans="1:45" ht="12.75" customHeight="1" x14ac:dyDescent="0.2">
      <c r="B48" s="14"/>
      <c r="C48" s="9"/>
      <c r="D48" s="3"/>
      <c r="E48" s="3"/>
      <c r="F48" s="1"/>
      <c r="G48" s="1"/>
      <c r="H48" s="1"/>
      <c r="I48" s="1"/>
      <c r="J48" s="12"/>
      <c r="K48" s="1"/>
      <c r="L48" s="12"/>
      <c r="M48" s="219" t="s">
        <v>132</v>
      </c>
      <c r="N48" s="12"/>
      <c r="O48" s="12"/>
      <c r="P48" s="12"/>
      <c r="Q48" s="12"/>
      <c r="R48" s="12"/>
      <c r="X48" s="1"/>
      <c r="Y48" s="12"/>
      <c r="Z48" s="12"/>
      <c r="AA48" s="12"/>
      <c r="AB48" s="12"/>
      <c r="AC48" s="1"/>
      <c r="AD48" s="12"/>
      <c r="AE48" s="1"/>
      <c r="AF48" s="1"/>
      <c r="AG48" s="1"/>
      <c r="AH48" s="1"/>
      <c r="AI48" s="12"/>
      <c r="AJ48" s="1"/>
      <c r="AK48" s="1"/>
      <c r="AL48" s="1"/>
      <c r="AM48" s="1"/>
      <c r="AN48" s="12"/>
      <c r="AO48" s="12"/>
      <c r="AP48" s="12"/>
      <c r="AQ48" s="17"/>
      <c r="AS48" s="8"/>
    </row>
    <row r="49" spans="2:45" ht="12.75" customHeight="1" x14ac:dyDescent="0.2">
      <c r="B49" s="14"/>
      <c r="D49" s="3"/>
      <c r="E49" s="3"/>
      <c r="F49" s="1"/>
      <c r="G49" s="1"/>
      <c r="H49" s="1"/>
      <c r="I49" s="1"/>
      <c r="J49" s="12"/>
      <c r="K49" s="1"/>
      <c r="L49" s="12"/>
      <c r="M49" s="12"/>
      <c r="N49" s="12"/>
      <c r="O49" s="12"/>
      <c r="P49" s="12"/>
      <c r="Q49" s="12"/>
      <c r="R49" s="12"/>
      <c r="X49" s="1"/>
      <c r="Y49" s="12"/>
      <c r="Z49" s="12"/>
      <c r="AA49" s="12"/>
      <c r="AB49" s="12"/>
      <c r="AC49" s="1"/>
      <c r="AD49" s="12"/>
      <c r="AE49" s="1"/>
      <c r="AF49" s="1"/>
      <c r="AG49" s="1"/>
      <c r="AH49" s="1"/>
      <c r="AI49" s="12"/>
      <c r="AJ49" s="1"/>
      <c r="AK49" s="1"/>
      <c r="AL49" s="1"/>
      <c r="AM49" s="1"/>
      <c r="AN49" s="12"/>
      <c r="AO49" s="12"/>
      <c r="AP49" s="12"/>
      <c r="AQ49" s="17"/>
      <c r="AS49" s="8"/>
    </row>
    <row r="50" spans="2:45" ht="12.75" customHeight="1" x14ac:dyDescent="0.2">
      <c r="B50" s="14"/>
      <c r="D50" s="3"/>
      <c r="E50" s="3"/>
      <c r="F50" s="1"/>
      <c r="G50" s="1"/>
      <c r="H50" s="1"/>
      <c r="I50" s="1"/>
      <c r="J50" s="12"/>
      <c r="K50" s="12"/>
      <c r="L50" s="12"/>
      <c r="M50" s="12"/>
      <c r="N50" s="1"/>
      <c r="O50" s="12"/>
      <c r="P50" s="12"/>
      <c r="Q50" s="12"/>
      <c r="R50" s="12"/>
      <c r="X50" s="1"/>
      <c r="Y50" s="12"/>
      <c r="Z50" s="12"/>
      <c r="AA50" s="12"/>
      <c r="AB50" s="12"/>
      <c r="AC50" s="1"/>
      <c r="AD50" s="12"/>
      <c r="AE50" s="1"/>
      <c r="AF50" s="1"/>
      <c r="AG50" s="1"/>
      <c r="AH50" s="1"/>
      <c r="AI50" s="12"/>
      <c r="AJ50" s="1"/>
      <c r="AK50" s="1"/>
      <c r="AL50" s="1"/>
      <c r="AM50" s="1"/>
      <c r="AN50" s="12"/>
      <c r="AO50" s="12"/>
      <c r="AP50" s="12"/>
      <c r="AQ50" s="17"/>
      <c r="AS50" s="8"/>
    </row>
    <row r="63" spans="2:45" ht="15.75" customHeight="1" x14ac:dyDescent="0.2"/>
    <row r="64" spans="2:45" ht="12.75" customHeight="1" x14ac:dyDescent="0.2">
      <c r="AP64" s="15"/>
      <c r="AQ64" s="5"/>
    </row>
    <row r="65" spans="43:43" ht="13.5" customHeight="1" x14ac:dyDescent="0.2">
      <c r="AQ65" s="5"/>
    </row>
    <row r="66" spans="43:43" x14ac:dyDescent="0.2">
      <c r="AQ66" s="5"/>
    </row>
    <row r="67" spans="43:43" x14ac:dyDescent="0.2">
      <c r="AQ67" s="5"/>
    </row>
    <row r="68" spans="43:43" x14ac:dyDescent="0.2">
      <c r="AQ68" s="5"/>
    </row>
    <row r="69" spans="43:43" x14ac:dyDescent="0.2">
      <c r="AQ69" s="5"/>
    </row>
    <row r="70" spans="43:43" x14ac:dyDescent="0.2">
      <c r="AQ70" s="5"/>
    </row>
    <row r="71" spans="43:43" x14ac:dyDescent="0.2">
      <c r="AQ71" s="5"/>
    </row>
    <row r="72" spans="43:43" x14ac:dyDescent="0.2">
      <c r="AQ72" s="5"/>
    </row>
    <row r="73" spans="43:43" x14ac:dyDescent="0.2">
      <c r="AQ73" s="5"/>
    </row>
    <row r="74" spans="43:43" x14ac:dyDescent="0.2">
      <c r="AQ74" s="5"/>
    </row>
    <row r="76" spans="43:43" ht="15" customHeight="1" x14ac:dyDescent="0.2"/>
    <row r="77" spans="43:43" ht="15" customHeight="1" x14ac:dyDescent="0.2"/>
    <row r="97" spans="5:18" ht="15.75" x14ac:dyDescent="0.2">
      <c r="E97" s="495"/>
      <c r="F97" s="495"/>
      <c r="G97" s="495"/>
      <c r="H97" s="495"/>
      <c r="I97" s="495"/>
      <c r="J97" s="495"/>
      <c r="K97" s="495"/>
      <c r="L97" s="495"/>
      <c r="M97" s="497"/>
      <c r="N97" s="497"/>
      <c r="O97" s="497"/>
      <c r="P97" s="497"/>
      <c r="Q97" s="497"/>
      <c r="R97" s="516"/>
    </row>
  </sheetData>
  <mergeCells count="14">
    <mergeCell ref="C45:D45"/>
    <mergeCell ref="AG3:AQ3"/>
    <mergeCell ref="AG4:AQ4"/>
    <mergeCell ref="A5:AQ5"/>
    <mergeCell ref="A6:A7"/>
    <mergeCell ref="A9:C9"/>
    <mergeCell ref="N38:P38"/>
    <mergeCell ref="AE36:AI36"/>
    <mergeCell ref="A27:C27"/>
    <mergeCell ref="B6:B7"/>
    <mergeCell ref="F6:AI6"/>
    <mergeCell ref="C6:C7"/>
    <mergeCell ref="E6:E7"/>
    <mergeCell ref="AO6:AO7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&amp;L&amp;D&amp;C&amp;F</oddFooter>
  </headerFooter>
  <rowBreaks count="1" manualBreakCount="1">
    <brk id="52" max="16383" man="1"/>
  </rowBreaks>
  <ignoredErrors>
    <ignoredError sqref="D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pageSetUpPr fitToPage="1"/>
  </sheetPr>
  <dimension ref="A1:DT87"/>
  <sheetViews>
    <sheetView showGridLines="0" view="pageBreakPreview" topLeftCell="A7" zoomScale="75" zoomScaleNormal="70" zoomScaleSheetLayoutView="75" workbookViewId="0">
      <selection activeCell="A6" sqref="A6:AO6"/>
    </sheetView>
  </sheetViews>
  <sheetFormatPr defaultRowHeight="12.75" x14ac:dyDescent="0.2"/>
  <cols>
    <col min="1" max="1" width="5.5703125" style="16" customWidth="1"/>
    <col min="2" max="2" width="15.85546875" style="6" customWidth="1"/>
    <col min="3" max="3" width="57.5703125" style="7" customWidth="1"/>
    <col min="4" max="4" width="14.140625" style="7" customWidth="1"/>
    <col min="5" max="5" width="6" style="5" customWidth="1"/>
    <col min="6" max="6" width="7.85546875" style="5" customWidth="1"/>
    <col min="7" max="10" width="3.5703125" style="5" customWidth="1"/>
    <col min="11" max="11" width="4.5703125" style="5" customWidth="1"/>
    <col min="12" max="15" width="3.5703125" style="5" customWidth="1"/>
    <col min="16" max="16" width="4.5703125" style="5" customWidth="1"/>
    <col min="17" max="20" width="3.5703125" style="5" customWidth="1"/>
    <col min="21" max="21" width="4.5703125" style="5" customWidth="1"/>
    <col min="22" max="25" width="3.5703125" style="5" customWidth="1"/>
    <col min="26" max="26" width="4.5703125" style="5" customWidth="1"/>
    <col min="27" max="30" width="3.5703125" style="5" customWidth="1"/>
    <col min="31" max="31" width="4.5703125" style="5" customWidth="1"/>
    <col min="32" max="35" width="3.5703125" style="5" customWidth="1"/>
    <col min="36" max="36" width="4.5703125" style="5" customWidth="1"/>
    <col min="37" max="40" width="3.5703125" style="5" customWidth="1"/>
    <col min="41" max="41" width="4.5703125" style="5" customWidth="1"/>
    <col min="42" max="42" width="41.7109375" style="5" customWidth="1"/>
    <col min="43" max="43" width="30.28515625" style="5" customWidth="1"/>
    <col min="44" max="44" width="37.140625" style="5" customWidth="1"/>
    <col min="45" max="16384" width="9.140625" style="5"/>
  </cols>
  <sheetData>
    <row r="1" spans="1:124" s="38" customFormat="1" ht="18" x14ac:dyDescent="0.2">
      <c r="A1" s="49" t="s">
        <v>133</v>
      </c>
      <c r="B1" s="50"/>
      <c r="C1" s="51"/>
      <c r="D1" s="51"/>
      <c r="H1" s="52"/>
      <c r="I1" s="52"/>
      <c r="J1" s="52"/>
      <c r="K1" s="52"/>
      <c r="L1" s="1060" t="s">
        <v>291</v>
      </c>
      <c r="M1" s="1060"/>
      <c r="N1" s="1060"/>
      <c r="O1" s="1060"/>
      <c r="P1" s="1060"/>
      <c r="Q1" s="1060"/>
      <c r="R1" s="1060"/>
      <c r="S1" s="1060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N1" s="220"/>
      <c r="AR1" s="53"/>
    </row>
    <row r="2" spans="1:124" s="38" customFormat="1" ht="18" x14ac:dyDescent="0.2">
      <c r="A2" s="49" t="s">
        <v>118</v>
      </c>
      <c r="B2" s="50"/>
      <c r="C2" s="51"/>
      <c r="D2" s="51"/>
      <c r="H2" s="52"/>
      <c r="I2" s="52"/>
      <c r="J2" s="52"/>
      <c r="K2" s="52"/>
      <c r="L2" s="52"/>
      <c r="M2" s="52"/>
      <c r="N2" s="52"/>
      <c r="O2" s="52"/>
      <c r="P2" s="52" t="s">
        <v>108</v>
      </c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3"/>
      <c r="AD2" s="53"/>
      <c r="AE2" s="53"/>
      <c r="AF2" s="53"/>
      <c r="AG2" s="53"/>
      <c r="AH2" s="53"/>
      <c r="AI2" s="53"/>
      <c r="AJ2" s="1118"/>
      <c r="AK2" s="1118"/>
      <c r="AL2" s="1118"/>
      <c r="AM2" s="1118"/>
      <c r="AN2" s="1118"/>
      <c r="AO2" s="1118"/>
      <c r="AP2" s="1118"/>
      <c r="AQ2" s="1118"/>
      <c r="AR2" s="1118"/>
    </row>
    <row r="3" spans="1:124" s="38" customFormat="1" ht="18" x14ac:dyDescent="0.2">
      <c r="A3" s="49"/>
      <c r="B3" s="50"/>
      <c r="C3" s="51"/>
      <c r="D3" s="51"/>
      <c r="H3" s="52"/>
      <c r="I3" s="52"/>
      <c r="J3" s="52"/>
      <c r="K3" s="52"/>
      <c r="L3" s="52"/>
      <c r="M3" s="52"/>
      <c r="N3" s="52"/>
      <c r="O3" s="52"/>
      <c r="P3" s="52" t="s">
        <v>109</v>
      </c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3"/>
      <c r="AD3" s="53"/>
      <c r="AE3" s="53"/>
      <c r="AF3" s="53"/>
      <c r="AG3" s="53"/>
      <c r="AH3" s="1062" t="s">
        <v>274</v>
      </c>
      <c r="AI3" s="1062"/>
      <c r="AJ3" s="1062"/>
      <c r="AK3" s="1062"/>
      <c r="AL3" s="1062"/>
      <c r="AM3" s="1062"/>
      <c r="AN3" s="1062"/>
      <c r="AO3" s="1062"/>
      <c r="AP3" s="1062"/>
      <c r="AQ3" s="1062"/>
      <c r="AR3" s="1062"/>
      <c r="AS3" s="1062"/>
      <c r="AT3" s="1062"/>
    </row>
    <row r="4" spans="1:124" ht="21.75" customHeight="1" x14ac:dyDescent="0.2">
      <c r="H4" s="499"/>
      <c r="I4" s="499"/>
      <c r="J4" s="499"/>
      <c r="K4" s="221"/>
      <c r="L4" s="221"/>
      <c r="M4" s="221"/>
      <c r="N4" s="221"/>
      <c r="O4" s="221"/>
      <c r="P4" s="221" t="s">
        <v>219</v>
      </c>
      <c r="Q4" s="221"/>
      <c r="R4" s="221"/>
      <c r="S4" s="221"/>
      <c r="T4" s="221"/>
      <c r="U4" s="221"/>
      <c r="V4" s="499"/>
      <c r="W4" s="499"/>
      <c r="X4" s="499"/>
      <c r="Y4" s="52"/>
      <c r="Z4" s="52"/>
      <c r="AA4" s="52"/>
      <c r="AB4" s="52"/>
      <c r="AH4" s="1061" t="s">
        <v>166</v>
      </c>
      <c r="AI4" s="1061"/>
      <c r="AJ4" s="1061"/>
      <c r="AK4" s="1061"/>
      <c r="AL4" s="1061"/>
      <c r="AM4" s="1061"/>
      <c r="AN4" s="1061"/>
      <c r="AO4" s="1061"/>
      <c r="AP4" s="1061"/>
      <c r="AQ4" s="1061"/>
      <c r="AR4" s="1061"/>
      <c r="AS4" s="1061"/>
      <c r="AT4" s="1061"/>
    </row>
    <row r="5" spans="1:124" ht="33" customHeight="1" x14ac:dyDescent="0.2">
      <c r="B5" s="1107"/>
      <c r="C5" s="110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</row>
    <row r="6" spans="1:124" ht="25.5" customHeight="1" x14ac:dyDescent="0.2">
      <c r="A6" s="1063" t="s">
        <v>26</v>
      </c>
      <c r="B6" s="1064"/>
      <c r="C6" s="1064"/>
      <c r="D6" s="1064"/>
      <c r="E6" s="1064"/>
      <c r="F6" s="1064"/>
      <c r="G6" s="1064"/>
      <c r="H6" s="1064"/>
      <c r="I6" s="1064"/>
      <c r="J6" s="1064"/>
      <c r="K6" s="1064"/>
      <c r="L6" s="1064"/>
      <c r="M6" s="1064"/>
      <c r="N6" s="1064"/>
      <c r="O6" s="1064"/>
      <c r="P6" s="1064"/>
      <c r="Q6" s="1064"/>
      <c r="R6" s="1064"/>
      <c r="S6" s="1064"/>
      <c r="T6" s="1064"/>
      <c r="U6" s="1064"/>
      <c r="V6" s="1064"/>
      <c r="W6" s="1064"/>
      <c r="X6" s="1064"/>
      <c r="Y6" s="1064"/>
      <c r="Z6" s="1064"/>
      <c r="AA6" s="1064"/>
      <c r="AB6" s="1064"/>
      <c r="AC6" s="1064"/>
      <c r="AD6" s="1064"/>
      <c r="AE6" s="1064"/>
      <c r="AF6" s="1064"/>
      <c r="AG6" s="1064"/>
      <c r="AH6" s="1064"/>
      <c r="AI6" s="1064"/>
      <c r="AJ6" s="1064"/>
      <c r="AK6" s="1064"/>
      <c r="AL6" s="1064"/>
      <c r="AM6" s="1064"/>
      <c r="AN6" s="1064"/>
      <c r="AO6" s="1064"/>
      <c r="AP6" s="36"/>
      <c r="AQ6" s="36"/>
    </row>
    <row r="7" spans="1:124" ht="6.75" customHeight="1" thickBot="1" x14ac:dyDescent="0.25">
      <c r="A7" s="22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</row>
    <row r="8" spans="1:124" s="27" customFormat="1" ht="20.25" customHeight="1" x14ac:dyDescent="0.2">
      <c r="A8" s="1071"/>
      <c r="B8" s="1094" t="s">
        <v>23</v>
      </c>
      <c r="C8" s="1076" t="s">
        <v>2</v>
      </c>
      <c r="D8" s="1108"/>
      <c r="E8" s="23" t="s">
        <v>0</v>
      </c>
      <c r="F8" s="1113" t="s">
        <v>27</v>
      </c>
      <c r="G8" s="1080" t="s">
        <v>1</v>
      </c>
      <c r="H8" s="1081"/>
      <c r="I8" s="1081"/>
      <c r="J8" s="1081"/>
      <c r="K8" s="1081"/>
      <c r="L8" s="1081"/>
      <c r="M8" s="1081"/>
      <c r="N8" s="1081"/>
      <c r="O8" s="1081"/>
      <c r="P8" s="1081"/>
      <c r="Q8" s="1081"/>
      <c r="R8" s="1081"/>
      <c r="S8" s="1081"/>
      <c r="T8" s="1081"/>
      <c r="U8" s="1081"/>
      <c r="V8" s="1081"/>
      <c r="W8" s="1081"/>
      <c r="X8" s="1081"/>
      <c r="Y8" s="1081"/>
      <c r="Z8" s="1081"/>
      <c r="AA8" s="1081"/>
      <c r="AB8" s="1081"/>
      <c r="AC8" s="1081"/>
      <c r="AD8" s="1081"/>
      <c r="AE8" s="1081"/>
      <c r="AF8" s="1081"/>
      <c r="AG8" s="1081"/>
      <c r="AH8" s="1081"/>
      <c r="AI8" s="1081"/>
      <c r="AJ8" s="1081"/>
      <c r="AK8" s="24"/>
      <c r="AL8" s="24"/>
      <c r="AM8" s="24"/>
      <c r="AN8" s="25"/>
      <c r="AO8" s="26"/>
      <c r="AP8" s="1096" t="s">
        <v>29</v>
      </c>
      <c r="AQ8" s="554"/>
      <c r="AR8" s="554"/>
      <c r="AS8" s="554"/>
      <c r="AT8" s="554"/>
      <c r="AU8" s="554"/>
      <c r="AV8" s="554"/>
      <c r="AW8" s="554"/>
      <c r="AX8" s="554"/>
      <c r="AY8" s="554"/>
      <c r="AZ8" s="554"/>
      <c r="BA8" s="554"/>
      <c r="BB8" s="554"/>
      <c r="BC8" s="554"/>
      <c r="BD8" s="554"/>
      <c r="BE8" s="554"/>
      <c r="BF8" s="554"/>
      <c r="BG8" s="554"/>
      <c r="BH8" s="554"/>
      <c r="BI8" s="554"/>
      <c r="BJ8" s="554"/>
      <c r="BK8" s="554"/>
      <c r="BL8" s="554"/>
      <c r="BM8" s="554"/>
      <c r="BN8" s="554"/>
      <c r="BO8" s="554"/>
      <c r="BP8" s="554"/>
      <c r="BQ8" s="554"/>
      <c r="BR8" s="554"/>
      <c r="BS8" s="554"/>
      <c r="BT8" s="554"/>
      <c r="BU8" s="554"/>
      <c r="BV8" s="554"/>
      <c r="BW8" s="554"/>
      <c r="BX8" s="554"/>
      <c r="BY8" s="554"/>
      <c r="BZ8" s="554"/>
      <c r="CA8" s="554"/>
      <c r="CB8" s="554"/>
      <c r="CC8" s="554"/>
      <c r="CD8" s="554"/>
      <c r="CE8" s="554"/>
      <c r="CF8" s="554"/>
      <c r="CG8" s="554"/>
      <c r="CH8" s="554"/>
      <c r="CI8" s="554"/>
      <c r="CJ8" s="554"/>
      <c r="CK8" s="554"/>
      <c r="CL8" s="554"/>
      <c r="CM8" s="554"/>
      <c r="CN8" s="554"/>
      <c r="CO8" s="554"/>
      <c r="CP8" s="554"/>
      <c r="CQ8" s="554"/>
      <c r="CR8" s="554"/>
      <c r="CS8" s="554"/>
      <c r="CT8" s="554"/>
      <c r="CU8" s="554"/>
      <c r="CV8" s="554"/>
      <c r="CW8" s="554"/>
      <c r="CX8" s="554"/>
      <c r="CY8" s="554"/>
      <c r="CZ8" s="554"/>
      <c r="DA8" s="554"/>
      <c r="DB8" s="554"/>
      <c r="DC8" s="554"/>
      <c r="DD8" s="554"/>
      <c r="DE8" s="554"/>
      <c r="DF8" s="554"/>
      <c r="DG8" s="554"/>
      <c r="DH8" s="554"/>
      <c r="DI8" s="554"/>
      <c r="DJ8" s="554"/>
      <c r="DK8" s="554"/>
      <c r="DL8" s="554"/>
      <c r="DM8" s="554"/>
      <c r="DN8" s="554"/>
      <c r="DO8" s="554"/>
      <c r="DP8" s="554"/>
      <c r="DQ8" s="554"/>
      <c r="DR8" s="554"/>
      <c r="DS8" s="554"/>
      <c r="DT8" s="554"/>
    </row>
    <row r="9" spans="1:124" s="27" customFormat="1" ht="20.25" customHeight="1" thickBot="1" x14ac:dyDescent="0.25">
      <c r="A9" s="1088"/>
      <c r="B9" s="1095"/>
      <c r="C9" s="1109"/>
      <c r="D9" s="1110"/>
      <c r="E9" s="28" t="s">
        <v>3</v>
      </c>
      <c r="F9" s="1114"/>
      <c r="G9" s="29"/>
      <c r="H9" s="30"/>
      <c r="I9" s="30" t="s">
        <v>4</v>
      </c>
      <c r="J9" s="30"/>
      <c r="K9" s="31"/>
      <c r="L9" s="30"/>
      <c r="M9" s="30"/>
      <c r="N9" s="30" t="s">
        <v>5</v>
      </c>
      <c r="O9" s="30"/>
      <c r="P9" s="31"/>
      <c r="Q9" s="30"/>
      <c r="R9" s="30"/>
      <c r="S9" s="32" t="s">
        <v>6</v>
      </c>
      <c r="T9" s="30"/>
      <c r="U9" s="31"/>
      <c r="V9" s="30"/>
      <c r="W9" s="30"/>
      <c r="X9" s="32" t="s">
        <v>7</v>
      </c>
      <c r="Y9" s="30"/>
      <c r="Z9" s="31"/>
      <c r="AA9" s="30"/>
      <c r="AB9" s="30"/>
      <c r="AC9" s="32" t="s">
        <v>8</v>
      </c>
      <c r="AD9" s="30"/>
      <c r="AE9" s="31"/>
      <c r="AF9" s="29"/>
      <c r="AG9" s="30"/>
      <c r="AH9" s="30" t="s">
        <v>9</v>
      </c>
      <c r="AI9" s="30"/>
      <c r="AJ9" s="33"/>
      <c r="AK9" s="29"/>
      <c r="AL9" s="30"/>
      <c r="AM9" s="30" t="s">
        <v>22</v>
      </c>
      <c r="AN9" s="30"/>
      <c r="AO9" s="31"/>
      <c r="AP9" s="1097"/>
      <c r="AQ9" s="554"/>
      <c r="AR9" s="554"/>
      <c r="AS9" s="554"/>
      <c r="AT9" s="554"/>
      <c r="AU9" s="554"/>
      <c r="AV9" s="554"/>
      <c r="AW9" s="554"/>
      <c r="AX9" s="554"/>
      <c r="AY9" s="554"/>
      <c r="AZ9" s="554"/>
      <c r="BA9" s="554"/>
      <c r="BB9" s="554"/>
      <c r="BC9" s="554"/>
      <c r="BD9" s="554"/>
      <c r="BE9" s="554"/>
      <c r="BF9" s="554"/>
      <c r="BG9" s="554"/>
      <c r="BH9" s="554"/>
      <c r="BI9" s="554"/>
      <c r="BJ9" s="554"/>
      <c r="BK9" s="554"/>
      <c r="BL9" s="554"/>
      <c r="BM9" s="554"/>
      <c r="BN9" s="554"/>
      <c r="BO9" s="554"/>
      <c r="BP9" s="554"/>
      <c r="BQ9" s="554"/>
      <c r="BR9" s="554"/>
      <c r="BS9" s="554"/>
      <c r="BT9" s="554"/>
      <c r="BU9" s="554"/>
      <c r="BV9" s="554"/>
      <c r="BW9" s="554"/>
      <c r="BX9" s="554"/>
      <c r="BY9" s="554"/>
      <c r="BZ9" s="554"/>
      <c r="CA9" s="554"/>
      <c r="CB9" s="554"/>
      <c r="CC9" s="554"/>
      <c r="CD9" s="554"/>
      <c r="CE9" s="554"/>
      <c r="CF9" s="554"/>
      <c r="CG9" s="554"/>
      <c r="CH9" s="554"/>
      <c r="CI9" s="554"/>
      <c r="CJ9" s="554"/>
      <c r="CK9" s="554"/>
      <c r="CL9" s="554"/>
      <c r="CM9" s="554"/>
      <c r="CN9" s="554"/>
      <c r="CO9" s="554"/>
      <c r="CP9" s="554"/>
      <c r="CQ9" s="554"/>
      <c r="CR9" s="554"/>
      <c r="CS9" s="554"/>
      <c r="CT9" s="554"/>
      <c r="CU9" s="554"/>
      <c r="CV9" s="554"/>
      <c r="CW9" s="554"/>
      <c r="CX9" s="554"/>
      <c r="CY9" s="554"/>
      <c r="CZ9" s="554"/>
      <c r="DA9" s="554"/>
      <c r="DB9" s="554"/>
      <c r="DC9" s="554"/>
      <c r="DD9" s="554"/>
      <c r="DE9" s="554"/>
      <c r="DF9" s="554"/>
      <c r="DG9" s="554"/>
      <c r="DH9" s="554"/>
      <c r="DI9" s="554"/>
      <c r="DJ9" s="554"/>
      <c r="DK9" s="554"/>
      <c r="DL9" s="554"/>
      <c r="DM9" s="554"/>
      <c r="DN9" s="554"/>
      <c r="DO9" s="554"/>
      <c r="DP9" s="554"/>
      <c r="DQ9" s="554"/>
      <c r="DR9" s="554"/>
      <c r="DS9" s="554"/>
      <c r="DT9" s="554"/>
    </row>
    <row r="10" spans="1:124" s="11" customFormat="1" ht="19.5" customHeight="1" x14ac:dyDescent="0.2">
      <c r="A10" s="37"/>
      <c r="B10" s="41"/>
      <c r="C10" s="173"/>
      <c r="D10" s="42"/>
      <c r="E10" s="198"/>
      <c r="F10" s="54"/>
      <c r="G10" s="105" t="s">
        <v>10</v>
      </c>
      <c r="H10" s="106" t="s">
        <v>12</v>
      </c>
      <c r="I10" s="106" t="s">
        <v>11</v>
      </c>
      <c r="J10" s="106" t="s">
        <v>13</v>
      </c>
      <c r="K10" s="107" t="s">
        <v>14</v>
      </c>
      <c r="L10" s="105" t="s">
        <v>10</v>
      </c>
      <c r="M10" s="106" t="s">
        <v>12</v>
      </c>
      <c r="N10" s="106" t="s">
        <v>11</v>
      </c>
      <c r="O10" s="106" t="s">
        <v>13</v>
      </c>
      <c r="P10" s="107" t="s">
        <v>14</v>
      </c>
      <c r="Q10" s="105" t="s">
        <v>10</v>
      </c>
      <c r="R10" s="106" t="s">
        <v>12</v>
      </c>
      <c r="S10" s="106" t="s">
        <v>11</v>
      </c>
      <c r="T10" s="106" t="s">
        <v>13</v>
      </c>
      <c r="U10" s="107" t="s">
        <v>14</v>
      </c>
      <c r="V10" s="105" t="s">
        <v>10</v>
      </c>
      <c r="W10" s="106" t="s">
        <v>12</v>
      </c>
      <c r="X10" s="106" t="s">
        <v>11</v>
      </c>
      <c r="Y10" s="106" t="s">
        <v>13</v>
      </c>
      <c r="Z10" s="107" t="s">
        <v>14</v>
      </c>
      <c r="AA10" s="105" t="s">
        <v>10</v>
      </c>
      <c r="AB10" s="106" t="s">
        <v>12</v>
      </c>
      <c r="AC10" s="106" t="s">
        <v>11</v>
      </c>
      <c r="AD10" s="106" t="s">
        <v>13</v>
      </c>
      <c r="AE10" s="107" t="s">
        <v>14</v>
      </c>
      <c r="AF10" s="105" t="s">
        <v>10</v>
      </c>
      <c r="AG10" s="106" t="s">
        <v>12</v>
      </c>
      <c r="AH10" s="106" t="s">
        <v>11</v>
      </c>
      <c r="AI10" s="106" t="s">
        <v>13</v>
      </c>
      <c r="AJ10" s="107" t="s">
        <v>14</v>
      </c>
      <c r="AK10" s="108" t="s">
        <v>10</v>
      </c>
      <c r="AL10" s="22" t="s">
        <v>12</v>
      </c>
      <c r="AM10" s="22" t="s">
        <v>11</v>
      </c>
      <c r="AN10" s="22" t="s">
        <v>13</v>
      </c>
      <c r="AO10" s="107" t="s">
        <v>14</v>
      </c>
      <c r="AP10" s="109" t="s">
        <v>23</v>
      </c>
    </row>
    <row r="11" spans="1:124" ht="15.75" customHeight="1" x14ac:dyDescent="0.2">
      <c r="A11" s="1067" t="s">
        <v>305</v>
      </c>
      <c r="B11" s="1068"/>
      <c r="C11" s="1068"/>
      <c r="D11" s="180" t="s">
        <v>124</v>
      </c>
      <c r="E11" s="460">
        <f t="shared" ref="E11:AO11" si="0">SUM(E12:E30)</f>
        <v>41</v>
      </c>
      <c r="F11" s="87">
        <f t="shared" si="0"/>
        <v>53</v>
      </c>
      <c r="G11" s="86">
        <f t="shared" si="0"/>
        <v>0</v>
      </c>
      <c r="H11" s="88">
        <f t="shared" si="0"/>
        <v>0</v>
      </c>
      <c r="I11" s="88">
        <f t="shared" si="0"/>
        <v>0</v>
      </c>
      <c r="J11" s="88">
        <f t="shared" si="0"/>
        <v>0</v>
      </c>
      <c r="K11" s="471">
        <f t="shared" si="0"/>
        <v>0</v>
      </c>
      <c r="L11" s="86">
        <f t="shared" si="0"/>
        <v>0</v>
      </c>
      <c r="M11" s="88">
        <f t="shared" si="0"/>
        <v>0</v>
      </c>
      <c r="N11" s="88">
        <f t="shared" si="0"/>
        <v>0</v>
      </c>
      <c r="O11" s="88">
        <f t="shared" si="0"/>
        <v>0</v>
      </c>
      <c r="P11" s="471">
        <f t="shared" si="0"/>
        <v>0</v>
      </c>
      <c r="Q11" s="86">
        <f t="shared" si="0"/>
        <v>0</v>
      </c>
      <c r="R11" s="88">
        <f t="shared" si="0"/>
        <v>0</v>
      </c>
      <c r="S11" s="88">
        <f t="shared" si="0"/>
        <v>0</v>
      </c>
      <c r="T11" s="88">
        <f t="shared" si="0"/>
        <v>0</v>
      </c>
      <c r="U11" s="471">
        <f t="shared" si="0"/>
        <v>0</v>
      </c>
      <c r="V11" s="86">
        <f t="shared" si="0"/>
        <v>1</v>
      </c>
      <c r="W11" s="88">
        <f t="shared" si="0"/>
        <v>2</v>
      </c>
      <c r="X11" s="88">
        <f t="shared" si="0"/>
        <v>0</v>
      </c>
      <c r="Y11" s="88">
        <f t="shared" si="0"/>
        <v>0</v>
      </c>
      <c r="Z11" s="471">
        <f t="shared" si="0"/>
        <v>4</v>
      </c>
      <c r="AA11" s="86">
        <f t="shared" si="0"/>
        <v>6</v>
      </c>
      <c r="AB11" s="88">
        <f t="shared" si="0"/>
        <v>1</v>
      </c>
      <c r="AC11" s="88">
        <f t="shared" si="0"/>
        <v>6</v>
      </c>
      <c r="AD11" s="88">
        <f t="shared" si="0"/>
        <v>0</v>
      </c>
      <c r="AE11" s="471">
        <f t="shared" si="0"/>
        <v>16</v>
      </c>
      <c r="AF11" s="86">
        <f t="shared" si="0"/>
        <v>8</v>
      </c>
      <c r="AG11" s="88">
        <f t="shared" si="0"/>
        <v>0</v>
      </c>
      <c r="AH11" s="88">
        <f t="shared" si="0"/>
        <v>10</v>
      </c>
      <c r="AI11" s="88">
        <f t="shared" si="0"/>
        <v>0</v>
      </c>
      <c r="AJ11" s="471">
        <f t="shared" si="0"/>
        <v>23</v>
      </c>
      <c r="AK11" s="86">
        <f t="shared" si="0"/>
        <v>2</v>
      </c>
      <c r="AL11" s="88">
        <f t="shared" si="0"/>
        <v>0</v>
      </c>
      <c r="AM11" s="88">
        <f t="shared" si="0"/>
        <v>5</v>
      </c>
      <c r="AN11" s="88">
        <f t="shared" si="0"/>
        <v>0</v>
      </c>
      <c r="AO11" s="471">
        <f t="shared" si="0"/>
        <v>10</v>
      </c>
      <c r="AP11" s="103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</row>
    <row r="12" spans="1:124" s="439" customFormat="1" ht="15.75" customHeight="1" x14ac:dyDescent="0.2">
      <c r="A12" s="465" t="s">
        <v>150</v>
      </c>
      <c r="B12" s="569" t="s">
        <v>159</v>
      </c>
      <c r="C12" s="572" t="s">
        <v>90</v>
      </c>
      <c r="D12" s="573"/>
      <c r="E12" s="370">
        <f>SUM(G12,H12,I12,L12,M12,N12,Q12,R12,S12,V12,W12,X12,AA12,AB12,AC12,AF12,AG12,AH12,AK12,AL12,AM12)</f>
        <v>3</v>
      </c>
      <c r="F12" s="371">
        <f>SUM(K12,P12,U12,Z12,AE12,AJ12,AO12)</f>
        <v>4</v>
      </c>
      <c r="G12" s="574"/>
      <c r="H12" s="575"/>
      <c r="I12" s="576"/>
      <c r="J12" s="577"/>
      <c r="K12" s="578"/>
      <c r="L12" s="579"/>
      <c r="M12" s="574"/>
      <c r="N12" s="576"/>
      <c r="O12" s="577"/>
      <c r="P12" s="578"/>
      <c r="Q12" s="576"/>
      <c r="R12" s="575"/>
      <c r="S12" s="576"/>
      <c r="T12" s="577"/>
      <c r="U12" s="578"/>
      <c r="V12" s="580">
        <v>1</v>
      </c>
      <c r="W12" s="581">
        <v>2</v>
      </c>
      <c r="X12" s="581">
        <v>0</v>
      </c>
      <c r="Y12" s="581" t="s">
        <v>15</v>
      </c>
      <c r="Z12" s="582">
        <v>4</v>
      </c>
      <c r="AA12" s="580"/>
      <c r="AB12" s="581"/>
      <c r="AC12" s="581"/>
      <c r="AD12" s="581"/>
      <c r="AE12" s="582"/>
      <c r="AF12" s="579"/>
      <c r="AG12" s="575"/>
      <c r="AH12" s="574"/>
      <c r="AI12" s="575"/>
      <c r="AJ12" s="578"/>
      <c r="AK12" s="583"/>
      <c r="AL12" s="575"/>
      <c r="AM12" s="576"/>
      <c r="AN12" s="577"/>
      <c r="AO12" s="578"/>
      <c r="AP12" s="584" t="s">
        <v>189</v>
      </c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</row>
    <row r="13" spans="1:124" ht="15.75" customHeight="1" x14ac:dyDescent="0.2">
      <c r="A13" s="465" t="s">
        <v>143</v>
      </c>
      <c r="B13" s="493" t="s">
        <v>251</v>
      </c>
      <c r="C13" s="447" t="s">
        <v>190</v>
      </c>
      <c r="D13" s="467"/>
      <c r="E13" s="375">
        <f t="shared" ref="E13:E30" si="1">SUM(G13,H13,I13,L13,M13,N13,Q13,R13,S13,V13,W13,X13,AA13,AB13,AC13,AF13,AG13,AH13,AK13,AL13,AM13)</f>
        <v>2</v>
      </c>
      <c r="F13" s="376">
        <f t="shared" ref="F13:F30" si="2">SUM(K13,P13,U13,Z13,AE13,AJ13,AO13)</f>
        <v>3</v>
      </c>
      <c r="G13" s="214"/>
      <c r="H13" s="90"/>
      <c r="I13" s="92"/>
      <c r="J13" s="93"/>
      <c r="K13" s="95"/>
      <c r="L13" s="214"/>
      <c r="M13" s="90"/>
      <c r="N13" s="92"/>
      <c r="O13" s="93"/>
      <c r="P13" s="95"/>
      <c r="Q13" s="284"/>
      <c r="R13" s="276"/>
      <c r="S13" s="288"/>
      <c r="T13" s="284"/>
      <c r="U13" s="286"/>
      <c r="V13" s="284"/>
      <c r="W13" s="276"/>
      <c r="X13" s="288"/>
      <c r="Y13" s="284"/>
      <c r="Z13" s="286"/>
      <c r="AA13" s="284"/>
      <c r="AB13" s="276"/>
      <c r="AC13" s="284"/>
      <c r="AD13" s="285"/>
      <c r="AE13" s="286"/>
      <c r="AF13" s="34">
        <v>1</v>
      </c>
      <c r="AG13" s="35">
        <v>0</v>
      </c>
      <c r="AH13" s="35">
        <v>1</v>
      </c>
      <c r="AI13" s="35" t="s">
        <v>119</v>
      </c>
      <c r="AJ13" s="96">
        <v>3</v>
      </c>
      <c r="AK13" s="404"/>
      <c r="AL13" s="405"/>
      <c r="AM13" s="405"/>
      <c r="AN13" s="408"/>
      <c r="AO13" s="406"/>
      <c r="AP13" s="216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</row>
    <row r="14" spans="1:124" ht="15.75" customHeight="1" x14ac:dyDescent="0.2">
      <c r="A14" s="465" t="s">
        <v>130</v>
      </c>
      <c r="B14" s="493" t="s">
        <v>252</v>
      </c>
      <c r="C14" s="447" t="s">
        <v>191</v>
      </c>
      <c r="D14" s="467"/>
      <c r="E14" s="375">
        <f t="shared" si="1"/>
        <v>1</v>
      </c>
      <c r="F14" s="376">
        <f t="shared" si="2"/>
        <v>2</v>
      </c>
      <c r="G14" s="214"/>
      <c r="H14" s="90"/>
      <c r="I14" s="92"/>
      <c r="J14" s="93"/>
      <c r="K14" s="95"/>
      <c r="L14" s="214"/>
      <c r="M14" s="90"/>
      <c r="N14" s="92"/>
      <c r="O14" s="93"/>
      <c r="P14" s="95"/>
      <c r="Q14" s="284"/>
      <c r="R14" s="276"/>
      <c r="S14" s="284"/>
      <c r="T14" s="285"/>
      <c r="U14" s="286"/>
      <c r="V14" s="277"/>
      <c r="W14" s="276"/>
      <c r="X14" s="284"/>
      <c r="Y14" s="285"/>
      <c r="Z14" s="286"/>
      <c r="AA14" s="277"/>
      <c r="AB14" s="279"/>
      <c r="AC14" s="279"/>
      <c r="AD14" s="278"/>
      <c r="AE14" s="280"/>
      <c r="AF14" s="34"/>
      <c r="AG14" s="35"/>
      <c r="AH14" s="35"/>
      <c r="AI14" s="35"/>
      <c r="AJ14" s="96"/>
      <c r="AK14" s="404">
        <v>0</v>
      </c>
      <c r="AL14" s="405">
        <v>0</v>
      </c>
      <c r="AM14" s="405">
        <v>1</v>
      </c>
      <c r="AN14" s="200" t="s">
        <v>15</v>
      </c>
      <c r="AO14" s="406">
        <v>2</v>
      </c>
      <c r="AP14" s="473" t="s">
        <v>251</v>
      </c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</row>
    <row r="15" spans="1:124" s="439" customFormat="1" ht="18" customHeight="1" x14ac:dyDescent="0.2">
      <c r="A15" s="465" t="s">
        <v>113</v>
      </c>
      <c r="B15" s="570" t="s">
        <v>192</v>
      </c>
      <c r="C15" s="474" t="s">
        <v>281</v>
      </c>
      <c r="D15" s="475"/>
      <c r="E15" s="375">
        <f t="shared" si="1"/>
        <v>2</v>
      </c>
      <c r="F15" s="376">
        <f t="shared" si="2"/>
        <v>3</v>
      </c>
      <c r="G15" s="283"/>
      <c r="H15" s="276"/>
      <c r="I15" s="284"/>
      <c r="J15" s="285"/>
      <c r="K15" s="286"/>
      <c r="L15" s="283"/>
      <c r="M15" s="276"/>
      <c r="N15" s="284"/>
      <c r="O15" s="285"/>
      <c r="P15" s="286"/>
      <c r="Q15" s="284"/>
      <c r="R15" s="276"/>
      <c r="S15" s="288"/>
      <c r="T15" s="284"/>
      <c r="U15" s="286"/>
      <c r="V15" s="284"/>
      <c r="W15" s="276"/>
      <c r="X15" s="288"/>
      <c r="Y15" s="284"/>
      <c r="Z15" s="286"/>
      <c r="AA15" s="284">
        <v>1</v>
      </c>
      <c r="AB15" s="276">
        <v>1</v>
      </c>
      <c r="AC15" s="284">
        <v>0</v>
      </c>
      <c r="AD15" s="285" t="s">
        <v>119</v>
      </c>
      <c r="AE15" s="286">
        <v>3</v>
      </c>
      <c r="AF15" s="277"/>
      <c r="AG15" s="278"/>
      <c r="AH15" s="279"/>
      <c r="AI15" s="278"/>
      <c r="AJ15" s="280"/>
      <c r="AK15" s="287"/>
      <c r="AL15" s="276"/>
      <c r="AM15" s="284"/>
      <c r="AN15" s="285"/>
      <c r="AO15" s="286"/>
      <c r="AP15" s="585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</row>
    <row r="16" spans="1:124" s="439" customFormat="1" ht="18" customHeight="1" x14ac:dyDescent="0.2">
      <c r="A16" s="465" t="s">
        <v>60</v>
      </c>
      <c r="B16" s="493" t="s">
        <v>253</v>
      </c>
      <c r="C16" s="474" t="s">
        <v>278</v>
      </c>
      <c r="D16" s="475"/>
      <c r="E16" s="375">
        <f t="shared" ref="E16:E19" si="3">SUM(G16,H16,I16,L16,M16,N16,Q16,R16,S16,V16,W16,X16,AA16,AB16,AC16,AF16,AG16,AH16,AK16,AL16,AM16)</f>
        <v>2</v>
      </c>
      <c r="F16" s="376">
        <f t="shared" ref="F16:F20" si="4">SUM(K16,P16,U16,Z16,AE16,AJ16,AO16)</f>
        <v>2</v>
      </c>
      <c r="G16" s="214"/>
      <c r="H16" s="90"/>
      <c r="I16" s="92"/>
      <c r="J16" s="93"/>
      <c r="K16" s="95"/>
      <c r="L16" s="215"/>
      <c r="M16" s="214"/>
      <c r="N16" s="92"/>
      <c r="O16" s="93"/>
      <c r="P16" s="95"/>
      <c r="Q16" s="92"/>
      <c r="R16" s="90"/>
      <c r="S16" s="92"/>
      <c r="T16" s="93"/>
      <c r="U16" s="95"/>
      <c r="V16" s="92"/>
      <c r="W16" s="90"/>
      <c r="X16" s="92"/>
      <c r="Y16" s="93"/>
      <c r="Z16" s="95"/>
      <c r="AA16" s="159">
        <v>1</v>
      </c>
      <c r="AB16" s="212">
        <v>0</v>
      </c>
      <c r="AC16" s="212">
        <v>1</v>
      </c>
      <c r="AD16" s="160" t="s">
        <v>119</v>
      </c>
      <c r="AE16" s="213">
        <v>2</v>
      </c>
      <c r="AF16" s="34"/>
      <c r="AG16" s="35"/>
      <c r="AH16" s="35"/>
      <c r="AI16" s="35"/>
      <c r="AJ16" s="96"/>
      <c r="AK16" s="165"/>
      <c r="AL16" s="90"/>
      <c r="AM16" s="92"/>
      <c r="AN16" s="93"/>
      <c r="AO16" s="95"/>
      <c r="AP16" s="387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</row>
    <row r="17" spans="1:124" ht="18" customHeight="1" x14ac:dyDescent="0.2">
      <c r="A17" s="465" t="s">
        <v>61</v>
      </c>
      <c r="B17" s="493" t="s">
        <v>254</v>
      </c>
      <c r="C17" s="474" t="s">
        <v>279</v>
      </c>
      <c r="D17" s="475"/>
      <c r="E17" s="375">
        <f t="shared" si="3"/>
        <v>2</v>
      </c>
      <c r="F17" s="376">
        <f t="shared" si="4"/>
        <v>3</v>
      </c>
      <c r="G17" s="214"/>
      <c r="H17" s="90"/>
      <c r="I17" s="92"/>
      <c r="J17" s="93"/>
      <c r="K17" s="95"/>
      <c r="L17" s="215"/>
      <c r="M17" s="214"/>
      <c r="N17" s="92"/>
      <c r="O17" s="93"/>
      <c r="P17" s="95"/>
      <c r="Q17" s="92"/>
      <c r="R17" s="90"/>
      <c r="S17" s="92"/>
      <c r="T17" s="93"/>
      <c r="U17" s="95"/>
      <c r="V17" s="92"/>
      <c r="W17" s="90"/>
      <c r="X17" s="92"/>
      <c r="Y17" s="93"/>
      <c r="Z17" s="95"/>
      <c r="AA17" s="159"/>
      <c r="AB17" s="212"/>
      <c r="AC17" s="212"/>
      <c r="AD17" s="160"/>
      <c r="AE17" s="213"/>
      <c r="AF17" s="34">
        <v>1</v>
      </c>
      <c r="AG17" s="35">
        <v>0</v>
      </c>
      <c r="AH17" s="35">
        <v>1</v>
      </c>
      <c r="AI17" s="35" t="s">
        <v>15</v>
      </c>
      <c r="AJ17" s="96">
        <v>3</v>
      </c>
      <c r="AK17" s="165"/>
      <c r="AL17" s="90"/>
      <c r="AM17" s="92"/>
      <c r="AN17" s="93"/>
      <c r="AO17" s="95"/>
      <c r="AP17" s="387" t="s">
        <v>253</v>
      </c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</row>
    <row r="18" spans="1:124" ht="18" customHeight="1" x14ac:dyDescent="0.2">
      <c r="A18" s="465" t="s">
        <v>62</v>
      </c>
      <c r="B18" s="77" t="s">
        <v>276</v>
      </c>
      <c r="C18" s="381" t="s">
        <v>134</v>
      </c>
      <c r="D18" s="467"/>
      <c r="E18" s="375">
        <f t="shared" si="3"/>
        <v>4</v>
      </c>
      <c r="F18" s="376">
        <f t="shared" si="4"/>
        <v>5</v>
      </c>
      <c r="G18" s="214"/>
      <c r="H18" s="90"/>
      <c r="I18" s="92"/>
      <c r="J18" s="93"/>
      <c r="K18" s="95"/>
      <c r="L18" s="215"/>
      <c r="M18" s="214"/>
      <c r="N18" s="92"/>
      <c r="O18" s="93"/>
      <c r="P18" s="95"/>
      <c r="Q18" s="92"/>
      <c r="R18" s="90"/>
      <c r="S18" s="92"/>
      <c r="T18" s="93"/>
      <c r="U18" s="95"/>
      <c r="V18" s="92"/>
      <c r="W18" s="90"/>
      <c r="X18" s="92"/>
      <c r="Y18" s="93"/>
      <c r="Z18" s="95"/>
      <c r="AA18" s="159">
        <v>2</v>
      </c>
      <c r="AB18" s="212">
        <v>0</v>
      </c>
      <c r="AC18" s="212">
        <v>2</v>
      </c>
      <c r="AD18" s="160" t="s">
        <v>119</v>
      </c>
      <c r="AE18" s="213">
        <v>5</v>
      </c>
      <c r="AF18" s="34"/>
      <c r="AG18" s="35"/>
      <c r="AH18" s="35"/>
      <c r="AI18" s="35"/>
      <c r="AJ18" s="96"/>
      <c r="AK18" s="165"/>
      <c r="AL18" s="90"/>
      <c r="AM18" s="92"/>
      <c r="AN18" s="93"/>
      <c r="AO18" s="95"/>
      <c r="AP18" s="388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</row>
    <row r="19" spans="1:124" ht="15.75" x14ac:dyDescent="0.2">
      <c r="A19" s="465" t="s">
        <v>64</v>
      </c>
      <c r="B19" s="77" t="s">
        <v>277</v>
      </c>
      <c r="C19" s="381" t="s">
        <v>135</v>
      </c>
      <c r="D19" s="467"/>
      <c r="E19" s="375">
        <f t="shared" si="3"/>
        <v>4</v>
      </c>
      <c r="F19" s="376">
        <f t="shared" si="4"/>
        <v>5</v>
      </c>
      <c r="G19" s="214"/>
      <c r="H19" s="90"/>
      <c r="I19" s="92"/>
      <c r="J19" s="93"/>
      <c r="K19" s="95"/>
      <c r="L19" s="215"/>
      <c r="M19" s="214"/>
      <c r="N19" s="92"/>
      <c r="O19" s="93"/>
      <c r="P19" s="95"/>
      <c r="Q19" s="92"/>
      <c r="R19" s="90"/>
      <c r="S19" s="92"/>
      <c r="T19" s="93"/>
      <c r="U19" s="95"/>
      <c r="V19" s="92"/>
      <c r="W19" s="90"/>
      <c r="X19" s="92"/>
      <c r="Y19" s="93"/>
      <c r="Z19" s="95"/>
      <c r="AA19" s="159"/>
      <c r="AB19" s="212"/>
      <c r="AC19" s="212"/>
      <c r="AD19" s="160"/>
      <c r="AE19" s="213"/>
      <c r="AF19" s="34">
        <v>2</v>
      </c>
      <c r="AG19" s="35">
        <v>0</v>
      </c>
      <c r="AH19" s="35">
        <v>2</v>
      </c>
      <c r="AI19" s="35" t="s">
        <v>15</v>
      </c>
      <c r="AJ19" s="96">
        <v>5</v>
      </c>
      <c r="AK19" s="165"/>
      <c r="AL19" s="90"/>
      <c r="AM19" s="92"/>
      <c r="AN19" s="93"/>
      <c r="AO19" s="95"/>
      <c r="AP19" s="387" t="s">
        <v>276</v>
      </c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</row>
    <row r="20" spans="1:124" ht="15.75" x14ac:dyDescent="0.2">
      <c r="A20" s="465" t="s">
        <v>64</v>
      </c>
      <c r="B20" s="77" t="s">
        <v>193</v>
      </c>
      <c r="C20" s="381" t="s">
        <v>282</v>
      </c>
      <c r="D20" s="467"/>
      <c r="E20" s="375">
        <v>2</v>
      </c>
      <c r="F20" s="376">
        <f t="shared" si="4"/>
        <v>2</v>
      </c>
      <c r="G20" s="214"/>
      <c r="H20" s="90"/>
      <c r="I20" s="92"/>
      <c r="J20" s="93"/>
      <c r="K20" s="95"/>
      <c r="L20" s="215"/>
      <c r="M20" s="214"/>
      <c r="N20" s="92"/>
      <c r="O20" s="93"/>
      <c r="P20" s="95"/>
      <c r="Q20" s="92"/>
      <c r="R20" s="90"/>
      <c r="S20" s="92"/>
      <c r="T20" s="93"/>
      <c r="U20" s="95"/>
      <c r="V20" s="92"/>
      <c r="W20" s="90"/>
      <c r="X20" s="92"/>
      <c r="Y20" s="93"/>
      <c r="Z20" s="95"/>
      <c r="AA20" s="159">
        <v>0</v>
      </c>
      <c r="AB20" s="212">
        <v>0</v>
      </c>
      <c r="AC20" s="212">
        <v>2</v>
      </c>
      <c r="AD20" s="160" t="s">
        <v>119</v>
      </c>
      <c r="AE20" s="213">
        <v>2</v>
      </c>
      <c r="AF20" s="34"/>
      <c r="AG20" s="35"/>
      <c r="AH20" s="35"/>
      <c r="AI20" s="35"/>
      <c r="AJ20" s="96"/>
      <c r="AK20" s="165"/>
      <c r="AL20" s="90"/>
      <c r="AM20" s="92"/>
      <c r="AN20" s="93"/>
      <c r="AO20" s="95"/>
      <c r="AP20" s="387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</row>
    <row r="21" spans="1:124" s="439" customFormat="1" ht="18" customHeight="1" x14ac:dyDescent="0.2">
      <c r="A21" s="465" t="s">
        <v>65</v>
      </c>
      <c r="B21" s="77" t="s">
        <v>194</v>
      </c>
      <c r="C21" s="381" t="s">
        <v>283</v>
      </c>
      <c r="D21" s="467"/>
      <c r="E21" s="375">
        <f t="shared" si="1"/>
        <v>2</v>
      </c>
      <c r="F21" s="376">
        <f t="shared" si="2"/>
        <v>2</v>
      </c>
      <c r="G21" s="214"/>
      <c r="H21" s="90"/>
      <c r="I21" s="92"/>
      <c r="J21" s="93"/>
      <c r="K21" s="95"/>
      <c r="L21" s="215"/>
      <c r="M21" s="214"/>
      <c r="N21" s="92"/>
      <c r="O21" s="93"/>
      <c r="P21" s="95"/>
      <c r="Q21" s="92"/>
      <c r="R21" s="90"/>
      <c r="S21" s="92"/>
      <c r="T21" s="93"/>
      <c r="U21" s="95"/>
      <c r="V21" s="92"/>
      <c r="W21" s="90"/>
      <c r="X21" s="92"/>
      <c r="Y21" s="93"/>
      <c r="Z21" s="95"/>
      <c r="AA21" s="159"/>
      <c r="AB21" s="212"/>
      <c r="AC21" s="212"/>
      <c r="AD21" s="160"/>
      <c r="AE21" s="213"/>
      <c r="AF21" s="34">
        <v>0</v>
      </c>
      <c r="AG21" s="35">
        <v>0</v>
      </c>
      <c r="AH21" s="35">
        <v>2</v>
      </c>
      <c r="AI21" s="35" t="s">
        <v>119</v>
      </c>
      <c r="AJ21" s="96">
        <v>2</v>
      </c>
      <c r="AK21" s="165"/>
      <c r="AL21" s="90"/>
      <c r="AM21" s="92"/>
      <c r="AN21" s="93"/>
      <c r="AO21" s="95"/>
      <c r="AP21" s="387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</row>
    <row r="22" spans="1:124" s="439" customFormat="1" ht="18" customHeight="1" x14ac:dyDescent="0.2">
      <c r="A22" s="465" t="s">
        <v>66</v>
      </c>
      <c r="B22" s="493" t="s">
        <v>271</v>
      </c>
      <c r="C22" s="447" t="s">
        <v>269</v>
      </c>
      <c r="D22" s="483"/>
      <c r="E22" s="489">
        <f t="shared" si="1"/>
        <v>2</v>
      </c>
      <c r="F22" s="376">
        <f t="shared" si="2"/>
        <v>2</v>
      </c>
      <c r="G22" s="283"/>
      <c r="H22" s="276"/>
      <c r="I22" s="284"/>
      <c r="J22" s="285"/>
      <c r="K22" s="286"/>
      <c r="L22" s="289"/>
      <c r="M22" s="283"/>
      <c r="N22" s="284"/>
      <c r="O22" s="285"/>
      <c r="P22" s="286"/>
      <c r="Q22" s="284"/>
      <c r="R22" s="276"/>
      <c r="S22" s="284"/>
      <c r="T22" s="285"/>
      <c r="U22" s="286"/>
      <c r="V22" s="284"/>
      <c r="W22" s="276"/>
      <c r="X22" s="284"/>
      <c r="Y22" s="285"/>
      <c r="Z22" s="286"/>
      <c r="AA22" s="290">
        <v>1</v>
      </c>
      <c r="AB22" s="291">
        <v>0</v>
      </c>
      <c r="AC22" s="291">
        <v>1</v>
      </c>
      <c r="AD22" s="291" t="s">
        <v>15</v>
      </c>
      <c r="AE22" s="292">
        <v>2</v>
      </c>
      <c r="AF22" s="159"/>
      <c r="AG22" s="160"/>
      <c r="AH22" s="212"/>
      <c r="AI22" s="160"/>
      <c r="AJ22" s="213"/>
      <c r="AK22" s="165"/>
      <c r="AL22" s="90"/>
      <c r="AM22" s="92"/>
      <c r="AN22" s="93"/>
      <c r="AO22" s="95"/>
      <c r="AP22" s="387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</row>
    <row r="23" spans="1:124" ht="15.75" x14ac:dyDescent="0.2">
      <c r="A23" s="465" t="s">
        <v>67</v>
      </c>
      <c r="B23" s="571" t="s">
        <v>255</v>
      </c>
      <c r="C23" s="447" t="s">
        <v>195</v>
      </c>
      <c r="D23" s="448"/>
      <c r="E23" s="375">
        <f t="shared" si="1"/>
        <v>2</v>
      </c>
      <c r="F23" s="376">
        <f t="shared" si="2"/>
        <v>3</v>
      </c>
      <c r="G23" s="159"/>
      <c r="H23" s="160"/>
      <c r="I23" s="212"/>
      <c r="J23" s="160"/>
      <c r="K23" s="213"/>
      <c r="L23" s="159"/>
      <c r="M23" s="212"/>
      <c r="N23" s="212"/>
      <c r="O23" s="160"/>
      <c r="P23" s="213"/>
      <c r="Q23" s="159"/>
      <c r="R23" s="160"/>
      <c r="S23" s="212"/>
      <c r="T23" s="160"/>
      <c r="U23" s="213"/>
      <c r="V23" s="159"/>
      <c r="W23" s="212"/>
      <c r="X23" s="212"/>
      <c r="Y23" s="160"/>
      <c r="Z23" s="213"/>
      <c r="AA23" s="476"/>
      <c r="AB23" s="410"/>
      <c r="AC23" s="410"/>
      <c r="AD23" s="410"/>
      <c r="AE23" s="477"/>
      <c r="AF23" s="404">
        <v>1</v>
      </c>
      <c r="AG23" s="405">
        <v>0</v>
      </c>
      <c r="AH23" s="405">
        <v>1</v>
      </c>
      <c r="AI23" s="405" t="s">
        <v>15</v>
      </c>
      <c r="AJ23" s="406">
        <v>3</v>
      </c>
      <c r="AK23" s="404"/>
      <c r="AL23" s="405"/>
      <c r="AM23" s="405"/>
      <c r="AN23" s="405"/>
      <c r="AO23" s="406"/>
      <c r="AP23" s="216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</row>
    <row r="24" spans="1:124" ht="15.75" x14ac:dyDescent="0.2">
      <c r="A24" s="465" t="s">
        <v>210</v>
      </c>
      <c r="B24" s="571" t="s">
        <v>256</v>
      </c>
      <c r="C24" s="447" t="s">
        <v>196</v>
      </c>
      <c r="D24" s="448"/>
      <c r="E24" s="375">
        <f t="shared" si="1"/>
        <v>2</v>
      </c>
      <c r="F24" s="376">
        <f t="shared" si="2"/>
        <v>2</v>
      </c>
      <c r="G24" s="159"/>
      <c r="H24" s="160"/>
      <c r="I24" s="212"/>
      <c r="J24" s="160"/>
      <c r="K24" s="213"/>
      <c r="L24" s="159"/>
      <c r="M24" s="212"/>
      <c r="N24" s="212"/>
      <c r="O24" s="160"/>
      <c r="P24" s="213"/>
      <c r="Q24" s="159"/>
      <c r="R24" s="160"/>
      <c r="S24" s="212"/>
      <c r="T24" s="160"/>
      <c r="U24" s="213"/>
      <c r="V24" s="159"/>
      <c r="W24" s="212"/>
      <c r="X24" s="212"/>
      <c r="Y24" s="160"/>
      <c r="Z24" s="213"/>
      <c r="AA24" s="476"/>
      <c r="AB24" s="410"/>
      <c r="AC24" s="410"/>
      <c r="AD24" s="410"/>
      <c r="AE24" s="477"/>
      <c r="AF24" s="404"/>
      <c r="AG24" s="405"/>
      <c r="AH24" s="405"/>
      <c r="AI24" s="405"/>
      <c r="AJ24" s="406"/>
      <c r="AK24" s="404">
        <v>0</v>
      </c>
      <c r="AL24" s="405">
        <v>0</v>
      </c>
      <c r="AM24" s="405">
        <v>2</v>
      </c>
      <c r="AN24" s="405" t="s">
        <v>119</v>
      </c>
      <c r="AO24" s="406">
        <v>2</v>
      </c>
      <c r="AP24" s="455" t="s">
        <v>255</v>
      </c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</row>
    <row r="25" spans="1:124" ht="15.75" x14ac:dyDescent="0.2">
      <c r="A25" s="465" t="s">
        <v>68</v>
      </c>
      <c r="B25" s="493" t="s">
        <v>257</v>
      </c>
      <c r="C25" s="447" t="s">
        <v>197</v>
      </c>
      <c r="D25" s="448"/>
      <c r="E25" s="375">
        <f t="shared" si="1"/>
        <v>2</v>
      </c>
      <c r="F25" s="376">
        <f t="shared" si="2"/>
        <v>2</v>
      </c>
      <c r="G25" s="159"/>
      <c r="H25" s="160"/>
      <c r="I25" s="212"/>
      <c r="J25" s="160"/>
      <c r="K25" s="213"/>
      <c r="L25" s="159"/>
      <c r="M25" s="212"/>
      <c r="N25" s="212"/>
      <c r="O25" s="160"/>
      <c r="P25" s="213"/>
      <c r="Q25" s="159"/>
      <c r="R25" s="160"/>
      <c r="S25" s="212"/>
      <c r="T25" s="160"/>
      <c r="U25" s="213"/>
      <c r="V25" s="159"/>
      <c r="W25" s="212"/>
      <c r="X25" s="212"/>
      <c r="Y25" s="160"/>
      <c r="Z25" s="213"/>
      <c r="AA25" s="404"/>
      <c r="AB25" s="405"/>
      <c r="AC25" s="405"/>
      <c r="AD25" s="405"/>
      <c r="AE25" s="478"/>
      <c r="AF25" s="34">
        <v>1</v>
      </c>
      <c r="AG25" s="35">
        <v>0</v>
      </c>
      <c r="AH25" s="35">
        <v>1</v>
      </c>
      <c r="AI25" s="35" t="s">
        <v>119</v>
      </c>
      <c r="AJ25" s="96">
        <v>2</v>
      </c>
      <c r="AK25" s="404"/>
      <c r="AL25" s="405"/>
      <c r="AM25" s="405"/>
      <c r="AN25" s="410"/>
      <c r="AO25" s="406"/>
      <c r="AP25" s="216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</row>
    <row r="26" spans="1:124" ht="15.75" x14ac:dyDescent="0.2">
      <c r="A26" s="465" t="s">
        <v>69</v>
      </c>
      <c r="B26" s="493" t="s">
        <v>258</v>
      </c>
      <c r="C26" s="447" t="s">
        <v>198</v>
      </c>
      <c r="D26" s="448"/>
      <c r="E26" s="375">
        <f t="shared" si="1"/>
        <v>2</v>
      </c>
      <c r="F26" s="376">
        <f t="shared" si="2"/>
        <v>3</v>
      </c>
      <c r="G26" s="215"/>
      <c r="H26" s="90"/>
      <c r="I26" s="214"/>
      <c r="J26" s="90"/>
      <c r="K26" s="95"/>
      <c r="L26" s="159"/>
      <c r="M26" s="212"/>
      <c r="N26" s="212"/>
      <c r="O26" s="160"/>
      <c r="P26" s="213"/>
      <c r="Q26" s="159"/>
      <c r="R26" s="160"/>
      <c r="S26" s="212"/>
      <c r="T26" s="160"/>
      <c r="U26" s="213"/>
      <c r="V26" s="159"/>
      <c r="W26" s="212"/>
      <c r="X26" s="212"/>
      <c r="Y26" s="160"/>
      <c r="Z26" s="213"/>
      <c r="AA26" s="404"/>
      <c r="AB26" s="405"/>
      <c r="AC26" s="405"/>
      <c r="AD26" s="405"/>
      <c r="AE26" s="478"/>
      <c r="AF26" s="34"/>
      <c r="AG26" s="35"/>
      <c r="AH26" s="35"/>
      <c r="AI26" s="35"/>
      <c r="AJ26" s="96"/>
      <c r="AK26" s="404">
        <v>1</v>
      </c>
      <c r="AL26" s="405">
        <v>0</v>
      </c>
      <c r="AM26" s="405">
        <v>1</v>
      </c>
      <c r="AN26" s="410" t="s">
        <v>15</v>
      </c>
      <c r="AO26" s="406">
        <v>3</v>
      </c>
      <c r="AP26" s="455" t="s">
        <v>257</v>
      </c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</row>
    <row r="27" spans="1:124" ht="15.75" x14ac:dyDescent="0.2">
      <c r="A27" s="465" t="s">
        <v>111</v>
      </c>
      <c r="B27" s="493" t="s">
        <v>213</v>
      </c>
      <c r="C27" s="447" t="s">
        <v>214</v>
      </c>
      <c r="D27" s="448"/>
      <c r="E27" s="375">
        <f t="shared" si="1"/>
        <v>1</v>
      </c>
      <c r="F27" s="376">
        <f t="shared" si="2"/>
        <v>2</v>
      </c>
      <c r="G27" s="215"/>
      <c r="H27" s="90"/>
      <c r="I27" s="214"/>
      <c r="J27" s="90"/>
      <c r="K27" s="95"/>
      <c r="L27" s="159"/>
      <c r="M27" s="212"/>
      <c r="N27" s="212"/>
      <c r="O27" s="160"/>
      <c r="P27" s="213"/>
      <c r="Q27" s="159"/>
      <c r="R27" s="160"/>
      <c r="S27" s="212"/>
      <c r="T27" s="160"/>
      <c r="U27" s="213"/>
      <c r="V27" s="159"/>
      <c r="W27" s="212"/>
      <c r="X27" s="212"/>
      <c r="Y27" s="160"/>
      <c r="Z27" s="213"/>
      <c r="AA27" s="89">
        <v>1</v>
      </c>
      <c r="AB27" s="382">
        <v>0</v>
      </c>
      <c r="AC27" s="89">
        <v>0</v>
      </c>
      <c r="AD27" s="91" t="s">
        <v>15</v>
      </c>
      <c r="AE27" s="94">
        <v>2</v>
      </c>
      <c r="AF27" s="383"/>
      <c r="AG27" s="384"/>
      <c r="AH27" s="385"/>
      <c r="AI27" s="384"/>
      <c r="AJ27" s="386"/>
      <c r="AK27" s="404"/>
      <c r="AL27" s="405"/>
      <c r="AM27" s="405"/>
      <c r="AN27" s="410"/>
      <c r="AO27" s="406"/>
      <c r="AP27" s="409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</row>
    <row r="28" spans="1:124" ht="15.75" x14ac:dyDescent="0.2">
      <c r="A28" s="465" t="s">
        <v>211</v>
      </c>
      <c r="B28" s="493" t="s">
        <v>215</v>
      </c>
      <c r="C28" s="447" t="s">
        <v>216</v>
      </c>
      <c r="D28" s="448"/>
      <c r="E28" s="375">
        <f t="shared" si="1"/>
        <v>2</v>
      </c>
      <c r="F28" s="376">
        <f t="shared" si="2"/>
        <v>3</v>
      </c>
      <c r="G28" s="215"/>
      <c r="H28" s="90"/>
      <c r="I28" s="214"/>
      <c r="J28" s="90"/>
      <c r="K28" s="95"/>
      <c r="L28" s="159"/>
      <c r="M28" s="212"/>
      <c r="N28" s="212"/>
      <c r="O28" s="160"/>
      <c r="P28" s="213"/>
      <c r="Q28" s="159"/>
      <c r="R28" s="160"/>
      <c r="S28" s="212"/>
      <c r="T28" s="160"/>
      <c r="U28" s="213"/>
      <c r="V28" s="159"/>
      <c r="W28" s="212"/>
      <c r="X28" s="212"/>
      <c r="Y28" s="160"/>
      <c r="Z28" s="213"/>
      <c r="AA28" s="92"/>
      <c r="AB28" s="90"/>
      <c r="AC28" s="92"/>
      <c r="AD28" s="93"/>
      <c r="AE28" s="95"/>
      <c r="AF28" s="159">
        <v>1</v>
      </c>
      <c r="AG28" s="160">
        <v>0</v>
      </c>
      <c r="AH28" s="212">
        <v>1</v>
      </c>
      <c r="AI28" s="160" t="s">
        <v>119</v>
      </c>
      <c r="AJ28" s="213">
        <v>3</v>
      </c>
      <c r="AK28" s="404"/>
      <c r="AL28" s="405"/>
      <c r="AM28" s="405"/>
      <c r="AN28" s="410"/>
      <c r="AO28" s="406"/>
      <c r="AP28" s="455" t="s">
        <v>213</v>
      </c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</row>
    <row r="29" spans="1:124" ht="15.75" x14ac:dyDescent="0.2">
      <c r="A29" s="465" t="s">
        <v>212</v>
      </c>
      <c r="B29" s="493" t="s">
        <v>259</v>
      </c>
      <c r="C29" s="447" t="s">
        <v>217</v>
      </c>
      <c r="D29" s="448"/>
      <c r="E29" s="375">
        <f t="shared" si="1"/>
        <v>2</v>
      </c>
      <c r="F29" s="376">
        <f t="shared" si="2"/>
        <v>2</v>
      </c>
      <c r="G29" s="159"/>
      <c r="H29" s="160"/>
      <c r="I29" s="212"/>
      <c r="J29" s="160"/>
      <c r="K29" s="213"/>
      <c r="L29" s="159"/>
      <c r="M29" s="212"/>
      <c r="N29" s="212"/>
      <c r="O29" s="160"/>
      <c r="P29" s="213"/>
      <c r="Q29" s="159"/>
      <c r="R29" s="160"/>
      <c r="S29" s="212"/>
      <c r="T29" s="160"/>
      <c r="U29" s="213"/>
      <c r="V29" s="159"/>
      <c r="W29" s="212"/>
      <c r="X29" s="212"/>
      <c r="Y29" s="160"/>
      <c r="Z29" s="213"/>
      <c r="AA29" s="404"/>
      <c r="AB29" s="405"/>
      <c r="AC29" s="405"/>
      <c r="AD29" s="405"/>
      <c r="AE29" s="478"/>
      <c r="AF29" s="34">
        <v>1</v>
      </c>
      <c r="AG29" s="35">
        <v>0</v>
      </c>
      <c r="AH29" s="35">
        <v>1</v>
      </c>
      <c r="AI29" s="35" t="s">
        <v>119</v>
      </c>
      <c r="AJ29" s="96">
        <v>2</v>
      </c>
      <c r="AK29" s="404"/>
      <c r="AL29" s="405"/>
      <c r="AM29" s="405"/>
      <c r="AN29" s="410"/>
      <c r="AO29" s="406"/>
      <c r="AP29" s="407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</row>
    <row r="30" spans="1:124" s="8" customFormat="1" ht="16.5" thickBot="1" x14ac:dyDescent="0.25">
      <c r="A30" s="466" t="s">
        <v>222</v>
      </c>
      <c r="B30" s="523" t="s">
        <v>260</v>
      </c>
      <c r="C30" s="468" t="s">
        <v>218</v>
      </c>
      <c r="D30" s="469"/>
      <c r="E30" s="378">
        <f t="shared" si="1"/>
        <v>2</v>
      </c>
      <c r="F30" s="379">
        <f t="shared" si="2"/>
        <v>3</v>
      </c>
      <c r="G30" s="452"/>
      <c r="H30" s="453"/>
      <c r="I30" s="454"/>
      <c r="J30" s="453"/>
      <c r="K30" s="479"/>
      <c r="L30" s="452"/>
      <c r="M30" s="454"/>
      <c r="N30" s="454"/>
      <c r="O30" s="453"/>
      <c r="P30" s="479"/>
      <c r="Q30" s="452"/>
      <c r="R30" s="453"/>
      <c r="S30" s="454"/>
      <c r="T30" s="453"/>
      <c r="U30" s="479"/>
      <c r="V30" s="452"/>
      <c r="W30" s="454"/>
      <c r="X30" s="454"/>
      <c r="Y30" s="453"/>
      <c r="Z30" s="479"/>
      <c r="AA30" s="414"/>
      <c r="AB30" s="415"/>
      <c r="AC30" s="415"/>
      <c r="AD30" s="415"/>
      <c r="AE30" s="480"/>
      <c r="AF30" s="411"/>
      <c r="AG30" s="412"/>
      <c r="AH30" s="412"/>
      <c r="AI30" s="412"/>
      <c r="AJ30" s="413"/>
      <c r="AK30" s="414">
        <v>1</v>
      </c>
      <c r="AL30" s="415">
        <v>0</v>
      </c>
      <c r="AM30" s="415">
        <v>1</v>
      </c>
      <c r="AN30" s="416" t="s">
        <v>15</v>
      </c>
      <c r="AO30" s="417">
        <v>3</v>
      </c>
      <c r="AP30" s="464" t="s">
        <v>259</v>
      </c>
      <c r="AQ30" s="558"/>
      <c r="AR30" s="558"/>
      <c r="AS30" s="558"/>
      <c r="AT30" s="558"/>
      <c r="AU30" s="558"/>
      <c r="AV30" s="558"/>
      <c r="AW30" s="558"/>
      <c r="AX30" s="558"/>
      <c r="AY30" s="558"/>
      <c r="AZ30" s="558"/>
      <c r="BA30" s="558"/>
      <c r="BB30" s="558"/>
      <c r="BC30" s="558"/>
      <c r="BD30" s="558"/>
      <c r="BE30" s="558"/>
      <c r="BF30" s="558"/>
      <c r="BG30" s="558"/>
      <c r="BH30" s="558"/>
      <c r="BI30" s="558"/>
      <c r="BJ30" s="558"/>
      <c r="BK30" s="558"/>
      <c r="BL30" s="558"/>
      <c r="BM30" s="558"/>
      <c r="BN30" s="558"/>
      <c r="BO30" s="558"/>
      <c r="BP30" s="558"/>
      <c r="BQ30" s="558"/>
      <c r="BR30" s="558"/>
      <c r="BS30" s="558"/>
      <c r="BT30" s="558"/>
      <c r="BU30" s="558"/>
      <c r="BV30" s="558"/>
      <c r="BW30" s="558"/>
      <c r="BX30" s="558"/>
      <c r="BY30" s="558"/>
      <c r="BZ30" s="558"/>
      <c r="CA30" s="558"/>
      <c r="CB30" s="558"/>
      <c r="CC30" s="558"/>
      <c r="CD30" s="558"/>
      <c r="CE30" s="558"/>
      <c r="CF30" s="558"/>
      <c r="CG30" s="558"/>
      <c r="CH30" s="558"/>
      <c r="CI30" s="558"/>
      <c r="CJ30" s="558"/>
      <c r="CK30" s="558"/>
      <c r="CL30" s="558"/>
      <c r="CM30" s="558"/>
      <c r="CN30" s="558"/>
      <c r="CO30" s="558"/>
      <c r="CP30" s="558"/>
      <c r="CQ30" s="558"/>
      <c r="CR30" s="558"/>
      <c r="CS30" s="558"/>
      <c r="CT30" s="558"/>
      <c r="CU30" s="558"/>
      <c r="CV30" s="558"/>
      <c r="CW30" s="558"/>
      <c r="CX30" s="558"/>
      <c r="CY30" s="558"/>
      <c r="CZ30" s="558"/>
      <c r="DA30" s="558"/>
      <c r="DB30" s="558"/>
      <c r="DC30" s="558"/>
      <c r="DD30" s="558"/>
      <c r="DE30" s="558"/>
      <c r="DF30" s="558"/>
      <c r="DG30" s="558"/>
      <c r="DH30" s="558"/>
      <c r="DI30" s="558"/>
      <c r="DJ30" s="558"/>
      <c r="DK30" s="558"/>
      <c r="DL30" s="558"/>
      <c r="DM30" s="558"/>
      <c r="DN30" s="558"/>
      <c r="DO30" s="558"/>
      <c r="DP30" s="558"/>
      <c r="DQ30" s="558"/>
      <c r="DR30" s="558"/>
      <c r="DS30" s="558"/>
      <c r="DT30" s="558"/>
    </row>
    <row r="31" spans="1:124" ht="18" customHeight="1" x14ac:dyDescent="0.2">
      <c r="A31" s="1111" t="s">
        <v>121</v>
      </c>
      <c r="B31" s="1112"/>
      <c r="C31" s="1112"/>
      <c r="D31" s="462" t="s">
        <v>124</v>
      </c>
      <c r="E31" s="586">
        <f>SUM(G31,H31,I31,L31,M31,N31,Q31,R31,S31,V31,W31,X31,AA31,AB31,AC31,AF31,AG31,AH31,AK31,AL31,AM31)</f>
        <v>10</v>
      </c>
      <c r="F31" s="587">
        <f>SUM(K31,P31,U31,Z31,AE31,AJ31,AO31)</f>
        <v>10</v>
      </c>
      <c r="G31" s="588"/>
      <c r="H31" s="589"/>
      <c r="I31" s="589"/>
      <c r="J31" s="589"/>
      <c r="K31" s="590"/>
      <c r="L31" s="588"/>
      <c r="M31" s="589"/>
      <c r="N31" s="589"/>
      <c r="O31" s="589"/>
      <c r="P31" s="590"/>
      <c r="Q31" s="588"/>
      <c r="R31" s="589"/>
      <c r="S31" s="589"/>
      <c r="T31" s="589"/>
      <c r="U31" s="590"/>
      <c r="V31" s="588"/>
      <c r="W31" s="589"/>
      <c r="X31" s="589"/>
      <c r="Y31" s="589"/>
      <c r="Z31" s="590"/>
      <c r="AA31" s="588">
        <v>0</v>
      </c>
      <c r="AB31" s="589">
        <v>0</v>
      </c>
      <c r="AC31" s="589">
        <v>6</v>
      </c>
      <c r="AD31" s="589" t="s">
        <v>119</v>
      </c>
      <c r="AE31" s="590">
        <v>6</v>
      </c>
      <c r="AF31" s="588">
        <v>0</v>
      </c>
      <c r="AG31" s="589">
        <v>0</v>
      </c>
      <c r="AH31" s="589">
        <v>2</v>
      </c>
      <c r="AI31" s="589" t="s">
        <v>119</v>
      </c>
      <c r="AJ31" s="590">
        <v>2</v>
      </c>
      <c r="AK31" s="588">
        <v>0</v>
      </c>
      <c r="AL31" s="589">
        <v>0</v>
      </c>
      <c r="AM31" s="589">
        <v>2</v>
      </c>
      <c r="AN31" s="589" t="s">
        <v>119</v>
      </c>
      <c r="AO31" s="590">
        <v>2</v>
      </c>
      <c r="AP31" s="59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</row>
    <row r="32" spans="1:124" s="113" customFormat="1" ht="23.25" customHeight="1" thickBot="1" x14ac:dyDescent="0.25">
      <c r="A32" s="143"/>
      <c r="B32" s="144"/>
      <c r="C32" s="181" t="s">
        <v>18</v>
      </c>
      <c r="D32" s="142"/>
      <c r="E32" s="199"/>
      <c r="F32" s="195">
        <f>SUM(K32,P32,U32,Z32,AE32,AJ32,AO32)</f>
        <v>15</v>
      </c>
      <c r="G32" s="123"/>
      <c r="H32" s="146"/>
      <c r="I32" s="147"/>
      <c r="J32" s="146"/>
      <c r="K32" s="148"/>
      <c r="L32" s="123"/>
      <c r="M32" s="146"/>
      <c r="N32" s="147"/>
      <c r="O32" s="146"/>
      <c r="P32" s="148"/>
      <c r="Q32" s="123"/>
      <c r="R32" s="149"/>
      <c r="S32" s="146"/>
      <c r="T32" s="146"/>
      <c r="U32" s="148"/>
      <c r="V32" s="150"/>
      <c r="W32" s="146"/>
      <c r="X32" s="147"/>
      <c r="Y32" s="146"/>
      <c r="Z32" s="431"/>
      <c r="AA32" s="150"/>
      <c r="AB32" s="146"/>
      <c r="AC32" s="147"/>
      <c r="AD32" s="146"/>
      <c r="AE32" s="431"/>
      <c r="AF32" s="150"/>
      <c r="AG32" s="146"/>
      <c r="AH32" s="147"/>
      <c r="AI32" s="146"/>
      <c r="AJ32" s="148"/>
      <c r="AK32" s="123"/>
      <c r="AL32" s="146"/>
      <c r="AM32" s="147"/>
      <c r="AN32" s="146"/>
      <c r="AO32" s="148">
        <v>15</v>
      </c>
      <c r="AP32" s="151"/>
      <c r="AQ32" s="517"/>
      <c r="AR32" s="517"/>
      <c r="AS32" s="555"/>
      <c r="AT32" s="555"/>
      <c r="AU32" s="555"/>
      <c r="AV32" s="555"/>
      <c r="AW32" s="555"/>
      <c r="AX32" s="555"/>
      <c r="AY32" s="555"/>
      <c r="AZ32" s="555"/>
      <c r="BA32" s="555"/>
      <c r="BB32" s="555"/>
      <c r="BC32" s="555"/>
      <c r="BD32" s="555"/>
      <c r="BE32" s="555"/>
      <c r="BF32" s="555"/>
      <c r="BG32" s="555"/>
      <c r="BH32" s="555"/>
      <c r="BI32" s="555"/>
      <c r="BJ32" s="555"/>
      <c r="BK32" s="555"/>
      <c r="BL32" s="555"/>
      <c r="BM32" s="555"/>
      <c r="BN32" s="555"/>
      <c r="BO32" s="555"/>
      <c r="BP32" s="555"/>
      <c r="BQ32" s="555"/>
      <c r="BR32" s="555"/>
      <c r="BS32" s="555"/>
      <c r="BT32" s="555"/>
      <c r="BU32" s="555"/>
      <c r="BV32" s="555"/>
      <c r="BW32" s="555"/>
      <c r="BX32" s="555"/>
      <c r="BY32" s="555"/>
      <c r="BZ32" s="555"/>
      <c r="CA32" s="555"/>
      <c r="CB32" s="555"/>
      <c r="CC32" s="555"/>
      <c r="CD32" s="555"/>
      <c r="CE32" s="555"/>
      <c r="CF32" s="555"/>
      <c r="CG32" s="555"/>
      <c r="CH32" s="555"/>
      <c r="CI32" s="555"/>
      <c r="CJ32" s="555"/>
      <c r="CK32" s="555"/>
      <c r="CL32" s="555"/>
      <c r="CM32" s="555"/>
      <c r="CN32" s="555"/>
      <c r="CO32" s="555"/>
      <c r="CP32" s="555"/>
      <c r="CQ32" s="555"/>
      <c r="CR32" s="555"/>
      <c r="CS32" s="555"/>
      <c r="CT32" s="555"/>
      <c r="CU32" s="555"/>
      <c r="CV32" s="555"/>
      <c r="CW32" s="555"/>
      <c r="CX32" s="555"/>
      <c r="CY32" s="555"/>
      <c r="CZ32" s="555"/>
      <c r="DA32" s="555"/>
      <c r="DB32" s="555"/>
      <c r="DC32" s="555"/>
      <c r="DD32" s="555"/>
      <c r="DE32" s="555"/>
      <c r="DF32" s="555"/>
      <c r="DG32" s="555"/>
      <c r="DH32" s="555"/>
      <c r="DI32" s="555"/>
      <c r="DJ32" s="555"/>
      <c r="DK32" s="555"/>
      <c r="DL32" s="555"/>
      <c r="DM32" s="555"/>
      <c r="DN32" s="555"/>
      <c r="DO32" s="555"/>
      <c r="DP32" s="555"/>
      <c r="DQ32" s="555"/>
      <c r="DR32" s="555"/>
      <c r="DS32" s="555"/>
      <c r="DT32" s="555"/>
    </row>
    <row r="33" spans="1:124" ht="20.25" customHeight="1" thickTop="1" thickBot="1" x14ac:dyDescent="0.25">
      <c r="A33" s="57"/>
      <c r="B33" s="58"/>
      <c r="C33" s="1100" t="s">
        <v>17</v>
      </c>
      <c r="D33" s="1101"/>
      <c r="E33" s="162">
        <f>'BSc N KIP ALAP'!E52+E11+E31+E32</f>
        <v>161</v>
      </c>
      <c r="F33" s="162">
        <f>'BSc N KIP ALAP'!F52+F11+F31+F32</f>
        <v>210</v>
      </c>
      <c r="G33" s="97"/>
      <c r="H33" s="98"/>
      <c r="I33" s="98"/>
      <c r="J33" s="99"/>
      <c r="K33" s="141">
        <f>'BSc N KIP ALAP'!K52+K11+K31+K32</f>
        <v>31</v>
      </c>
      <c r="L33" s="97"/>
      <c r="M33" s="98"/>
      <c r="N33" s="98"/>
      <c r="O33" s="99"/>
      <c r="P33" s="141">
        <f>'BSc N KIP ALAP'!P52+P11+P31+P32</f>
        <v>31</v>
      </c>
      <c r="Q33" s="100"/>
      <c r="R33" s="101"/>
      <c r="S33" s="101"/>
      <c r="T33" s="102"/>
      <c r="U33" s="141">
        <f>'BSc N KIP ALAP'!U52+U11+U31+U32</f>
        <v>32</v>
      </c>
      <c r="V33" s="100"/>
      <c r="W33" s="101"/>
      <c r="X33" s="101"/>
      <c r="Y33" s="102"/>
      <c r="Z33" s="141">
        <f>'BSc N KIP ALAP'!Z52+Z11+Z31+Z32</f>
        <v>30</v>
      </c>
      <c r="AA33" s="97"/>
      <c r="AB33" s="98"/>
      <c r="AC33" s="98"/>
      <c r="AD33" s="99"/>
      <c r="AE33" s="141">
        <f>'BSc N KIP ALAP'!AE52+AE11+AE31+AE32</f>
        <v>31</v>
      </c>
      <c r="AF33" s="100"/>
      <c r="AG33" s="101"/>
      <c r="AH33" s="101"/>
      <c r="AI33" s="102"/>
      <c r="AJ33" s="141">
        <f>'BSc N KIP ALAP'!AJ52+AJ11+AJ31+AJ32</f>
        <v>28</v>
      </c>
      <c r="AK33" s="100"/>
      <c r="AL33" s="101"/>
      <c r="AM33" s="101"/>
      <c r="AN33" s="102"/>
      <c r="AO33" s="141">
        <f>'BSc N KIP ALAP'!AO52+AO11+AO31+AO32</f>
        <v>27</v>
      </c>
      <c r="AP33" s="556">
        <f>SUM(K33,P33,U33,Z33:AA33,AE33:AF33,AJ33:AK33,AO33)</f>
        <v>210</v>
      </c>
      <c r="AQ33" s="559"/>
      <c r="AR33" s="560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</row>
    <row r="34" spans="1:124" s="113" customFormat="1" ht="18" customHeight="1" x14ac:dyDescent="0.2">
      <c r="A34" s="110"/>
      <c r="B34" s="111"/>
      <c r="C34" s="185" t="s">
        <v>24</v>
      </c>
      <c r="D34" s="182"/>
      <c r="E34" s="189"/>
      <c r="F34" s="190"/>
      <c r="G34" s="1115">
        <f>SUM(G11:I11,G31:I31)+SUM('BSc N KIP ALAP'!G52:I52)</f>
        <v>25</v>
      </c>
      <c r="H34" s="1116"/>
      <c r="I34" s="1117"/>
      <c r="J34" s="155"/>
      <c r="K34" s="156"/>
      <c r="L34" s="1115">
        <f>SUM(L11:N11,L31:N31)+SUM('BSc N KIP ALAP'!L52:N52)</f>
        <v>26</v>
      </c>
      <c r="M34" s="1116"/>
      <c r="N34" s="1117"/>
      <c r="O34" s="157"/>
      <c r="P34" s="156"/>
      <c r="Q34" s="1115">
        <f>SUM(Q11:S11,Q31:S31)+SUM('BSc N KIP ALAP'!Q52:S52)</f>
        <v>26</v>
      </c>
      <c r="R34" s="1116"/>
      <c r="S34" s="1117"/>
      <c r="T34" s="157"/>
      <c r="U34" s="156"/>
      <c r="V34" s="1115">
        <f>SUM(V11:X11,V31:X31)+SUM('BSc N KIP ALAP'!V52:X52)</f>
        <v>26</v>
      </c>
      <c r="W34" s="1116"/>
      <c r="X34" s="1117"/>
      <c r="Y34" s="157"/>
      <c r="Z34" s="158"/>
      <c r="AA34" s="1115">
        <f>SUM(AA11:AC11,AA31:AC31)+SUM('BSc N KIP ALAP'!AA52:AC52)</f>
        <v>27</v>
      </c>
      <c r="AB34" s="1116"/>
      <c r="AC34" s="1117"/>
      <c r="AD34" s="155"/>
      <c r="AE34" s="158"/>
      <c r="AF34" s="1115">
        <f>SUM(AF11:AH11,AF31:AH31)+SUM('BSc N KIP ALAP'!AF52:AH52)</f>
        <v>22</v>
      </c>
      <c r="AG34" s="1116"/>
      <c r="AH34" s="1117"/>
      <c r="AI34" s="157"/>
      <c r="AJ34" s="156"/>
      <c r="AK34" s="1115">
        <f>SUM(AK11:AM11,AK31:AM31)+SUM('BSc N KIP ALAP'!AK52:AM52)</f>
        <v>9</v>
      </c>
      <c r="AL34" s="1116"/>
      <c r="AM34" s="1117"/>
      <c r="AN34" s="157"/>
      <c r="AO34" s="156"/>
      <c r="AP34" s="557">
        <f>SUM(G34,L34,Q34,V34,AA34,AF34,AK34)</f>
        <v>161</v>
      </c>
      <c r="AQ34" s="449"/>
      <c r="AR34" s="449"/>
      <c r="AT34" s="555"/>
      <c r="AU34" s="555"/>
      <c r="AV34" s="555"/>
      <c r="AW34" s="555"/>
      <c r="AX34" s="555"/>
      <c r="AY34" s="555"/>
      <c r="AZ34" s="555"/>
      <c r="BA34" s="555"/>
      <c r="BB34" s="555"/>
      <c r="BC34" s="555"/>
      <c r="BD34" s="555"/>
      <c r="BE34" s="555"/>
      <c r="BF34" s="555"/>
      <c r="BG34" s="555"/>
      <c r="BH34" s="555"/>
      <c r="BI34" s="555"/>
      <c r="BJ34" s="555"/>
      <c r="BK34" s="555"/>
      <c r="BL34" s="555"/>
      <c r="BM34" s="555"/>
      <c r="BN34" s="555"/>
      <c r="BO34" s="555"/>
      <c r="BP34" s="555"/>
      <c r="BQ34" s="555"/>
      <c r="BR34" s="555"/>
      <c r="BS34" s="555"/>
      <c r="BT34" s="555"/>
      <c r="BU34" s="555"/>
      <c r="BV34" s="555"/>
      <c r="BW34" s="555"/>
      <c r="BX34" s="555"/>
      <c r="BY34" s="555"/>
      <c r="BZ34" s="555"/>
      <c r="CA34" s="555"/>
      <c r="CB34" s="555"/>
      <c r="CC34" s="555"/>
      <c r="CD34" s="555"/>
      <c r="CE34" s="555"/>
      <c r="CF34" s="555"/>
      <c r="CG34" s="555"/>
      <c r="CH34" s="555"/>
      <c r="CI34" s="555"/>
      <c r="CJ34" s="555"/>
      <c r="CK34" s="555"/>
      <c r="CL34" s="555"/>
      <c r="CM34" s="555"/>
      <c r="CN34" s="555"/>
      <c r="CO34" s="555"/>
      <c r="CP34" s="555"/>
      <c r="CQ34" s="555"/>
      <c r="CR34" s="555"/>
      <c r="CS34" s="555"/>
      <c r="CT34" s="555"/>
      <c r="CU34" s="555"/>
      <c r="CV34" s="555"/>
      <c r="CW34" s="555"/>
      <c r="CX34" s="555"/>
      <c r="CY34" s="555"/>
      <c r="CZ34" s="555"/>
      <c r="DA34" s="555"/>
      <c r="DB34" s="555"/>
      <c r="DC34" s="555"/>
      <c r="DD34" s="555"/>
      <c r="DE34" s="555"/>
      <c r="DF34" s="555"/>
      <c r="DG34" s="555"/>
      <c r="DH34" s="555"/>
      <c r="DI34" s="555"/>
      <c r="DJ34" s="555"/>
      <c r="DK34" s="555"/>
      <c r="DL34" s="555"/>
      <c r="DM34" s="555"/>
      <c r="DN34" s="555"/>
      <c r="DO34" s="555"/>
      <c r="DP34" s="555"/>
      <c r="DQ34" s="555"/>
      <c r="DR34" s="555"/>
      <c r="DS34" s="555"/>
      <c r="DT34" s="555"/>
    </row>
    <row r="35" spans="1:124" s="113" customFormat="1" ht="18" customHeight="1" x14ac:dyDescent="0.2">
      <c r="A35" s="114"/>
      <c r="B35" s="115"/>
      <c r="C35" s="186" t="s">
        <v>16</v>
      </c>
      <c r="D35" s="183"/>
      <c r="E35" s="191"/>
      <c r="F35" s="192"/>
      <c r="G35" s="116"/>
      <c r="H35" s="117"/>
      <c r="I35" s="117"/>
      <c r="J35" s="196">
        <f>COUNTIF('BSc N KIP ALAP'!J10:J51,"v")+COUNTIF(J12:J30,"v")</f>
        <v>4</v>
      </c>
      <c r="K35" s="118"/>
      <c r="L35" s="119"/>
      <c r="M35" s="120"/>
      <c r="N35" s="120"/>
      <c r="O35" s="196">
        <f>COUNTIF('BSc N KIP ALAP'!O10:O51,"v")+COUNTIF(O12:O30,"v")</f>
        <v>4</v>
      </c>
      <c r="P35" s="118"/>
      <c r="Q35" s="119"/>
      <c r="R35" s="120"/>
      <c r="S35" s="120"/>
      <c r="T35" s="196">
        <f>COUNTIF('BSc N KIP ALAP'!T10:T51,"v")+COUNTIF(T12:T30,"v")</f>
        <v>5</v>
      </c>
      <c r="U35" s="118"/>
      <c r="V35" s="119"/>
      <c r="W35" s="120"/>
      <c r="X35" s="120"/>
      <c r="Y35" s="196">
        <f>COUNTIF('BSc N KIP ALAP'!Y10:Y51,"v")+COUNTIF(Y12:Y30,"v")</f>
        <v>4</v>
      </c>
      <c r="Z35" s="121"/>
      <c r="AA35" s="116"/>
      <c r="AB35" s="117"/>
      <c r="AC35" s="117"/>
      <c r="AD35" s="196">
        <f>COUNTIF('BSc N KIP ALAP'!AD10:AD51,"v")+COUNTIF(AD12:AD30,"v")</f>
        <v>4</v>
      </c>
      <c r="AE35" s="121"/>
      <c r="AF35" s="119"/>
      <c r="AG35" s="120"/>
      <c r="AH35" s="120"/>
      <c r="AI35" s="196">
        <f>COUNTIF('BSc N KIP ALAP'!AI10:AI51,"v")+COUNTIF(AI12:AI30,"v")</f>
        <v>4</v>
      </c>
      <c r="AJ35" s="118"/>
      <c r="AK35" s="119"/>
      <c r="AL35" s="120"/>
      <c r="AM35" s="120"/>
      <c r="AN35" s="196">
        <f>COUNTIF('BSc N KIP ALAP'!AN10:AN51,"v")+COUNTIF(AN12:AN30,"v")</f>
        <v>3</v>
      </c>
      <c r="AO35" s="118"/>
      <c r="AP35" s="122"/>
      <c r="AQ35" s="449"/>
      <c r="AR35" s="449"/>
      <c r="AS35" s="555"/>
      <c r="AT35" s="555"/>
      <c r="AU35" s="555"/>
      <c r="AV35" s="555"/>
      <c r="AW35" s="555"/>
      <c r="AX35" s="555"/>
      <c r="AY35" s="555"/>
      <c r="AZ35" s="555"/>
      <c r="BA35" s="555"/>
      <c r="BB35" s="555"/>
      <c r="BC35" s="555"/>
      <c r="BD35" s="555"/>
      <c r="BE35" s="555"/>
      <c r="BF35" s="555"/>
      <c r="BG35" s="555"/>
      <c r="BH35" s="555"/>
      <c r="BI35" s="555"/>
      <c r="BJ35" s="555"/>
      <c r="BK35" s="555"/>
      <c r="BL35" s="555"/>
      <c r="BM35" s="555"/>
      <c r="BN35" s="555"/>
      <c r="BO35" s="555"/>
      <c r="BP35" s="555"/>
      <c r="BQ35" s="555"/>
      <c r="BR35" s="555"/>
      <c r="BS35" s="555"/>
      <c r="BT35" s="555"/>
      <c r="BU35" s="555"/>
      <c r="BV35" s="555"/>
      <c r="BW35" s="555"/>
      <c r="BX35" s="555"/>
      <c r="BY35" s="555"/>
      <c r="BZ35" s="555"/>
      <c r="CA35" s="555"/>
      <c r="CB35" s="555"/>
      <c r="CC35" s="555"/>
      <c r="CD35" s="555"/>
      <c r="CE35" s="555"/>
      <c r="CF35" s="555"/>
      <c r="CG35" s="555"/>
      <c r="CH35" s="555"/>
      <c r="CI35" s="555"/>
      <c r="CJ35" s="555"/>
      <c r="CK35" s="555"/>
      <c r="CL35" s="555"/>
      <c r="CM35" s="555"/>
      <c r="CN35" s="555"/>
      <c r="CO35" s="555"/>
      <c r="CP35" s="555"/>
      <c r="CQ35" s="555"/>
      <c r="CR35" s="555"/>
      <c r="CS35" s="555"/>
      <c r="CT35" s="555"/>
      <c r="CU35" s="555"/>
      <c r="CV35" s="555"/>
      <c r="CW35" s="555"/>
      <c r="CX35" s="555"/>
      <c r="CY35" s="555"/>
      <c r="CZ35" s="555"/>
      <c r="DA35" s="555"/>
      <c r="DB35" s="555"/>
      <c r="DC35" s="555"/>
      <c r="DD35" s="555"/>
      <c r="DE35" s="555"/>
      <c r="DF35" s="555"/>
      <c r="DG35" s="555"/>
      <c r="DH35" s="555"/>
      <c r="DI35" s="555"/>
      <c r="DJ35" s="555"/>
      <c r="DK35" s="555"/>
      <c r="DL35" s="555"/>
      <c r="DM35" s="555"/>
      <c r="DN35" s="555"/>
      <c r="DO35" s="555"/>
      <c r="DP35" s="555"/>
      <c r="DQ35" s="555"/>
      <c r="DR35" s="555"/>
      <c r="DS35" s="555"/>
      <c r="DT35" s="555"/>
    </row>
    <row r="36" spans="1:124" s="113" customFormat="1" ht="18" customHeight="1" thickBot="1" x14ac:dyDescent="0.25">
      <c r="A36" s="123"/>
      <c r="B36" s="124"/>
      <c r="C36" s="187" t="s">
        <v>120</v>
      </c>
      <c r="D36" s="125"/>
      <c r="E36" s="193"/>
      <c r="F36" s="194"/>
      <c r="G36" s="116"/>
      <c r="H36" s="117"/>
      <c r="I36" s="117"/>
      <c r="J36" s="196">
        <f>COUNTIF('BSc N KIP ALAP'!J10:J51,"é")+COUNTIF(J12:J30,"é")</f>
        <v>4</v>
      </c>
      <c r="K36" s="118"/>
      <c r="L36" s="119"/>
      <c r="M36" s="120"/>
      <c r="N36" s="120"/>
      <c r="O36" s="196">
        <f>COUNTIF('BSc N KIP ALAP'!O10:O51,"é")+COUNTIF(O12:O30,"é")</f>
        <v>4</v>
      </c>
      <c r="P36" s="118"/>
      <c r="Q36" s="119"/>
      <c r="R36" s="120"/>
      <c r="S36" s="120"/>
      <c r="T36" s="196">
        <f>COUNTIF('BSc N KIP ALAP'!T10:T51,"é")+COUNTIF(T12:T30,"é")</f>
        <v>6</v>
      </c>
      <c r="U36" s="118"/>
      <c r="V36" s="119"/>
      <c r="W36" s="120"/>
      <c r="X36" s="120"/>
      <c r="Y36" s="196">
        <f>COUNTIF('BSc N KIP ALAP'!Y10:Y51,"é")+COUNTIF(Y12:Y30,"é")</f>
        <v>5</v>
      </c>
      <c r="Z36" s="121"/>
      <c r="AA36" s="116"/>
      <c r="AB36" s="117"/>
      <c r="AC36" s="117"/>
      <c r="AD36" s="196">
        <f>COUNTIF('BSc N KIP ALAP'!AD10:AD51,"é")+COUNTIF(AD12:AD30,"é")</f>
        <v>6</v>
      </c>
      <c r="AE36" s="121"/>
      <c r="AF36" s="119"/>
      <c r="AG36" s="120"/>
      <c r="AH36" s="120"/>
      <c r="AI36" s="196">
        <f>COUNTIF('BSc N KIP ALAP'!AI10:AI51,"é")+COUNTIF(AI12:AI30,"é")</f>
        <v>5</v>
      </c>
      <c r="AJ36" s="118"/>
      <c r="AK36" s="119"/>
      <c r="AL36" s="120"/>
      <c r="AM36" s="120"/>
      <c r="AN36" s="196">
        <f>COUNTIF('BSc N KIP ALAP'!AN10:AN51,"é")+COUNTIF(AN12:AN30,"é")</f>
        <v>1</v>
      </c>
      <c r="AO36" s="118"/>
      <c r="AP36" s="122"/>
      <c r="AQ36" s="450"/>
      <c r="AR36" s="450"/>
    </row>
    <row r="37" spans="1:124" s="113" customFormat="1" ht="18" customHeight="1" thickTop="1" x14ac:dyDescent="0.2">
      <c r="A37" s="110"/>
      <c r="B37" s="111"/>
      <c r="C37" s="184" t="s">
        <v>19</v>
      </c>
      <c r="D37" s="197"/>
      <c r="E37" s="126">
        <v>2</v>
      </c>
      <c r="F37" s="127">
        <v>0</v>
      </c>
      <c r="G37" s="128"/>
      <c r="H37" s="129"/>
      <c r="I37" s="129"/>
      <c r="J37" s="129"/>
      <c r="K37" s="130"/>
      <c r="L37" s="128">
        <v>0</v>
      </c>
      <c r="M37" s="129">
        <v>2</v>
      </c>
      <c r="N37" s="129">
        <v>0</v>
      </c>
      <c r="O37" s="129" t="s">
        <v>20</v>
      </c>
      <c r="P37" s="130"/>
      <c r="Q37" s="128"/>
      <c r="R37" s="129"/>
      <c r="S37" s="129"/>
      <c r="T37" s="129"/>
      <c r="U37" s="131"/>
      <c r="V37" s="128"/>
      <c r="W37" s="129"/>
      <c r="X37" s="129"/>
      <c r="Y37" s="129"/>
      <c r="Z37" s="131"/>
      <c r="AA37" s="128"/>
      <c r="AB37" s="129"/>
      <c r="AC37" s="129"/>
      <c r="AD37" s="129"/>
      <c r="AE37" s="131"/>
      <c r="AF37" s="128"/>
      <c r="AG37" s="129"/>
      <c r="AH37" s="129"/>
      <c r="AI37" s="129"/>
      <c r="AJ37" s="130"/>
      <c r="AK37" s="128"/>
      <c r="AL37" s="129"/>
      <c r="AM37" s="129"/>
      <c r="AN37" s="129"/>
      <c r="AO37" s="130"/>
      <c r="AP37" s="122"/>
      <c r="AQ37" s="450"/>
      <c r="AR37" s="450"/>
    </row>
    <row r="38" spans="1:124" s="113" customFormat="1" ht="18" customHeight="1" x14ac:dyDescent="0.2">
      <c r="A38" s="114"/>
      <c r="B38" s="115"/>
      <c r="C38" s="188" t="s">
        <v>21</v>
      </c>
      <c r="D38" s="184"/>
      <c r="E38" s="132">
        <v>2</v>
      </c>
      <c r="F38" s="133">
        <v>0</v>
      </c>
      <c r="G38" s="119"/>
      <c r="H38" s="120"/>
      <c r="I38" s="120"/>
      <c r="J38" s="120"/>
      <c r="K38" s="118"/>
      <c r="L38" s="119"/>
      <c r="M38" s="120"/>
      <c r="N38" s="120"/>
      <c r="O38" s="120"/>
      <c r="P38" s="118"/>
      <c r="Q38" s="119">
        <v>0</v>
      </c>
      <c r="R38" s="120">
        <v>2</v>
      </c>
      <c r="S38" s="120">
        <v>0</v>
      </c>
      <c r="T38" s="120" t="s">
        <v>20</v>
      </c>
      <c r="U38" s="121"/>
      <c r="V38" s="119"/>
      <c r="W38" s="120"/>
      <c r="X38" s="120"/>
      <c r="Y38" s="120"/>
      <c r="Z38" s="121"/>
      <c r="AA38" s="119"/>
      <c r="AB38" s="120"/>
      <c r="AC38" s="120"/>
      <c r="AD38" s="120"/>
      <c r="AE38" s="121"/>
      <c r="AF38" s="119"/>
      <c r="AG38" s="120"/>
      <c r="AH38" s="120"/>
      <c r="AI38" s="120"/>
      <c r="AJ38" s="118"/>
      <c r="AK38" s="119"/>
      <c r="AL38" s="120"/>
      <c r="AM38" s="120"/>
      <c r="AN38" s="120"/>
      <c r="AO38" s="118"/>
      <c r="AP38" s="122"/>
      <c r="AQ38" s="450"/>
      <c r="AR38" s="450"/>
    </row>
    <row r="39" spans="1:124" s="113" customFormat="1" ht="18" customHeight="1" x14ac:dyDescent="0.2">
      <c r="A39" s="114"/>
      <c r="B39" s="115"/>
      <c r="C39" s="432" t="s">
        <v>162</v>
      </c>
      <c r="D39" s="184"/>
      <c r="E39" s="435">
        <v>4</v>
      </c>
      <c r="F39" s="436">
        <v>4</v>
      </c>
      <c r="G39" s="119"/>
      <c r="H39" s="120"/>
      <c r="I39" s="120"/>
      <c r="J39" s="120"/>
      <c r="K39" s="118"/>
      <c r="L39" s="119"/>
      <c r="M39" s="120"/>
      <c r="N39" s="120"/>
      <c r="O39" s="120"/>
      <c r="P39" s="118"/>
      <c r="Q39" s="119">
        <v>0</v>
      </c>
      <c r="R39" s="120">
        <v>4</v>
      </c>
      <c r="S39" s="120">
        <v>0</v>
      </c>
      <c r="T39" s="120" t="s">
        <v>119</v>
      </c>
      <c r="U39" s="121">
        <v>4</v>
      </c>
      <c r="V39" s="171" t="s">
        <v>122</v>
      </c>
      <c r="W39" s="120"/>
      <c r="X39" s="120"/>
      <c r="Y39" s="120"/>
      <c r="Z39" s="121"/>
      <c r="AA39" s="119"/>
      <c r="AB39" s="120"/>
      <c r="AC39" s="120"/>
      <c r="AD39" s="120"/>
      <c r="AE39" s="121"/>
      <c r="AF39" s="119"/>
      <c r="AG39" s="120"/>
      <c r="AH39" s="120"/>
      <c r="AI39" s="120"/>
      <c r="AJ39" s="118"/>
      <c r="AK39" s="119"/>
      <c r="AL39" s="120"/>
      <c r="AM39" s="120"/>
      <c r="AN39" s="120"/>
      <c r="AO39" s="118"/>
      <c r="AP39" s="122"/>
      <c r="AQ39" s="450"/>
      <c r="AR39" s="450"/>
    </row>
    <row r="40" spans="1:124" s="113" customFormat="1" ht="18" customHeight="1" thickBot="1" x14ac:dyDescent="0.25">
      <c r="A40" s="531"/>
      <c r="B40" s="530"/>
      <c r="C40" s="529" t="s">
        <v>141</v>
      </c>
      <c r="D40" s="529"/>
      <c r="E40" s="440" t="s">
        <v>161</v>
      </c>
      <c r="F40" s="441">
        <v>0</v>
      </c>
      <c r="G40" s="134"/>
      <c r="H40" s="135"/>
      <c r="I40" s="135"/>
      <c r="J40" s="135"/>
      <c r="K40" s="136"/>
      <c r="L40" s="134"/>
      <c r="M40" s="135"/>
      <c r="N40" s="135"/>
      <c r="O40" s="135"/>
      <c r="P40" s="136"/>
      <c r="Q40" s="134"/>
      <c r="R40" s="135"/>
      <c r="S40" s="135"/>
      <c r="T40" s="135"/>
      <c r="U40" s="139"/>
      <c r="V40" s="134"/>
      <c r="W40" s="135"/>
      <c r="X40" s="135"/>
      <c r="Y40" s="135"/>
      <c r="Z40" s="139"/>
      <c r="AA40" s="134"/>
      <c r="AB40" s="135"/>
      <c r="AC40" s="135"/>
      <c r="AD40" s="135"/>
      <c r="AE40" s="139"/>
      <c r="AF40" s="1091" t="s">
        <v>161</v>
      </c>
      <c r="AG40" s="1092"/>
      <c r="AH40" s="1092"/>
      <c r="AI40" s="1092"/>
      <c r="AJ40" s="1093"/>
      <c r="AK40" s="134"/>
      <c r="AL40" s="135"/>
      <c r="AM40" s="135"/>
      <c r="AN40" s="135"/>
      <c r="AO40" s="136"/>
      <c r="AP40" s="122"/>
      <c r="AQ40" s="450"/>
      <c r="AR40" s="450"/>
    </row>
    <row r="41" spans="1:124" ht="15" customHeight="1" x14ac:dyDescent="0.2">
      <c r="A41" s="2"/>
      <c r="B41" s="10"/>
      <c r="C41" s="13"/>
      <c r="D41" s="13"/>
      <c r="E41" s="2"/>
      <c r="F41" s="3"/>
      <c r="G41" s="2"/>
      <c r="H41" s="2"/>
      <c r="I41" s="2"/>
      <c r="J41" s="2"/>
      <c r="K41" s="12"/>
      <c r="L41" s="2"/>
      <c r="M41" s="2"/>
      <c r="N41" s="2"/>
      <c r="O41" s="2"/>
      <c r="P41" s="12"/>
      <c r="Q41" s="2"/>
      <c r="R41" s="2"/>
      <c r="S41" s="2"/>
      <c r="T41" s="2"/>
      <c r="U41" s="12"/>
      <c r="V41" s="1"/>
      <c r="W41" s="1"/>
      <c r="X41" s="1"/>
      <c r="Y41" s="2"/>
      <c r="Z41" s="12"/>
      <c r="AA41" s="2"/>
      <c r="AB41" s="2"/>
      <c r="AC41" s="2"/>
      <c r="AD41" s="2"/>
      <c r="AE41" s="12"/>
      <c r="AF41" s="2"/>
      <c r="AG41" s="2"/>
      <c r="AH41" s="2"/>
      <c r="AI41" s="2"/>
      <c r="AJ41" s="12"/>
      <c r="AK41" s="2"/>
      <c r="AL41" s="2"/>
      <c r="AM41" s="2"/>
      <c r="AN41" s="2"/>
      <c r="AO41" s="12"/>
      <c r="AP41" s="8"/>
      <c r="AQ41" s="8"/>
      <c r="AR41" s="8"/>
    </row>
    <row r="42" spans="1:124" ht="15" customHeight="1" x14ac:dyDescent="0.2">
      <c r="A42" s="2"/>
      <c r="B42" s="39" t="s">
        <v>112</v>
      </c>
      <c r="C42" s="13"/>
      <c r="D42" s="13"/>
      <c r="E42" s="19"/>
      <c r="F42" s="19"/>
      <c r="G42" s="1099"/>
      <c r="H42" s="1099"/>
      <c r="I42" s="109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"/>
      <c r="W42" s="1"/>
      <c r="X42" s="1"/>
      <c r="Y42" s="2"/>
      <c r="Z42" s="12"/>
      <c r="AA42" s="2"/>
      <c r="AB42" s="2"/>
      <c r="AC42" s="2"/>
      <c r="AD42" s="2"/>
      <c r="AE42" s="12"/>
      <c r="AF42" s="2"/>
      <c r="AG42" s="2"/>
      <c r="AH42" s="2"/>
      <c r="AI42" s="2"/>
      <c r="AJ42" s="12"/>
      <c r="AK42" s="2"/>
      <c r="AL42" s="2"/>
      <c r="AM42" s="2"/>
      <c r="AN42" s="2"/>
      <c r="AO42" s="12"/>
      <c r="AP42" s="8"/>
      <c r="AQ42" s="8"/>
      <c r="AR42" s="8"/>
    </row>
    <row r="43" spans="1:124" ht="15" customHeight="1" x14ac:dyDescent="0.2">
      <c r="A43" s="2"/>
      <c r="B43" s="39" t="s">
        <v>220</v>
      </c>
      <c r="C43" s="13"/>
      <c r="D43" s="13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"/>
      <c r="W43" s="1"/>
      <c r="X43" s="1"/>
      <c r="Y43" s="2"/>
      <c r="Z43" s="12"/>
      <c r="AA43" s="2"/>
      <c r="AB43" s="2"/>
      <c r="AC43" s="2"/>
      <c r="AD43" s="2"/>
      <c r="AE43" s="12"/>
      <c r="AF43" s="2"/>
      <c r="AG43" s="2"/>
      <c r="AH43" s="2"/>
      <c r="AI43" s="2"/>
      <c r="AJ43" s="12"/>
      <c r="AK43" s="2"/>
      <c r="AL43" s="2"/>
      <c r="AM43" s="2"/>
      <c r="AN43" s="2"/>
      <c r="AO43" s="12"/>
      <c r="AP43" s="8"/>
      <c r="AQ43" s="8"/>
      <c r="AR43" s="8"/>
    </row>
    <row r="44" spans="1:124" ht="15" customHeight="1" x14ac:dyDescent="0.2">
      <c r="A44" s="560"/>
      <c r="B44" s="567" t="s">
        <v>221</v>
      </c>
      <c r="C44" s="592"/>
      <c r="D44" s="59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V44" s="1"/>
      <c r="W44" s="1"/>
      <c r="X44" s="1"/>
      <c r="Y44" s="2"/>
      <c r="Z44" s="12"/>
      <c r="AA44" s="2"/>
      <c r="AB44" s="2"/>
      <c r="AC44" s="2"/>
      <c r="AD44" s="2"/>
      <c r="AE44" s="12"/>
      <c r="AF44" s="2"/>
      <c r="AG44" s="2"/>
      <c r="AH44" s="2"/>
      <c r="AI44" s="2"/>
      <c r="AJ44" s="12"/>
      <c r="AK44" s="2"/>
      <c r="AL44" s="2"/>
      <c r="AM44" s="2"/>
      <c r="AN44" s="2"/>
      <c r="AO44" s="12"/>
      <c r="AP44" s="8"/>
      <c r="AQ44" s="8"/>
      <c r="AR44" s="8"/>
    </row>
    <row r="45" spans="1:124" ht="15" customHeight="1" x14ac:dyDescent="0.2">
      <c r="A45" s="2"/>
      <c r="B45" s="39"/>
      <c r="V45" s="1"/>
      <c r="W45" s="1"/>
      <c r="X45" s="1"/>
      <c r="Y45" s="2"/>
      <c r="Z45" s="12"/>
      <c r="AA45" s="2"/>
      <c r="AB45" s="2"/>
      <c r="AC45" s="2"/>
      <c r="AD45" s="2"/>
      <c r="AE45" s="12"/>
      <c r="AF45" s="2"/>
      <c r="AG45" s="2"/>
      <c r="AH45" s="2"/>
      <c r="AI45" s="2"/>
      <c r="AJ45" s="12"/>
      <c r="AK45" s="2"/>
      <c r="AL45" s="2"/>
      <c r="AM45" s="2"/>
      <c r="AN45" s="2"/>
      <c r="AO45" s="12"/>
      <c r="AP45" s="8"/>
      <c r="AQ45" s="8"/>
      <c r="AR45" s="8"/>
    </row>
    <row r="46" spans="1:124" ht="15" customHeight="1" x14ac:dyDescent="0.2">
      <c r="A46" s="2"/>
      <c r="B46" s="39"/>
      <c r="V46" s="1"/>
      <c r="W46" s="1"/>
      <c r="X46" s="1"/>
      <c r="Y46" s="2"/>
      <c r="Z46" s="12"/>
      <c r="AA46" s="2"/>
      <c r="AB46" s="2"/>
      <c r="AC46" s="2"/>
      <c r="AD46" s="2"/>
      <c r="AE46" s="12"/>
      <c r="AF46" s="2"/>
      <c r="AG46" s="2"/>
      <c r="AH46" s="2"/>
      <c r="AI46" s="2"/>
      <c r="AJ46" s="12"/>
      <c r="AK46" s="2"/>
      <c r="AL46" s="2"/>
      <c r="AM46" s="2"/>
      <c r="AN46" s="2"/>
      <c r="AO46" s="12"/>
      <c r="AP46" s="8"/>
      <c r="AQ46" s="8"/>
      <c r="AR46" s="8"/>
    </row>
    <row r="48" spans="1:124" ht="15.75" x14ac:dyDescent="0.2">
      <c r="A48" s="2"/>
      <c r="B48" s="39"/>
      <c r="V48" s="1"/>
      <c r="W48" s="1"/>
      <c r="X48" s="1"/>
      <c r="Y48" s="2"/>
      <c r="Z48" s="12"/>
      <c r="AA48" s="2"/>
      <c r="AB48" s="2"/>
      <c r="AC48" s="2"/>
      <c r="AD48" s="2"/>
      <c r="AE48" s="12"/>
      <c r="AF48" s="2"/>
      <c r="AG48" s="2"/>
      <c r="AH48" s="2"/>
      <c r="AI48" s="2"/>
      <c r="AJ48" s="12"/>
      <c r="AK48" s="2"/>
      <c r="AL48" s="2"/>
      <c r="AM48" s="2"/>
      <c r="AN48" s="2"/>
      <c r="AO48" s="12"/>
      <c r="AP48" s="12"/>
      <c r="AQ48" s="12"/>
      <c r="AR48" s="8"/>
    </row>
    <row r="49" spans="1:44" ht="15.75" x14ac:dyDescent="0.2">
      <c r="A49" s="2"/>
      <c r="B49" s="39"/>
      <c r="C49" s="1085" t="s">
        <v>163</v>
      </c>
      <c r="D49" s="1064"/>
      <c r="E49" s="1064"/>
      <c r="O49" s="219" t="s">
        <v>131</v>
      </c>
      <c r="V49" s="1"/>
      <c r="W49" s="1"/>
      <c r="X49" s="1"/>
      <c r="Y49" s="2"/>
      <c r="Z49" s="12"/>
      <c r="AA49" s="2"/>
      <c r="AB49" s="2"/>
      <c r="AC49" s="2"/>
      <c r="AD49" s="2"/>
      <c r="AE49" s="12"/>
      <c r="AF49" s="2"/>
      <c r="AG49" s="2"/>
      <c r="AH49" s="2"/>
      <c r="AI49" s="2"/>
      <c r="AJ49" s="12"/>
      <c r="AK49" s="2"/>
      <c r="AL49" s="2"/>
      <c r="AM49" s="2"/>
      <c r="AN49" s="2"/>
      <c r="AO49" s="12"/>
      <c r="AP49" s="12"/>
      <c r="AQ49" s="12"/>
      <c r="AR49" s="8"/>
    </row>
    <row r="50" spans="1:44" ht="15.75" x14ac:dyDescent="0.2">
      <c r="A50" s="2"/>
      <c r="B50" s="39"/>
      <c r="O50" s="219" t="s">
        <v>132</v>
      </c>
      <c r="V50" s="1"/>
      <c r="W50" s="1"/>
      <c r="X50" s="1"/>
      <c r="Y50" s="2"/>
      <c r="Z50" s="12"/>
      <c r="AA50" s="2"/>
      <c r="AB50" s="2"/>
      <c r="AC50" s="2"/>
      <c r="AD50" s="2"/>
      <c r="AE50" s="12"/>
      <c r="AF50" s="2"/>
      <c r="AG50" s="2"/>
      <c r="AH50" s="2"/>
      <c r="AI50" s="2"/>
      <c r="AJ50" s="12"/>
      <c r="AK50" s="2"/>
      <c r="AL50" s="2"/>
      <c r="AM50" s="2"/>
      <c r="AN50" s="2"/>
      <c r="AO50" s="12"/>
      <c r="AP50" s="12"/>
      <c r="AQ50" s="12"/>
      <c r="AR50" s="8"/>
    </row>
    <row r="51" spans="1:44" ht="15.75" x14ac:dyDescent="0.2">
      <c r="A51" s="2"/>
      <c r="B51" s="39"/>
      <c r="V51" s="1"/>
      <c r="W51" s="1"/>
      <c r="X51" s="1"/>
      <c r="Y51" s="2"/>
      <c r="Z51" s="12"/>
      <c r="AA51" s="2"/>
      <c r="AB51" s="2"/>
      <c r="AC51" s="2"/>
      <c r="AD51" s="2"/>
      <c r="AE51" s="12"/>
      <c r="AF51" s="2"/>
      <c r="AG51" s="2"/>
      <c r="AH51" s="2"/>
      <c r="AI51" s="2"/>
      <c r="AJ51" s="12"/>
      <c r="AK51" s="2"/>
      <c r="AL51" s="2"/>
      <c r="AM51" s="2"/>
      <c r="AN51" s="2"/>
      <c r="AO51" s="12"/>
      <c r="AP51" s="12"/>
      <c r="AQ51" s="12"/>
      <c r="AR51" s="8"/>
    </row>
    <row r="52" spans="1:44" ht="15.75" x14ac:dyDescent="0.2">
      <c r="A52" s="495"/>
      <c r="B52" s="500"/>
      <c r="D52" s="505"/>
      <c r="E52" s="497"/>
      <c r="F52" s="497"/>
      <c r="G52" s="497"/>
      <c r="H52" s="497"/>
      <c r="I52" s="497"/>
      <c r="J52" s="497"/>
      <c r="K52" s="497"/>
      <c r="L52" s="497"/>
      <c r="M52" s="497"/>
      <c r="N52" s="497"/>
      <c r="V52" s="1"/>
      <c r="W52" s="1"/>
      <c r="X52" s="1"/>
      <c r="Y52" s="2"/>
      <c r="Z52" s="12"/>
      <c r="AA52" s="2"/>
      <c r="AB52" s="2"/>
      <c r="AC52" s="2"/>
      <c r="AD52" s="2"/>
      <c r="AE52" s="12"/>
      <c r="AF52" s="2"/>
      <c r="AG52" s="2"/>
      <c r="AH52" s="2"/>
      <c r="AI52" s="2"/>
      <c r="AJ52" s="12"/>
      <c r="AK52" s="2"/>
      <c r="AL52" s="2"/>
      <c r="AM52" s="2"/>
      <c r="AN52" s="2"/>
      <c r="AO52" s="12"/>
      <c r="AP52" s="12"/>
      <c r="AQ52" s="12"/>
      <c r="AR52" s="8"/>
    </row>
    <row r="53" spans="1:44" ht="15.75" x14ac:dyDescent="0.2">
      <c r="A53" s="495"/>
      <c r="B53" s="500"/>
      <c r="D53" s="507"/>
      <c r="E53" s="508"/>
      <c r="F53" s="509"/>
      <c r="G53" s="509"/>
      <c r="H53" s="510"/>
      <c r="I53" s="510"/>
      <c r="J53" s="511"/>
      <c r="K53" s="512"/>
      <c r="L53" s="513"/>
      <c r="M53" s="506"/>
      <c r="N53" s="495"/>
      <c r="V53" s="1"/>
      <c r="W53" s="1"/>
      <c r="X53" s="1"/>
      <c r="Y53" s="2"/>
      <c r="Z53" s="12"/>
      <c r="AA53" s="2"/>
      <c r="AB53" s="2"/>
      <c r="AC53" s="2"/>
      <c r="AD53" s="2"/>
      <c r="AE53" s="12"/>
      <c r="AF53" s="2"/>
      <c r="AG53" s="2"/>
      <c r="AH53" s="2"/>
      <c r="AI53" s="2"/>
      <c r="AJ53" s="12"/>
      <c r="AK53" s="2"/>
      <c r="AL53" s="2"/>
      <c r="AM53" s="2"/>
      <c r="AN53" s="2"/>
      <c r="AO53" s="12"/>
      <c r="AP53" s="12"/>
      <c r="AQ53" s="12"/>
      <c r="AR53" s="8"/>
    </row>
    <row r="54" spans="1:44" ht="15.75" x14ac:dyDescent="0.2">
      <c r="A54" s="495"/>
      <c r="B54" s="500"/>
      <c r="D54" s="496"/>
      <c r="E54" s="496"/>
      <c r="F54" s="496"/>
      <c r="G54" s="496"/>
      <c r="H54" s="509"/>
      <c r="I54" s="509"/>
      <c r="J54" s="510"/>
      <c r="K54" s="510"/>
      <c r="L54" s="510"/>
      <c r="M54" s="510"/>
      <c r="N54" s="510"/>
    </row>
    <row r="55" spans="1:44" x14ac:dyDescent="0.2">
      <c r="A55" s="560"/>
      <c r="B55" s="834"/>
      <c r="C55" s="835"/>
      <c r="D55" s="835"/>
      <c r="E55" s="558"/>
      <c r="F55" s="558"/>
      <c r="G55" s="558"/>
      <c r="H55" s="558"/>
      <c r="I55" s="558"/>
      <c r="J55" s="558"/>
      <c r="K55" s="558"/>
      <c r="L55" s="558"/>
      <c r="M55" s="558"/>
      <c r="N55" s="558"/>
      <c r="O55" s="558"/>
      <c r="P55" s="558"/>
    </row>
    <row r="56" spans="1:44" x14ac:dyDescent="0.2">
      <c r="A56" s="560"/>
      <c r="B56" s="834"/>
      <c r="C56" s="835"/>
      <c r="D56" s="835"/>
      <c r="E56" s="558"/>
      <c r="F56" s="558"/>
      <c r="G56" s="558"/>
      <c r="H56" s="558"/>
      <c r="I56" s="558"/>
      <c r="J56" s="558"/>
      <c r="K56" s="558"/>
      <c r="L56" s="558"/>
      <c r="M56" s="558"/>
      <c r="N56" s="558"/>
      <c r="O56" s="558"/>
      <c r="P56" s="558"/>
      <c r="Q56" s="8"/>
    </row>
    <row r="57" spans="1:44" ht="15.75" x14ac:dyDescent="0.2">
      <c r="A57" s="1102"/>
      <c r="B57" s="1102"/>
      <c r="C57" s="1102"/>
      <c r="D57" s="1102"/>
      <c r="E57" s="1102"/>
      <c r="F57" s="1102"/>
      <c r="G57" s="1102"/>
      <c r="H57" s="1102"/>
      <c r="I57" s="1102"/>
      <c r="J57" s="1102"/>
      <c r="K57" s="1102"/>
      <c r="L57" s="1102"/>
      <c r="M57" s="1102"/>
      <c r="N57" s="1102"/>
      <c r="O57" s="1102"/>
      <c r="P57" s="1102"/>
      <c r="Q57" s="497"/>
      <c r="R57" s="497"/>
      <c r="S57" s="497"/>
      <c r="T57" s="497"/>
      <c r="U57" s="497"/>
      <c r="V57" s="497"/>
      <c r="W57" s="497"/>
      <c r="X57" s="497"/>
      <c r="Y57" s="497"/>
      <c r="Z57" s="497"/>
      <c r="AA57" s="497"/>
      <c r="AB57" s="497"/>
      <c r="AC57" s="497"/>
      <c r="AD57" s="497"/>
      <c r="AE57" s="497"/>
      <c r="AF57" s="497"/>
      <c r="AG57" s="497"/>
    </row>
    <row r="58" spans="1:44" ht="15.75" x14ac:dyDescent="0.2">
      <c r="A58" s="1102"/>
      <c r="B58" s="1104"/>
      <c r="C58" s="1105"/>
      <c r="D58" s="172"/>
      <c r="E58" s="172"/>
      <c r="F58" s="1102"/>
      <c r="G58" s="1102"/>
      <c r="H58" s="1102"/>
      <c r="I58" s="1102"/>
      <c r="J58" s="1102"/>
      <c r="K58" s="1102"/>
      <c r="L58" s="1102"/>
      <c r="M58" s="1102"/>
      <c r="N58" s="1102"/>
      <c r="O58" s="1102"/>
      <c r="P58" s="1102"/>
      <c r="Q58" s="509"/>
      <c r="R58" s="509"/>
      <c r="S58" s="509"/>
      <c r="T58" s="509"/>
      <c r="U58" s="509"/>
      <c r="V58" s="509"/>
      <c r="W58" s="509"/>
      <c r="X58" s="509"/>
      <c r="Y58" s="509"/>
      <c r="Z58" s="509"/>
      <c r="AA58" s="8"/>
    </row>
    <row r="59" spans="1:44" ht="15.75" x14ac:dyDescent="0.2">
      <c r="A59" s="1103"/>
      <c r="B59" s="1102"/>
      <c r="C59" s="1106"/>
      <c r="D59" s="172"/>
      <c r="E59" s="172"/>
      <c r="F59" s="1102"/>
      <c r="G59" s="172"/>
      <c r="H59" s="172"/>
      <c r="I59" s="172"/>
      <c r="J59" s="172"/>
      <c r="K59" s="593"/>
      <c r="L59" s="172"/>
      <c r="M59" s="172"/>
      <c r="N59" s="172"/>
      <c r="O59" s="172"/>
      <c r="P59" s="593"/>
      <c r="Q59" s="172"/>
      <c r="R59" s="172"/>
      <c r="S59" s="519"/>
      <c r="T59" s="172"/>
      <c r="U59" s="593"/>
      <c r="V59" s="172"/>
      <c r="W59" s="172"/>
      <c r="X59" s="172"/>
      <c r="Y59" s="172"/>
      <c r="Z59" s="593"/>
    </row>
    <row r="60" spans="1:44" ht="15.75" x14ac:dyDescent="0.2">
      <c r="A60" s="172"/>
      <c r="B60" s="567"/>
      <c r="C60" s="830"/>
      <c r="D60" s="1102"/>
      <c r="E60" s="1103"/>
      <c r="F60" s="1103"/>
      <c r="G60" s="172"/>
      <c r="H60" s="172"/>
      <c r="I60" s="172"/>
      <c r="J60" s="172"/>
      <c r="K60" s="593"/>
      <c r="L60" s="172"/>
      <c r="M60" s="172"/>
      <c r="N60" s="172"/>
      <c r="O60" s="172"/>
      <c r="P60" s="593"/>
      <c r="Q60" s="172"/>
      <c r="R60" s="172"/>
      <c r="S60" s="172"/>
      <c r="T60" s="172"/>
      <c r="U60" s="593"/>
      <c r="V60" s="172"/>
      <c r="W60" s="172"/>
      <c r="X60" s="172"/>
      <c r="Y60" s="172"/>
      <c r="Z60" s="593"/>
    </row>
    <row r="61" spans="1:44" ht="15.75" x14ac:dyDescent="0.2">
      <c r="A61" s="1098"/>
      <c r="B61" s="1098"/>
      <c r="C61" s="1098"/>
      <c r="D61" s="828"/>
      <c r="E61" s="828"/>
      <c r="F61" s="828"/>
      <c r="G61" s="828"/>
      <c r="H61" s="828"/>
      <c r="I61" s="828"/>
      <c r="J61" s="828"/>
      <c r="K61" s="828"/>
      <c r="L61" s="828"/>
      <c r="M61" s="828"/>
      <c r="N61" s="828"/>
      <c r="O61" s="828"/>
      <c r="P61" s="828"/>
    </row>
    <row r="62" spans="1:44" ht="15.75" x14ac:dyDescent="0.2">
      <c r="A62" s="172"/>
      <c r="B62" s="514"/>
      <c r="C62" s="167"/>
      <c r="D62" s="516"/>
      <c r="E62" s="516"/>
      <c r="F62" s="516"/>
      <c r="G62" s="516"/>
      <c r="H62" s="516"/>
      <c r="I62" s="516"/>
      <c r="J62" s="516"/>
      <c r="K62" s="516"/>
      <c r="L62" s="516"/>
      <c r="M62" s="516"/>
      <c r="N62" s="516"/>
      <c r="O62" s="516"/>
      <c r="P62" s="516"/>
    </row>
    <row r="63" spans="1:44" ht="15.75" x14ac:dyDescent="0.2">
      <c r="A63" s="172"/>
      <c r="B63" s="514"/>
      <c r="C63" s="167"/>
      <c r="D63" s="516"/>
      <c r="E63" s="516"/>
      <c r="F63" s="516"/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44" ht="15.75" x14ac:dyDescent="0.2">
      <c r="A64" s="172"/>
      <c r="B64" s="514"/>
      <c r="C64" s="167"/>
      <c r="D64" s="516"/>
      <c r="E64" s="516"/>
      <c r="F64" s="516"/>
      <c r="G64" s="516"/>
      <c r="H64" s="516"/>
      <c r="I64" s="516"/>
      <c r="J64" s="516"/>
      <c r="K64" s="516"/>
      <c r="L64" s="516"/>
      <c r="M64" s="516"/>
      <c r="N64" s="516"/>
      <c r="O64" s="516"/>
      <c r="P64" s="516"/>
    </row>
    <row r="65" spans="1:17" ht="15.75" x14ac:dyDescent="0.2">
      <c r="A65" s="172"/>
      <c r="B65" s="514"/>
      <c r="C65" s="167"/>
      <c r="D65" s="516"/>
      <c r="E65" s="516"/>
      <c r="F65" s="516"/>
      <c r="G65" s="516"/>
      <c r="H65" s="516"/>
      <c r="I65" s="516"/>
      <c r="J65" s="516"/>
      <c r="K65" s="516"/>
      <c r="L65" s="516"/>
      <c r="M65" s="516"/>
      <c r="N65" s="516"/>
      <c r="O65" s="516"/>
      <c r="P65" s="516"/>
    </row>
    <row r="66" spans="1:17" ht="15.75" x14ac:dyDescent="0.2">
      <c r="A66" s="172"/>
      <c r="B66" s="514"/>
      <c r="C66" s="167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516"/>
      <c r="P66" s="516"/>
    </row>
    <row r="67" spans="1:17" ht="15.75" x14ac:dyDescent="0.2">
      <c r="A67" s="172"/>
      <c r="B67" s="514"/>
      <c r="C67" s="167"/>
      <c r="D67" s="516"/>
      <c r="E67" s="516"/>
      <c r="F67" s="516"/>
      <c r="G67" s="516"/>
      <c r="H67" s="516"/>
      <c r="I67" s="516"/>
      <c r="J67" s="516"/>
      <c r="K67" s="516"/>
      <c r="L67" s="516"/>
      <c r="M67" s="516"/>
      <c r="N67" s="516"/>
      <c r="O67" s="516"/>
      <c r="P67" s="516"/>
    </row>
    <row r="68" spans="1:17" ht="15.75" x14ac:dyDescent="0.2">
      <c r="A68" s="172"/>
      <c r="B68" s="514"/>
      <c r="C68" s="167"/>
      <c r="D68" s="516"/>
      <c r="E68" s="516"/>
      <c r="F68" s="516"/>
      <c r="G68" s="516"/>
      <c r="H68" s="516"/>
      <c r="I68" s="516"/>
      <c r="J68" s="516"/>
      <c r="K68" s="516"/>
      <c r="L68" s="516"/>
      <c r="M68" s="516"/>
      <c r="N68" s="516"/>
      <c r="O68" s="516"/>
      <c r="P68" s="516"/>
    </row>
    <row r="69" spans="1:17" ht="15.75" x14ac:dyDescent="0.2">
      <c r="A69" s="172"/>
      <c r="B69" s="514"/>
      <c r="C69" s="167"/>
      <c r="D69" s="516"/>
      <c r="E69" s="516"/>
      <c r="F69" s="516"/>
      <c r="G69" s="516"/>
      <c r="H69" s="516"/>
      <c r="I69" s="516"/>
      <c r="J69" s="516"/>
      <c r="K69" s="516"/>
      <c r="L69" s="516"/>
      <c r="M69" s="516"/>
      <c r="N69" s="516"/>
      <c r="O69" s="516"/>
      <c r="P69" s="516"/>
    </row>
    <row r="70" spans="1:17" ht="15.75" x14ac:dyDescent="0.2">
      <c r="A70" s="172"/>
      <c r="B70" s="514"/>
      <c r="C70" s="167"/>
      <c r="D70" s="516"/>
      <c r="E70" s="516"/>
      <c r="F70" s="516"/>
      <c r="G70" s="516"/>
      <c r="H70" s="516"/>
      <c r="I70" s="516"/>
      <c r="J70" s="516"/>
      <c r="K70" s="516"/>
      <c r="L70" s="516"/>
      <c r="M70" s="516"/>
      <c r="N70" s="516"/>
      <c r="O70" s="516"/>
      <c r="P70" s="516"/>
    </row>
    <row r="71" spans="1:17" ht="15.75" x14ac:dyDescent="0.2">
      <c r="A71" s="172"/>
      <c r="B71" s="514"/>
      <c r="C71" s="167"/>
      <c r="D71" s="516"/>
      <c r="E71" s="516"/>
      <c r="F71" s="516"/>
      <c r="G71" s="516"/>
      <c r="H71" s="516"/>
      <c r="I71" s="516"/>
      <c r="J71" s="516"/>
      <c r="K71" s="516"/>
      <c r="L71" s="516"/>
      <c r="M71" s="516"/>
      <c r="N71" s="516"/>
      <c r="O71" s="516"/>
      <c r="P71" s="516"/>
    </row>
    <row r="72" spans="1:17" ht="15.75" x14ac:dyDescent="0.2">
      <c r="A72" s="1098"/>
      <c r="B72" s="1098"/>
      <c r="C72" s="1098"/>
      <c r="D72" s="828"/>
      <c r="E72" s="828"/>
      <c r="F72" s="828"/>
      <c r="G72" s="828"/>
      <c r="H72" s="828"/>
      <c r="I72" s="828"/>
      <c r="J72" s="828"/>
      <c r="K72" s="828"/>
      <c r="L72" s="828"/>
      <c r="M72" s="828"/>
      <c r="N72" s="828"/>
      <c r="O72" s="828"/>
      <c r="P72" s="828"/>
    </row>
    <row r="73" spans="1:17" x14ac:dyDescent="0.2">
      <c r="A73" s="560"/>
      <c r="B73" s="834"/>
      <c r="C73" s="835"/>
      <c r="D73" s="835"/>
      <c r="E73" s="558"/>
      <c r="F73" s="558"/>
      <c r="G73" s="558"/>
      <c r="H73" s="558"/>
      <c r="I73" s="558"/>
      <c r="J73" s="558"/>
      <c r="K73" s="558"/>
      <c r="L73" s="558"/>
      <c r="M73" s="558"/>
      <c r="N73" s="558"/>
      <c r="O73" s="558"/>
      <c r="P73" s="558"/>
    </row>
    <row r="74" spans="1:17" x14ac:dyDescent="0.2">
      <c r="A74" s="560"/>
      <c r="B74" s="834"/>
      <c r="C74" s="835"/>
      <c r="D74" s="835"/>
      <c r="E74" s="558"/>
      <c r="F74" s="558"/>
      <c r="G74" s="558"/>
      <c r="H74" s="558"/>
      <c r="I74" s="558"/>
      <c r="J74" s="558"/>
      <c r="K74" s="558"/>
      <c r="L74" s="558"/>
      <c r="M74" s="558"/>
      <c r="N74" s="558"/>
      <c r="O74" s="558"/>
      <c r="P74" s="558"/>
    </row>
    <row r="75" spans="1:17" x14ac:dyDescent="0.2">
      <c r="A75" s="560"/>
      <c r="B75" s="834"/>
      <c r="C75" s="835"/>
      <c r="D75" s="835"/>
      <c r="E75" s="558"/>
      <c r="F75" s="558"/>
      <c r="G75" s="558"/>
      <c r="H75" s="558"/>
      <c r="I75" s="558"/>
      <c r="J75" s="558"/>
      <c r="K75" s="558"/>
      <c r="L75" s="558"/>
      <c r="M75" s="558"/>
      <c r="N75" s="558"/>
      <c r="O75" s="558"/>
      <c r="P75" s="558"/>
    </row>
    <row r="76" spans="1:17" x14ac:dyDescent="0.2">
      <c r="A76" s="560"/>
      <c r="B76" s="834"/>
      <c r="C76" s="835"/>
      <c r="D76" s="835"/>
      <c r="E76" s="558"/>
      <c r="F76" s="558"/>
      <c r="G76" s="558"/>
      <c r="H76" s="558"/>
      <c r="I76" s="558"/>
      <c r="J76" s="558"/>
      <c r="K76" s="558"/>
      <c r="L76" s="558"/>
      <c r="M76" s="558"/>
      <c r="N76" s="558"/>
      <c r="O76" s="558"/>
      <c r="P76" s="558"/>
    </row>
    <row r="77" spans="1:17" ht="15" x14ac:dyDescent="0.2">
      <c r="A77" s="560"/>
      <c r="B77" s="514"/>
      <c r="C77" s="167"/>
      <c r="D77" s="568"/>
      <c r="E77" s="568"/>
      <c r="F77" s="558"/>
      <c r="G77" s="568"/>
      <c r="H77" s="516"/>
      <c r="I77" s="516"/>
      <c r="J77" s="516"/>
      <c r="K77" s="516"/>
      <c r="L77" s="516"/>
      <c r="M77" s="516"/>
      <c r="N77" s="516"/>
      <c r="O77" s="516"/>
      <c r="P77" s="516"/>
      <c r="Q77" s="516"/>
    </row>
    <row r="78" spans="1:17" ht="15" x14ac:dyDescent="0.2">
      <c r="A78" s="560"/>
      <c r="B78" s="514"/>
      <c r="C78" s="167"/>
      <c r="D78" s="516"/>
      <c r="E78" s="516"/>
      <c r="F78" s="558"/>
      <c r="G78" s="516"/>
      <c r="H78" s="516"/>
      <c r="I78" s="516"/>
      <c r="J78" s="516"/>
      <c r="K78" s="516"/>
      <c r="L78" s="516"/>
      <c r="M78" s="516"/>
      <c r="N78" s="516"/>
      <c r="O78" s="516"/>
      <c r="P78" s="516"/>
      <c r="Q78" s="516"/>
    </row>
    <row r="79" spans="1:17" ht="15.75" x14ac:dyDescent="0.2">
      <c r="A79" s="560"/>
      <c r="B79" s="514"/>
      <c r="C79" s="517"/>
      <c r="D79" s="167"/>
      <c r="E79" s="651"/>
      <c r="F79" s="651"/>
      <c r="G79" s="651"/>
      <c r="H79" s="651"/>
      <c r="I79" s="651"/>
      <c r="J79" s="651"/>
      <c r="K79" s="651"/>
      <c r="L79" s="651"/>
      <c r="M79" s="651"/>
      <c r="N79" s="651"/>
      <c r="O79" s="651"/>
      <c r="P79" s="651"/>
      <c r="Q79" s="498"/>
    </row>
    <row r="80" spans="1:17" ht="15.75" x14ac:dyDescent="0.2">
      <c r="A80" s="560"/>
      <c r="B80" s="514"/>
      <c r="C80" s="519"/>
      <c r="D80" s="167"/>
      <c r="E80" s="516"/>
      <c r="F80" s="516"/>
      <c r="G80" s="516"/>
      <c r="H80" s="516"/>
      <c r="I80" s="516"/>
      <c r="J80" s="516"/>
      <c r="K80" s="516"/>
      <c r="L80" s="516"/>
      <c r="M80" s="516"/>
      <c r="N80" s="516"/>
      <c r="O80" s="516"/>
      <c r="P80" s="516"/>
      <c r="Q80" s="516"/>
    </row>
    <row r="81" spans="1:17" ht="15.75" x14ac:dyDescent="0.2">
      <c r="A81" s="560"/>
      <c r="B81" s="519"/>
      <c r="C81" s="519"/>
      <c r="D81" s="519"/>
      <c r="E81" s="519"/>
      <c r="F81" s="519"/>
      <c r="G81" s="519"/>
      <c r="H81" s="519"/>
      <c r="I81" s="519"/>
      <c r="J81" s="519"/>
      <c r="K81" s="519"/>
      <c r="L81" s="519"/>
      <c r="M81" s="167"/>
      <c r="N81" s="167"/>
      <c r="O81" s="167"/>
      <c r="P81" s="167"/>
      <c r="Q81" s="497"/>
    </row>
    <row r="82" spans="1:17" ht="15.75" x14ac:dyDescent="0.2">
      <c r="A82" s="560"/>
      <c r="B82" s="567"/>
      <c r="C82" s="836"/>
      <c r="D82" s="519"/>
      <c r="E82" s="519"/>
      <c r="F82" s="519"/>
      <c r="G82" s="519"/>
      <c r="H82" s="519"/>
      <c r="I82" s="519"/>
      <c r="J82" s="519"/>
      <c r="K82" s="519"/>
      <c r="L82" s="519"/>
      <c r="M82" s="519"/>
      <c r="N82" s="519"/>
      <c r="O82" s="519"/>
      <c r="P82" s="519"/>
      <c r="Q82" s="509"/>
    </row>
    <row r="83" spans="1:17" x14ac:dyDescent="0.2">
      <c r="A83" s="560"/>
      <c r="B83" s="834"/>
      <c r="C83" s="835"/>
      <c r="D83" s="835"/>
      <c r="E83" s="558"/>
      <c r="F83" s="558"/>
      <c r="G83" s="558"/>
      <c r="H83" s="558"/>
      <c r="I83" s="558"/>
      <c r="J83" s="558"/>
      <c r="K83" s="558"/>
      <c r="L83" s="558"/>
      <c r="M83" s="558"/>
      <c r="N83" s="558"/>
      <c r="O83" s="558"/>
      <c r="P83" s="558"/>
    </row>
    <row r="84" spans="1:17" x14ac:dyDescent="0.2">
      <c r="A84" s="560"/>
      <c r="B84" s="834"/>
      <c r="C84" s="835"/>
      <c r="D84" s="835"/>
      <c r="E84" s="558"/>
      <c r="F84" s="558"/>
      <c r="G84" s="558"/>
      <c r="H84" s="558"/>
      <c r="I84" s="558"/>
      <c r="J84" s="558"/>
      <c r="K84" s="558"/>
      <c r="L84" s="558"/>
      <c r="M84" s="558"/>
      <c r="N84" s="558"/>
      <c r="O84" s="558"/>
      <c r="P84" s="558"/>
    </row>
    <row r="85" spans="1:17" x14ac:dyDescent="0.2">
      <c r="A85" s="560"/>
      <c r="B85" s="834"/>
      <c r="C85" s="835"/>
      <c r="D85" s="835"/>
      <c r="E85" s="558"/>
      <c r="F85" s="558"/>
      <c r="G85" s="558"/>
      <c r="H85" s="558"/>
      <c r="I85" s="558"/>
      <c r="J85" s="558"/>
      <c r="K85" s="558"/>
      <c r="L85" s="558"/>
      <c r="M85" s="558"/>
      <c r="N85" s="558"/>
      <c r="O85" s="558"/>
      <c r="P85" s="558"/>
    </row>
    <row r="86" spans="1:17" x14ac:dyDescent="0.2">
      <c r="A86" s="560"/>
      <c r="B86" s="834"/>
      <c r="C86" s="835"/>
      <c r="D86" s="835"/>
      <c r="E86" s="558"/>
      <c r="F86" s="558"/>
      <c r="G86" s="558"/>
      <c r="H86" s="558"/>
      <c r="I86" s="558"/>
      <c r="J86" s="558"/>
      <c r="K86" s="558"/>
      <c r="L86" s="558"/>
      <c r="M86" s="558"/>
      <c r="N86" s="558"/>
      <c r="O86" s="558"/>
      <c r="P86" s="558"/>
    </row>
    <row r="87" spans="1:17" x14ac:dyDescent="0.2">
      <c r="A87" s="560"/>
      <c r="B87" s="834"/>
      <c r="C87" s="835"/>
      <c r="D87" s="835"/>
      <c r="E87" s="558"/>
      <c r="F87" s="558"/>
      <c r="G87" s="558"/>
      <c r="H87" s="558"/>
      <c r="I87" s="558"/>
      <c r="J87" s="558"/>
      <c r="K87" s="558"/>
      <c r="L87" s="558"/>
      <c r="M87" s="558"/>
      <c r="N87" s="558"/>
      <c r="O87" s="558"/>
      <c r="P87" s="558"/>
    </row>
  </sheetData>
  <mergeCells count="34">
    <mergeCell ref="L1:S1"/>
    <mergeCell ref="AK34:AM34"/>
    <mergeCell ref="G34:I34"/>
    <mergeCell ref="L34:N34"/>
    <mergeCell ref="Q34:S34"/>
    <mergeCell ref="AJ2:AR2"/>
    <mergeCell ref="AA34:AC34"/>
    <mergeCell ref="AF34:AH34"/>
    <mergeCell ref="V34:X34"/>
    <mergeCell ref="AP8:AP9"/>
    <mergeCell ref="AH3:AT3"/>
    <mergeCell ref="AH4:AT4"/>
    <mergeCell ref="B5:C5"/>
    <mergeCell ref="A6:AO6"/>
    <mergeCell ref="C8:D9"/>
    <mergeCell ref="A31:C31"/>
    <mergeCell ref="G8:AJ8"/>
    <mergeCell ref="F8:F9"/>
    <mergeCell ref="A8:A9"/>
    <mergeCell ref="B8:B9"/>
    <mergeCell ref="A11:C11"/>
    <mergeCell ref="A61:C61"/>
    <mergeCell ref="A72:C72"/>
    <mergeCell ref="G42:I42"/>
    <mergeCell ref="C33:D33"/>
    <mergeCell ref="AF40:AJ40"/>
    <mergeCell ref="C49:E49"/>
    <mergeCell ref="A57:P57"/>
    <mergeCell ref="F58:F59"/>
    <mergeCell ref="D60:F60"/>
    <mergeCell ref="G58:P58"/>
    <mergeCell ref="A58:A59"/>
    <mergeCell ref="B58:B59"/>
    <mergeCell ref="C58:C59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headerFooter>
    <oddFooter>&amp;L&amp;D&amp;C&amp;F</oddFooter>
  </headerFooter>
  <rowBreaks count="1" manualBreakCount="1">
    <brk id="52" max="4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theme="0"/>
    <pageSetUpPr fitToPage="1"/>
  </sheetPr>
  <dimension ref="A1:BP77"/>
  <sheetViews>
    <sheetView showGridLines="0" view="pageBreakPreview" zoomScale="70" zoomScaleNormal="70" zoomScaleSheetLayoutView="70" workbookViewId="0">
      <selection activeCell="AK45" sqref="AK45"/>
    </sheetView>
  </sheetViews>
  <sheetFormatPr defaultRowHeight="12.75" x14ac:dyDescent="0.2"/>
  <cols>
    <col min="1" max="1" width="5" style="238" customWidth="1"/>
    <col min="2" max="2" width="16.85546875" style="239" customWidth="1"/>
    <col min="3" max="3" width="54.85546875" style="231" customWidth="1"/>
    <col min="4" max="4" width="14" style="231" customWidth="1"/>
    <col min="5" max="5" width="6" style="240" customWidth="1"/>
    <col min="6" max="6" width="7.85546875" style="240" customWidth="1"/>
    <col min="7" max="10" width="3.5703125" style="240" customWidth="1"/>
    <col min="11" max="11" width="4.5703125" style="240" customWidth="1"/>
    <col min="12" max="15" width="3.5703125" style="240" customWidth="1"/>
    <col min="16" max="16" width="4.5703125" style="240" customWidth="1"/>
    <col min="17" max="20" width="3.5703125" style="240" customWidth="1"/>
    <col min="21" max="21" width="4.5703125" style="240" customWidth="1"/>
    <col min="22" max="25" width="3.5703125" style="240" customWidth="1"/>
    <col min="26" max="26" width="4.5703125" style="240" customWidth="1"/>
    <col min="27" max="30" width="3.5703125" style="240" customWidth="1"/>
    <col min="31" max="31" width="4.5703125" style="240" customWidth="1"/>
    <col min="32" max="35" width="3.5703125" style="240" customWidth="1"/>
    <col min="36" max="36" width="4.5703125" style="240" customWidth="1"/>
    <col min="37" max="40" width="3.5703125" style="240" customWidth="1"/>
    <col min="41" max="41" width="4.5703125" style="240" customWidth="1"/>
    <col min="42" max="42" width="40.42578125" style="240" customWidth="1"/>
    <col min="43" max="43" width="35.42578125" style="240" customWidth="1"/>
    <col min="44" max="44" width="46.28515625" style="240" customWidth="1"/>
    <col min="45" max="16384" width="9.140625" style="240"/>
  </cols>
  <sheetData>
    <row r="1" spans="1:50" s="235" customFormat="1" ht="18" x14ac:dyDescent="0.2">
      <c r="A1" s="232" t="s">
        <v>133</v>
      </c>
      <c r="B1" s="233"/>
      <c r="C1" s="234"/>
      <c r="D1" s="234"/>
      <c r="H1" s="236"/>
      <c r="I1" s="236"/>
      <c r="J1" s="236"/>
      <c r="K1" s="236"/>
      <c r="L1" s="236"/>
      <c r="M1" s="1133" t="s">
        <v>291</v>
      </c>
      <c r="N1" s="1133"/>
      <c r="O1" s="1133"/>
      <c r="P1" s="1133"/>
      <c r="Q1" s="1133"/>
      <c r="R1" s="1133"/>
      <c r="S1" s="1133"/>
      <c r="T1" s="1133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R1" s="237"/>
    </row>
    <row r="2" spans="1:50" s="235" customFormat="1" ht="18" x14ac:dyDescent="0.2">
      <c r="A2" s="232" t="s">
        <v>118</v>
      </c>
      <c r="B2" s="233"/>
      <c r="C2" s="234"/>
      <c r="D2" s="234"/>
      <c r="H2" s="236"/>
      <c r="I2" s="236"/>
      <c r="J2" s="236"/>
      <c r="K2" s="236"/>
      <c r="L2" s="236"/>
      <c r="M2" s="236"/>
      <c r="N2" s="236"/>
      <c r="O2" s="236"/>
      <c r="P2" s="236" t="s">
        <v>108</v>
      </c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7"/>
      <c r="AD2" s="237"/>
      <c r="AE2" s="237"/>
      <c r="AF2" s="237"/>
      <c r="AG2" s="237"/>
      <c r="AH2" s="237"/>
      <c r="AI2" s="237"/>
      <c r="AJ2" s="1134"/>
      <c r="AK2" s="1134"/>
      <c r="AL2" s="1134"/>
      <c r="AM2" s="1134"/>
      <c r="AN2" s="1134"/>
      <c r="AO2" s="1134"/>
      <c r="AP2" s="1134"/>
      <c r="AQ2" s="1134"/>
      <c r="AR2" s="1134"/>
    </row>
    <row r="3" spans="1:50" s="235" customFormat="1" ht="18" x14ac:dyDescent="0.2">
      <c r="A3" s="232"/>
      <c r="B3" s="233"/>
      <c r="C3" s="234"/>
      <c r="D3" s="234"/>
      <c r="H3" s="502"/>
      <c r="I3" s="502"/>
      <c r="J3" s="502"/>
      <c r="K3" s="502"/>
      <c r="L3" s="502"/>
      <c r="M3" s="502"/>
      <c r="N3" s="502"/>
      <c r="O3" s="502"/>
      <c r="P3" s="502" t="s">
        <v>109</v>
      </c>
      <c r="Q3" s="502"/>
      <c r="R3" s="502"/>
      <c r="S3" s="502"/>
      <c r="T3" s="502"/>
      <c r="U3" s="502"/>
      <c r="V3" s="502"/>
      <c r="W3" s="502"/>
      <c r="X3" s="502"/>
      <c r="Y3" s="236"/>
      <c r="Z3" s="236"/>
      <c r="AH3" s="1062" t="s">
        <v>274</v>
      </c>
      <c r="AI3" s="1062"/>
      <c r="AJ3" s="1062"/>
      <c r="AK3" s="1062"/>
      <c r="AL3" s="1062"/>
      <c r="AM3" s="1062"/>
      <c r="AN3" s="1062"/>
      <c r="AO3" s="1062"/>
      <c r="AP3" s="1062"/>
      <c r="AQ3" s="1062"/>
      <c r="AR3" s="1062"/>
      <c r="AS3" s="430"/>
      <c r="AT3" s="430"/>
    </row>
    <row r="4" spans="1:50" ht="21.75" customHeight="1" x14ac:dyDescent="0.2">
      <c r="H4" s="502"/>
      <c r="I4" s="502"/>
      <c r="J4" s="502"/>
      <c r="K4" s="502"/>
      <c r="L4" s="502"/>
      <c r="M4" s="502"/>
      <c r="N4" s="502"/>
      <c r="O4" s="502"/>
      <c r="P4" s="502" t="s">
        <v>209</v>
      </c>
      <c r="Q4" s="502"/>
      <c r="R4" s="502"/>
      <c r="S4" s="502"/>
      <c r="T4" s="502"/>
      <c r="U4" s="502"/>
      <c r="V4" s="502"/>
      <c r="W4" s="502"/>
      <c r="X4" s="502"/>
      <c r="Y4" s="236"/>
      <c r="Z4" s="236"/>
      <c r="AC4" s="235"/>
      <c r="AD4" s="235"/>
      <c r="AE4" s="235"/>
      <c r="AF4" s="235"/>
      <c r="AG4" s="235"/>
      <c r="AH4" s="1061" t="s">
        <v>166</v>
      </c>
      <c r="AI4" s="1061"/>
      <c r="AJ4" s="1061"/>
      <c r="AK4" s="1061"/>
      <c r="AL4" s="1061"/>
      <c r="AM4" s="1061"/>
      <c r="AN4" s="1061"/>
      <c r="AO4" s="1061"/>
      <c r="AP4" s="1061"/>
      <c r="AQ4" s="1061"/>
      <c r="AR4" s="1061"/>
      <c r="AS4" s="430"/>
      <c r="AT4" s="430"/>
    </row>
    <row r="5" spans="1:50" ht="33" customHeight="1" x14ac:dyDescent="0.2">
      <c r="B5" s="1137"/>
      <c r="C5" s="1137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</row>
    <row r="6" spans="1:50" ht="25.5" customHeight="1" x14ac:dyDescent="0.2">
      <c r="A6" s="1135" t="s">
        <v>26</v>
      </c>
      <c r="B6" s="1136"/>
      <c r="C6" s="1136"/>
      <c r="D6" s="1136"/>
      <c r="E6" s="1136"/>
      <c r="F6" s="1136"/>
      <c r="G6" s="1136"/>
      <c r="H6" s="1136"/>
      <c r="I6" s="1136"/>
      <c r="J6" s="1136"/>
      <c r="K6" s="1136"/>
      <c r="L6" s="1136"/>
      <c r="M6" s="1136"/>
      <c r="N6" s="1136"/>
      <c r="O6" s="1136"/>
      <c r="P6" s="1136"/>
      <c r="Q6" s="1136"/>
      <c r="R6" s="1136"/>
      <c r="S6" s="1136"/>
      <c r="T6" s="1136"/>
      <c r="U6" s="1136"/>
      <c r="V6" s="1136"/>
      <c r="W6" s="1136"/>
      <c r="X6" s="1136"/>
      <c r="Y6" s="1136"/>
      <c r="Z6" s="1136"/>
      <c r="AA6" s="1136"/>
      <c r="AB6" s="1136"/>
      <c r="AC6" s="1136"/>
      <c r="AD6" s="1136"/>
      <c r="AE6" s="1136"/>
      <c r="AF6" s="1136"/>
      <c r="AG6" s="1136"/>
      <c r="AH6" s="1136"/>
      <c r="AI6" s="1136"/>
      <c r="AJ6" s="1136"/>
      <c r="AK6" s="1136"/>
      <c r="AL6" s="1136"/>
      <c r="AM6" s="1136"/>
      <c r="AN6" s="1136"/>
      <c r="AO6" s="1136"/>
      <c r="AP6" s="243"/>
    </row>
    <row r="7" spans="1:50" ht="6.75" customHeight="1" thickBot="1" x14ac:dyDescent="0.25">
      <c r="A7" s="242"/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</row>
    <row r="8" spans="1:50" s="249" customFormat="1" ht="20.25" customHeight="1" x14ac:dyDescent="0.2">
      <c r="A8" s="1138"/>
      <c r="B8" s="1121" t="s">
        <v>23</v>
      </c>
      <c r="C8" s="1127" t="s">
        <v>2</v>
      </c>
      <c r="D8" s="1128"/>
      <c r="E8" s="244" t="s">
        <v>0</v>
      </c>
      <c r="F8" s="1142" t="s">
        <v>27</v>
      </c>
      <c r="G8" s="1140" t="s">
        <v>1</v>
      </c>
      <c r="H8" s="1141"/>
      <c r="I8" s="1141"/>
      <c r="J8" s="1141"/>
      <c r="K8" s="1141"/>
      <c r="L8" s="1141"/>
      <c r="M8" s="1141"/>
      <c r="N8" s="1141"/>
      <c r="O8" s="1141"/>
      <c r="P8" s="1141"/>
      <c r="Q8" s="1141"/>
      <c r="R8" s="1141"/>
      <c r="S8" s="1141"/>
      <c r="T8" s="1141"/>
      <c r="U8" s="1141"/>
      <c r="V8" s="1141"/>
      <c r="W8" s="1141"/>
      <c r="X8" s="1141"/>
      <c r="Y8" s="1141"/>
      <c r="Z8" s="1141"/>
      <c r="AA8" s="1141"/>
      <c r="AB8" s="1141"/>
      <c r="AC8" s="1141"/>
      <c r="AD8" s="1141"/>
      <c r="AE8" s="1141"/>
      <c r="AF8" s="1141"/>
      <c r="AG8" s="1141"/>
      <c r="AH8" s="1141"/>
      <c r="AI8" s="1141"/>
      <c r="AJ8" s="1141"/>
      <c r="AK8" s="246"/>
      <c r="AL8" s="246"/>
      <c r="AM8" s="246"/>
      <c r="AN8" s="247"/>
      <c r="AO8" s="248"/>
      <c r="AP8" s="1131" t="s">
        <v>29</v>
      </c>
    </row>
    <row r="9" spans="1:50" s="249" customFormat="1" ht="20.25" customHeight="1" thickBot="1" x14ac:dyDescent="0.25">
      <c r="A9" s="1139"/>
      <c r="B9" s="1122"/>
      <c r="C9" s="1129"/>
      <c r="D9" s="1130"/>
      <c r="E9" s="250" t="s">
        <v>3</v>
      </c>
      <c r="F9" s="1143"/>
      <c r="G9" s="251"/>
      <c r="H9" s="252"/>
      <c r="I9" s="252" t="s">
        <v>4</v>
      </c>
      <c r="J9" s="252"/>
      <c r="K9" s="253"/>
      <c r="L9" s="252"/>
      <c r="M9" s="252"/>
      <c r="N9" s="252" t="s">
        <v>5</v>
      </c>
      <c r="O9" s="252"/>
      <c r="P9" s="253"/>
      <c r="Q9" s="252"/>
      <c r="R9" s="252"/>
      <c r="S9" s="254" t="s">
        <v>6</v>
      </c>
      <c r="T9" s="252"/>
      <c r="U9" s="253"/>
      <c r="V9" s="252"/>
      <c r="W9" s="252"/>
      <c r="X9" s="254" t="s">
        <v>7</v>
      </c>
      <c r="Y9" s="252"/>
      <c r="Z9" s="253"/>
      <c r="AA9" s="252"/>
      <c r="AB9" s="252"/>
      <c r="AC9" s="254" t="s">
        <v>8</v>
      </c>
      <c r="AD9" s="252"/>
      <c r="AE9" s="253"/>
      <c r="AF9" s="251"/>
      <c r="AG9" s="252"/>
      <c r="AH9" s="252" t="s">
        <v>9</v>
      </c>
      <c r="AI9" s="252"/>
      <c r="AJ9" s="255"/>
      <c r="AK9" s="251"/>
      <c r="AL9" s="252"/>
      <c r="AM9" s="252" t="s">
        <v>22</v>
      </c>
      <c r="AN9" s="252"/>
      <c r="AO9" s="253"/>
      <c r="AP9" s="1132"/>
    </row>
    <row r="10" spans="1:50" s="266" customFormat="1" ht="19.5" customHeight="1" x14ac:dyDescent="0.2">
      <c r="A10" s="245"/>
      <c r="B10" s="256"/>
      <c r="C10" s="257"/>
      <c r="D10" s="258"/>
      <c r="E10" s="259"/>
      <c r="F10" s="260"/>
      <c r="G10" s="261" t="s">
        <v>10</v>
      </c>
      <c r="H10" s="262" t="s">
        <v>12</v>
      </c>
      <c r="I10" s="262" t="s">
        <v>11</v>
      </c>
      <c r="J10" s="262" t="s">
        <v>13</v>
      </c>
      <c r="K10" s="263" t="s">
        <v>14</v>
      </c>
      <c r="L10" s="261" t="s">
        <v>10</v>
      </c>
      <c r="M10" s="262" t="s">
        <v>12</v>
      </c>
      <c r="N10" s="262" t="s">
        <v>11</v>
      </c>
      <c r="O10" s="262" t="s">
        <v>13</v>
      </c>
      <c r="P10" s="263" t="s">
        <v>14</v>
      </c>
      <c r="Q10" s="261" t="s">
        <v>10</v>
      </c>
      <c r="R10" s="262" t="s">
        <v>12</v>
      </c>
      <c r="S10" s="262" t="s">
        <v>11</v>
      </c>
      <c r="T10" s="262" t="s">
        <v>13</v>
      </c>
      <c r="U10" s="263" t="s">
        <v>14</v>
      </c>
      <c r="V10" s="261" t="s">
        <v>10</v>
      </c>
      <c r="W10" s="262" t="s">
        <v>12</v>
      </c>
      <c r="X10" s="262" t="s">
        <v>11</v>
      </c>
      <c r="Y10" s="262" t="s">
        <v>13</v>
      </c>
      <c r="Z10" s="263" t="s">
        <v>14</v>
      </c>
      <c r="AA10" s="261" t="s">
        <v>10</v>
      </c>
      <c r="AB10" s="262" t="s">
        <v>12</v>
      </c>
      <c r="AC10" s="262" t="s">
        <v>11</v>
      </c>
      <c r="AD10" s="262" t="s">
        <v>13</v>
      </c>
      <c r="AE10" s="263" t="s">
        <v>14</v>
      </c>
      <c r="AF10" s="261" t="s">
        <v>10</v>
      </c>
      <c r="AG10" s="262" t="s">
        <v>12</v>
      </c>
      <c r="AH10" s="262" t="s">
        <v>11</v>
      </c>
      <c r="AI10" s="262" t="s">
        <v>13</v>
      </c>
      <c r="AJ10" s="263" t="s">
        <v>14</v>
      </c>
      <c r="AK10" s="264" t="s">
        <v>10</v>
      </c>
      <c r="AL10" s="242" t="s">
        <v>12</v>
      </c>
      <c r="AM10" s="242" t="s">
        <v>11</v>
      </c>
      <c r="AN10" s="242" t="s">
        <v>13</v>
      </c>
      <c r="AO10" s="263" t="s">
        <v>14</v>
      </c>
      <c r="AP10" s="265" t="s">
        <v>23</v>
      </c>
    </row>
    <row r="11" spans="1:50" ht="15.75" customHeight="1" x14ac:dyDescent="0.2">
      <c r="A11" s="1123" t="s">
        <v>305</v>
      </c>
      <c r="B11" s="1124"/>
      <c r="C11" s="1124"/>
      <c r="D11" s="267" t="s">
        <v>124</v>
      </c>
      <c r="E11" s="268">
        <f t="shared" ref="E11:AO11" si="0">SUM(E12:E29)</f>
        <v>41</v>
      </c>
      <c r="F11" s="269">
        <f t="shared" si="0"/>
        <v>53</v>
      </c>
      <c r="G11" s="270">
        <f t="shared" si="0"/>
        <v>0</v>
      </c>
      <c r="H11" s="271">
        <f t="shared" si="0"/>
        <v>0</v>
      </c>
      <c r="I11" s="271">
        <f t="shared" si="0"/>
        <v>0</v>
      </c>
      <c r="J11" s="271">
        <f t="shared" si="0"/>
        <v>0</v>
      </c>
      <c r="K11" s="472">
        <f t="shared" si="0"/>
        <v>0</v>
      </c>
      <c r="L11" s="270">
        <f t="shared" si="0"/>
        <v>0</v>
      </c>
      <c r="M11" s="271">
        <f t="shared" si="0"/>
        <v>0</v>
      </c>
      <c r="N11" s="271">
        <f t="shared" si="0"/>
        <v>0</v>
      </c>
      <c r="O11" s="271">
        <f t="shared" si="0"/>
        <v>0</v>
      </c>
      <c r="P11" s="472">
        <f t="shared" si="0"/>
        <v>0</v>
      </c>
      <c r="Q11" s="270">
        <f t="shared" si="0"/>
        <v>0</v>
      </c>
      <c r="R11" s="271">
        <f t="shared" si="0"/>
        <v>0</v>
      </c>
      <c r="S11" s="271">
        <f t="shared" si="0"/>
        <v>0</v>
      </c>
      <c r="T11" s="271">
        <f t="shared" si="0"/>
        <v>0</v>
      </c>
      <c r="U11" s="472">
        <f t="shared" si="0"/>
        <v>0</v>
      </c>
      <c r="V11" s="270">
        <f t="shared" si="0"/>
        <v>1</v>
      </c>
      <c r="W11" s="271">
        <f t="shared" si="0"/>
        <v>2</v>
      </c>
      <c r="X11" s="271">
        <f t="shared" si="0"/>
        <v>0</v>
      </c>
      <c r="Y11" s="271">
        <f t="shared" si="0"/>
        <v>0</v>
      </c>
      <c r="Z11" s="472">
        <f t="shared" si="0"/>
        <v>4</v>
      </c>
      <c r="AA11" s="270">
        <f t="shared" si="0"/>
        <v>7</v>
      </c>
      <c r="AB11" s="271">
        <f t="shared" si="0"/>
        <v>5</v>
      </c>
      <c r="AC11" s="271">
        <f t="shared" si="0"/>
        <v>1</v>
      </c>
      <c r="AD11" s="271">
        <f t="shared" si="0"/>
        <v>0</v>
      </c>
      <c r="AE11" s="472">
        <f t="shared" si="0"/>
        <v>16</v>
      </c>
      <c r="AF11" s="270">
        <f t="shared" si="0"/>
        <v>6</v>
      </c>
      <c r="AG11" s="271">
        <f t="shared" si="0"/>
        <v>4</v>
      </c>
      <c r="AH11" s="271">
        <f t="shared" si="0"/>
        <v>5</v>
      </c>
      <c r="AI11" s="271">
        <f t="shared" si="0"/>
        <v>0</v>
      </c>
      <c r="AJ11" s="472">
        <f t="shared" si="0"/>
        <v>19</v>
      </c>
      <c r="AK11" s="270">
        <f t="shared" si="0"/>
        <v>5</v>
      </c>
      <c r="AL11" s="271">
        <f t="shared" si="0"/>
        <v>0</v>
      </c>
      <c r="AM11" s="271">
        <f t="shared" si="0"/>
        <v>5</v>
      </c>
      <c r="AN11" s="271">
        <f t="shared" si="0"/>
        <v>0</v>
      </c>
      <c r="AO11" s="472">
        <f t="shared" si="0"/>
        <v>14</v>
      </c>
      <c r="AP11" s="272"/>
    </row>
    <row r="12" spans="1:50" ht="15.75" customHeight="1" x14ac:dyDescent="0.2">
      <c r="A12" s="390" t="s">
        <v>150</v>
      </c>
      <c r="B12" s="599" t="s">
        <v>159</v>
      </c>
      <c r="C12" s="594" t="s">
        <v>90</v>
      </c>
      <c r="D12" s="595"/>
      <c r="E12" s="596">
        <f>SUM(G12,H12,I12,L12,M12,N12,Q12,R12,S12,V12,W12,X12,AA12,AB12,AC12,AF12,AG12,AH12,AK12,AL12,AM12)</f>
        <v>3</v>
      </c>
      <c r="F12" s="371">
        <f>SUM(K12,P12,U12,Z12,AE12,AJ12,AO12)</f>
        <v>4</v>
      </c>
      <c r="G12" s="579"/>
      <c r="H12" s="575"/>
      <c r="I12" s="576"/>
      <c r="J12" s="577"/>
      <c r="K12" s="578"/>
      <c r="L12" s="579"/>
      <c r="M12" s="574"/>
      <c r="N12" s="576"/>
      <c r="O12" s="577"/>
      <c r="P12" s="578"/>
      <c r="Q12" s="576"/>
      <c r="R12" s="575"/>
      <c r="S12" s="576"/>
      <c r="T12" s="577"/>
      <c r="U12" s="578"/>
      <c r="V12" s="580">
        <v>1</v>
      </c>
      <c r="W12" s="581">
        <v>2</v>
      </c>
      <c r="X12" s="581">
        <v>0</v>
      </c>
      <c r="Y12" s="581" t="s">
        <v>15</v>
      </c>
      <c r="Z12" s="582">
        <v>4</v>
      </c>
      <c r="AA12" s="580"/>
      <c r="AB12" s="581"/>
      <c r="AC12" s="581"/>
      <c r="AD12" s="581"/>
      <c r="AE12" s="582"/>
      <c r="AF12" s="579"/>
      <c r="AG12" s="575"/>
      <c r="AH12" s="574"/>
      <c r="AI12" s="575"/>
      <c r="AJ12" s="578"/>
      <c r="AK12" s="583"/>
      <c r="AL12" s="575"/>
      <c r="AM12" s="576"/>
      <c r="AN12" s="577"/>
      <c r="AO12" s="578"/>
      <c r="AP12" s="565" t="s">
        <v>183</v>
      </c>
      <c r="AQ12" s="266"/>
      <c r="AR12" s="266"/>
      <c r="AS12" s="266"/>
      <c r="AT12" s="266"/>
      <c r="AU12" s="266"/>
      <c r="AV12" s="266"/>
      <c r="AW12" s="266"/>
      <c r="AX12" s="266"/>
    </row>
    <row r="13" spans="1:50" ht="18" customHeight="1" x14ac:dyDescent="0.2">
      <c r="A13" s="282" t="s">
        <v>143</v>
      </c>
      <c r="B13" s="600" t="s">
        <v>200</v>
      </c>
      <c r="C13" s="481" t="s">
        <v>95</v>
      </c>
      <c r="D13" s="482"/>
      <c r="E13" s="489">
        <f>SUM(G13,H13,I13,L13,M13,N13,Q13,R13,S13,V13,W13,X13,AA13,AB13,AC13,AF13,AG13,AH13,AK13,AL13,AM13)</f>
        <v>2</v>
      </c>
      <c r="F13" s="376">
        <v>2</v>
      </c>
      <c r="G13" s="391"/>
      <c r="H13" s="392"/>
      <c r="I13" s="273"/>
      <c r="J13" s="274"/>
      <c r="K13" s="275"/>
      <c r="L13" s="393"/>
      <c r="M13" s="391"/>
      <c r="N13" s="273"/>
      <c r="O13" s="274"/>
      <c r="P13" s="275"/>
      <c r="Q13" s="273"/>
      <c r="R13" s="392"/>
      <c r="S13" s="273"/>
      <c r="T13" s="274"/>
      <c r="U13" s="275"/>
      <c r="V13" s="273"/>
      <c r="W13" s="392"/>
      <c r="X13" s="273"/>
      <c r="Y13" s="274"/>
      <c r="Z13" s="275"/>
      <c r="AA13" s="273">
        <v>1</v>
      </c>
      <c r="AB13" s="392">
        <v>1</v>
      </c>
      <c r="AC13" s="273">
        <v>0</v>
      </c>
      <c r="AD13" s="274" t="s">
        <v>15</v>
      </c>
      <c r="AE13" s="275">
        <v>2</v>
      </c>
      <c r="AF13" s="394"/>
      <c r="AG13" s="395"/>
      <c r="AH13" s="396"/>
      <c r="AI13" s="395"/>
      <c r="AJ13" s="397"/>
      <c r="AK13" s="281"/>
      <c r="AL13" s="392"/>
      <c r="AM13" s="273"/>
      <c r="AN13" s="274"/>
      <c r="AO13" s="275"/>
      <c r="AP13" s="473"/>
      <c r="AQ13" s="266"/>
      <c r="AR13" s="266"/>
      <c r="AS13" s="266"/>
      <c r="AT13" s="266"/>
      <c r="AU13" s="266"/>
      <c r="AV13" s="266"/>
      <c r="AW13" s="266"/>
      <c r="AX13" s="266"/>
    </row>
    <row r="14" spans="1:50" ht="18" customHeight="1" x14ac:dyDescent="0.2">
      <c r="A14" s="390" t="s">
        <v>130</v>
      </c>
      <c r="B14" s="570" t="s">
        <v>199</v>
      </c>
      <c r="C14" s="474" t="s">
        <v>96</v>
      </c>
      <c r="D14" s="483"/>
      <c r="E14" s="489">
        <f t="shared" ref="E14:E18" si="1">SUM(G14,H14,I14,L14,M14,N14,Q14,R14,S14,V14,W14,X14,AA14,AB14,AC14,AF14,AG14,AH14,AK14,AL14,AM14)</f>
        <v>2</v>
      </c>
      <c r="F14" s="376">
        <v>3</v>
      </c>
      <c r="G14" s="283"/>
      <c r="H14" s="276"/>
      <c r="I14" s="284"/>
      <c r="J14" s="285"/>
      <c r="K14" s="286"/>
      <c r="L14" s="283"/>
      <c r="M14" s="276"/>
      <c r="N14" s="284"/>
      <c r="O14" s="285"/>
      <c r="P14" s="286"/>
      <c r="Q14" s="284"/>
      <c r="R14" s="276"/>
      <c r="S14" s="284"/>
      <c r="T14" s="285"/>
      <c r="U14" s="286"/>
      <c r="V14" s="284"/>
      <c r="W14" s="276"/>
      <c r="X14" s="284"/>
      <c r="Y14" s="285"/>
      <c r="Z14" s="286"/>
      <c r="AA14" s="284"/>
      <c r="AB14" s="276"/>
      <c r="AC14" s="284"/>
      <c r="AD14" s="285"/>
      <c r="AE14" s="286"/>
      <c r="AF14" s="277">
        <v>1</v>
      </c>
      <c r="AG14" s="278">
        <v>1</v>
      </c>
      <c r="AH14" s="279">
        <v>0</v>
      </c>
      <c r="AI14" s="278" t="s">
        <v>119</v>
      </c>
      <c r="AJ14" s="280">
        <v>3</v>
      </c>
      <c r="AK14" s="287"/>
      <c r="AL14" s="276"/>
      <c r="AM14" s="284"/>
      <c r="AN14" s="285"/>
      <c r="AO14" s="286"/>
      <c r="AP14" s="490"/>
      <c r="AQ14" s="266"/>
      <c r="AR14" s="266"/>
      <c r="AS14" s="266"/>
      <c r="AT14" s="266"/>
      <c r="AU14" s="266"/>
      <c r="AV14" s="266"/>
      <c r="AW14" s="266"/>
      <c r="AX14" s="266"/>
    </row>
    <row r="15" spans="1:50" s="456" customFormat="1" ht="18" customHeight="1" x14ac:dyDescent="0.2">
      <c r="A15" s="282" t="s">
        <v>113</v>
      </c>
      <c r="B15" s="570" t="s">
        <v>192</v>
      </c>
      <c r="C15" s="474" t="s">
        <v>281</v>
      </c>
      <c r="D15" s="483"/>
      <c r="E15" s="489">
        <f t="shared" si="1"/>
        <v>2</v>
      </c>
      <c r="F15" s="376">
        <f>SUM(K15,P15,U15,Z15,AE15,AJ15,AO15)</f>
        <v>3</v>
      </c>
      <c r="G15" s="283"/>
      <c r="H15" s="276"/>
      <c r="I15" s="284"/>
      <c r="J15" s="285"/>
      <c r="K15" s="286"/>
      <c r="L15" s="283"/>
      <c r="M15" s="276"/>
      <c r="N15" s="284"/>
      <c r="O15" s="285"/>
      <c r="P15" s="286"/>
      <c r="Q15" s="284"/>
      <c r="R15" s="276"/>
      <c r="S15" s="284"/>
      <c r="T15" s="278"/>
      <c r="U15" s="597"/>
      <c r="V15" s="284"/>
      <c r="W15" s="276"/>
      <c r="X15" s="288"/>
      <c r="Y15" s="284"/>
      <c r="Z15" s="286"/>
      <c r="AA15" s="284">
        <v>1</v>
      </c>
      <c r="AB15" s="276">
        <v>1</v>
      </c>
      <c r="AC15" s="284">
        <v>0</v>
      </c>
      <c r="AD15" s="285" t="s">
        <v>119</v>
      </c>
      <c r="AE15" s="286">
        <v>3</v>
      </c>
      <c r="AF15" s="277"/>
      <c r="AG15" s="278"/>
      <c r="AH15" s="279"/>
      <c r="AI15" s="278"/>
      <c r="AJ15" s="280"/>
      <c r="AK15" s="287"/>
      <c r="AL15" s="276"/>
      <c r="AM15" s="284"/>
      <c r="AN15" s="285"/>
      <c r="AO15" s="286"/>
      <c r="AP15" s="473"/>
      <c r="AQ15" s="266"/>
      <c r="AR15" s="266"/>
      <c r="AS15" s="266"/>
      <c r="AT15" s="266"/>
      <c r="AU15" s="266"/>
      <c r="AV15" s="266"/>
      <c r="AW15" s="266"/>
      <c r="AX15" s="266"/>
    </row>
    <row r="16" spans="1:50" ht="18" customHeight="1" x14ac:dyDescent="0.2">
      <c r="A16" s="390" t="s">
        <v>60</v>
      </c>
      <c r="B16" s="570" t="s">
        <v>201</v>
      </c>
      <c r="C16" s="474" t="s">
        <v>151</v>
      </c>
      <c r="D16" s="483"/>
      <c r="E16" s="489">
        <f t="shared" si="1"/>
        <v>3</v>
      </c>
      <c r="F16" s="376">
        <v>4</v>
      </c>
      <c r="G16" s="283"/>
      <c r="H16" s="276"/>
      <c r="I16" s="284"/>
      <c r="J16" s="285"/>
      <c r="K16" s="286"/>
      <c r="L16" s="289"/>
      <c r="M16" s="283"/>
      <c r="N16" s="284"/>
      <c r="O16" s="285"/>
      <c r="P16" s="286"/>
      <c r="Q16" s="284"/>
      <c r="R16" s="276"/>
      <c r="S16" s="284"/>
      <c r="T16" s="285"/>
      <c r="U16" s="286"/>
      <c r="V16" s="284"/>
      <c r="W16" s="276"/>
      <c r="X16" s="284"/>
      <c r="Y16" s="285"/>
      <c r="Z16" s="286"/>
      <c r="AA16" s="277">
        <v>2</v>
      </c>
      <c r="AB16" s="279">
        <v>1</v>
      </c>
      <c r="AC16" s="279">
        <v>0</v>
      </c>
      <c r="AD16" s="278" t="s">
        <v>15</v>
      </c>
      <c r="AE16" s="280">
        <v>4</v>
      </c>
      <c r="AF16" s="290"/>
      <c r="AG16" s="291"/>
      <c r="AH16" s="291"/>
      <c r="AI16" s="291"/>
      <c r="AJ16" s="292"/>
      <c r="AK16" s="287"/>
      <c r="AL16" s="276"/>
      <c r="AM16" s="284"/>
      <c r="AN16" s="285"/>
      <c r="AO16" s="286"/>
      <c r="AP16" s="473"/>
      <c r="AQ16" s="266"/>
      <c r="AR16" s="266"/>
      <c r="AS16" s="266"/>
      <c r="AT16" s="266"/>
      <c r="AU16" s="266"/>
      <c r="AV16" s="266"/>
      <c r="AW16" s="266"/>
      <c r="AX16" s="266"/>
    </row>
    <row r="17" spans="1:68" ht="18" customHeight="1" x14ac:dyDescent="0.2">
      <c r="A17" s="282" t="s">
        <v>61</v>
      </c>
      <c r="B17" s="570" t="s">
        <v>202</v>
      </c>
      <c r="C17" s="474" t="s">
        <v>97</v>
      </c>
      <c r="D17" s="483"/>
      <c r="E17" s="489">
        <f t="shared" si="1"/>
        <v>4</v>
      </c>
      <c r="F17" s="376">
        <f>SUM(K17,P17,U17,Z17,AE17,AJ17,AO17)</f>
        <v>5</v>
      </c>
      <c r="G17" s="283"/>
      <c r="H17" s="276"/>
      <c r="I17" s="284"/>
      <c r="J17" s="285"/>
      <c r="K17" s="286"/>
      <c r="L17" s="289"/>
      <c r="M17" s="283"/>
      <c r="N17" s="284"/>
      <c r="O17" s="285"/>
      <c r="P17" s="286"/>
      <c r="Q17" s="284"/>
      <c r="R17" s="276"/>
      <c r="S17" s="284"/>
      <c r="T17" s="285"/>
      <c r="U17" s="286"/>
      <c r="V17" s="284"/>
      <c r="W17" s="276"/>
      <c r="X17" s="284"/>
      <c r="Y17" s="285"/>
      <c r="Z17" s="286"/>
      <c r="AA17" s="277">
        <v>2</v>
      </c>
      <c r="AB17" s="279">
        <v>2</v>
      </c>
      <c r="AC17" s="279">
        <v>0</v>
      </c>
      <c r="AD17" s="278" t="s">
        <v>119</v>
      </c>
      <c r="AE17" s="280">
        <v>5</v>
      </c>
      <c r="AF17" s="290"/>
      <c r="AG17" s="291"/>
      <c r="AH17" s="291"/>
      <c r="AI17" s="291"/>
      <c r="AJ17" s="292"/>
      <c r="AK17" s="287"/>
      <c r="AL17" s="276"/>
      <c r="AM17" s="284"/>
      <c r="AN17" s="285"/>
      <c r="AO17" s="286"/>
      <c r="AP17" s="473"/>
      <c r="AQ17" s="266"/>
      <c r="AR17" s="266"/>
      <c r="AS17" s="266"/>
      <c r="AT17" s="266"/>
      <c r="AU17" s="266"/>
      <c r="AV17" s="266"/>
      <c r="AW17" s="266"/>
      <c r="AX17" s="266"/>
    </row>
    <row r="18" spans="1:68" ht="18" customHeight="1" x14ac:dyDescent="0.2">
      <c r="A18" s="390" t="s">
        <v>62</v>
      </c>
      <c r="B18" s="570" t="s">
        <v>203</v>
      </c>
      <c r="C18" s="474" t="s">
        <v>98</v>
      </c>
      <c r="D18" s="483"/>
      <c r="E18" s="489">
        <f t="shared" si="1"/>
        <v>3</v>
      </c>
      <c r="F18" s="376">
        <f>SUM(K18,P18,U18,Z18,AE18,AJ18,AO18)</f>
        <v>4</v>
      </c>
      <c r="G18" s="283"/>
      <c r="H18" s="276"/>
      <c r="I18" s="284"/>
      <c r="J18" s="285"/>
      <c r="K18" s="286"/>
      <c r="L18" s="289"/>
      <c r="M18" s="283"/>
      <c r="N18" s="284"/>
      <c r="O18" s="285"/>
      <c r="P18" s="286"/>
      <c r="Q18" s="284"/>
      <c r="R18" s="276"/>
      <c r="S18" s="284"/>
      <c r="T18" s="285"/>
      <c r="U18" s="286"/>
      <c r="V18" s="284"/>
      <c r="W18" s="276"/>
      <c r="X18" s="284"/>
      <c r="Y18" s="285"/>
      <c r="Z18" s="286"/>
      <c r="AA18" s="277"/>
      <c r="AB18" s="279"/>
      <c r="AC18" s="279"/>
      <c r="AD18" s="278"/>
      <c r="AE18" s="280"/>
      <c r="AF18" s="290">
        <v>1</v>
      </c>
      <c r="AG18" s="291">
        <v>2</v>
      </c>
      <c r="AH18" s="291">
        <v>0</v>
      </c>
      <c r="AI18" s="291" t="s">
        <v>119</v>
      </c>
      <c r="AJ18" s="292">
        <v>4</v>
      </c>
      <c r="AK18" s="287"/>
      <c r="AL18" s="276"/>
      <c r="AM18" s="284"/>
      <c r="AN18" s="285"/>
      <c r="AO18" s="286"/>
      <c r="AP18" s="490" t="s">
        <v>202</v>
      </c>
      <c r="AQ18" s="266"/>
      <c r="AR18" s="266"/>
      <c r="AS18" s="266"/>
      <c r="AT18" s="266"/>
      <c r="AU18" s="266"/>
      <c r="AV18" s="266"/>
      <c r="AW18" s="266"/>
      <c r="AX18" s="266"/>
    </row>
    <row r="19" spans="1:68" ht="18" customHeight="1" x14ac:dyDescent="0.2">
      <c r="A19" s="282" t="s">
        <v>63</v>
      </c>
      <c r="B19" s="570" t="s">
        <v>204</v>
      </c>
      <c r="C19" s="474" t="s">
        <v>99</v>
      </c>
      <c r="D19" s="475"/>
      <c r="E19" s="489">
        <f>SUM(G19,H19,I19,L19,M19,N19,Q19,R19,S19,V19,W19,X19,AA19,AB19,AC19,AF19,AG19,AH19,AK19,AL19,AM19)</f>
        <v>3</v>
      </c>
      <c r="F19" s="376">
        <f>SUM(K19,P19,U19,Z19,AE19,AJ19,AO19)</f>
        <v>3</v>
      </c>
      <c r="G19" s="283"/>
      <c r="H19" s="276"/>
      <c r="I19" s="284"/>
      <c r="J19" s="285"/>
      <c r="K19" s="286"/>
      <c r="L19" s="283"/>
      <c r="M19" s="276"/>
      <c r="N19" s="284"/>
      <c r="O19" s="285"/>
      <c r="P19" s="286"/>
      <c r="Q19" s="284"/>
      <c r="R19" s="276"/>
      <c r="S19" s="284"/>
      <c r="T19" s="285"/>
      <c r="U19" s="286"/>
      <c r="V19" s="284"/>
      <c r="W19" s="276"/>
      <c r="X19" s="284"/>
      <c r="Y19" s="285"/>
      <c r="Z19" s="286"/>
      <c r="AA19" s="284"/>
      <c r="AB19" s="276"/>
      <c r="AC19" s="284"/>
      <c r="AD19" s="285"/>
      <c r="AE19" s="286"/>
      <c r="AF19" s="289"/>
      <c r="AG19" s="276"/>
      <c r="AH19" s="283"/>
      <c r="AI19" s="276"/>
      <c r="AJ19" s="286"/>
      <c r="AK19" s="287">
        <v>1</v>
      </c>
      <c r="AL19" s="276">
        <v>0</v>
      </c>
      <c r="AM19" s="284">
        <v>2</v>
      </c>
      <c r="AN19" s="285" t="s">
        <v>15</v>
      </c>
      <c r="AO19" s="286">
        <v>3</v>
      </c>
      <c r="AP19" s="490" t="s">
        <v>203</v>
      </c>
      <c r="AQ19" s="266"/>
      <c r="AR19" s="266"/>
      <c r="AS19" s="266"/>
      <c r="AT19" s="266"/>
      <c r="AU19" s="266"/>
      <c r="AV19" s="266"/>
      <c r="AW19" s="266"/>
      <c r="AX19" s="266"/>
    </row>
    <row r="20" spans="1:68" s="439" customFormat="1" ht="18" customHeight="1" x14ac:dyDescent="0.2">
      <c r="A20" s="390" t="s">
        <v>64</v>
      </c>
      <c r="B20" s="77" t="s">
        <v>289</v>
      </c>
      <c r="C20" s="381" t="s">
        <v>280</v>
      </c>
      <c r="D20" s="467"/>
      <c r="E20" s="489">
        <f>SUM(G20,H20,I20,L20,M20,N20,Q20,R20,S20,V20,W20,X20,AA20,AB20,AC20,AF20,AG20,AH20,AK20,AL20,AM20)</f>
        <v>2</v>
      </c>
      <c r="F20" s="376">
        <f>SUM(K20,P20,U20,Z20,AE20,AJ20,AO20)</f>
        <v>2</v>
      </c>
      <c r="G20" s="214"/>
      <c r="H20" s="90"/>
      <c r="I20" s="92"/>
      <c r="J20" s="93"/>
      <c r="K20" s="95"/>
      <c r="L20" s="215"/>
      <c r="M20" s="214"/>
      <c r="N20" s="92"/>
      <c r="O20" s="93"/>
      <c r="P20" s="95"/>
      <c r="Q20" s="92"/>
      <c r="R20" s="90"/>
      <c r="S20" s="92"/>
      <c r="T20" s="93"/>
      <c r="U20" s="95"/>
      <c r="V20" s="92"/>
      <c r="W20" s="90"/>
      <c r="X20" s="92"/>
      <c r="Y20" s="93"/>
      <c r="Z20" s="95"/>
      <c r="AA20" s="159"/>
      <c r="AB20" s="212"/>
      <c r="AC20" s="212"/>
      <c r="AD20" s="160"/>
      <c r="AE20" s="601"/>
      <c r="AF20" s="290">
        <v>0</v>
      </c>
      <c r="AG20" s="291">
        <v>0</v>
      </c>
      <c r="AH20" s="291">
        <v>2</v>
      </c>
      <c r="AI20" s="291" t="s">
        <v>119</v>
      </c>
      <c r="AJ20" s="292">
        <v>2</v>
      </c>
      <c r="AK20" s="92"/>
      <c r="AL20" s="90"/>
      <c r="AM20" s="92"/>
      <c r="AN20" s="93"/>
      <c r="AO20" s="95"/>
      <c r="AP20" s="602"/>
      <c r="AQ20" s="11"/>
      <c r="AR20" s="11"/>
      <c r="AS20" s="11"/>
      <c r="AT20" s="11"/>
      <c r="AU20" s="11"/>
      <c r="AV20" s="11"/>
      <c r="AW20" s="11"/>
      <c r="AX20" s="11"/>
    </row>
    <row r="21" spans="1:68" s="372" customFormat="1" ht="15.75" customHeight="1" x14ac:dyDescent="0.2">
      <c r="A21" s="282" t="s">
        <v>65</v>
      </c>
      <c r="B21" s="492" t="s">
        <v>245</v>
      </c>
      <c r="C21" s="373" t="s">
        <v>103</v>
      </c>
      <c r="D21" s="374"/>
      <c r="E21" s="489">
        <f t="shared" ref="E21:E27" si="2">SUM(G21,H21,I21,L21,M21,N21,Q21,R21,S21,V21,W21,X21,AA21,AB21,AC21,AF21,AG21,AH21,AK21,AL21,AM21)</f>
        <v>2</v>
      </c>
      <c r="F21" s="376">
        <f t="shared" ref="F21:F27" si="3">SUM(K21,P21,U21,Z21,AE21,AJ21,AO21)</f>
        <v>2</v>
      </c>
      <c r="G21" s="277"/>
      <c r="H21" s="278"/>
      <c r="I21" s="279"/>
      <c r="J21" s="278"/>
      <c r="K21" s="280"/>
      <c r="L21" s="277"/>
      <c r="M21" s="279"/>
      <c r="N21" s="279"/>
      <c r="O21" s="278"/>
      <c r="P21" s="280"/>
      <c r="Q21" s="277"/>
      <c r="R21" s="278"/>
      <c r="S21" s="279"/>
      <c r="T21" s="278"/>
      <c r="U21" s="280"/>
      <c r="V21" s="277"/>
      <c r="W21" s="279"/>
      <c r="X21" s="279"/>
      <c r="Y21" s="278"/>
      <c r="Z21" s="280"/>
      <c r="AA21" s="484"/>
      <c r="AB21" s="485"/>
      <c r="AC21" s="485"/>
      <c r="AD21" s="485"/>
      <c r="AE21" s="486"/>
      <c r="AF21" s="484">
        <v>1</v>
      </c>
      <c r="AG21" s="485">
        <v>0</v>
      </c>
      <c r="AH21" s="485">
        <v>1</v>
      </c>
      <c r="AI21" s="485" t="s">
        <v>119</v>
      </c>
      <c r="AJ21" s="494">
        <v>2</v>
      </c>
      <c r="AK21" s="290"/>
      <c r="AL21" s="291"/>
      <c r="AM21" s="291"/>
      <c r="AN21" s="291"/>
      <c r="AO21" s="292"/>
      <c r="AP21" s="491"/>
      <c r="AQ21" s="266"/>
      <c r="AR21" s="266"/>
      <c r="AS21" s="266"/>
      <c r="AT21" s="266"/>
      <c r="AU21" s="266"/>
      <c r="AV21" s="266"/>
      <c r="AW21" s="266"/>
      <c r="AX21" s="266"/>
    </row>
    <row r="22" spans="1:68" s="372" customFormat="1" ht="15.75" x14ac:dyDescent="0.2">
      <c r="A22" s="390" t="s">
        <v>66</v>
      </c>
      <c r="B22" s="492" t="s">
        <v>246</v>
      </c>
      <c r="C22" s="373" t="s">
        <v>104</v>
      </c>
      <c r="D22" s="374"/>
      <c r="E22" s="489">
        <f t="shared" si="2"/>
        <v>2</v>
      </c>
      <c r="F22" s="376">
        <f t="shared" si="3"/>
        <v>3</v>
      </c>
      <c r="G22" s="277"/>
      <c r="H22" s="278"/>
      <c r="I22" s="279"/>
      <c r="J22" s="278"/>
      <c r="K22" s="280"/>
      <c r="L22" s="277"/>
      <c r="M22" s="279"/>
      <c r="N22" s="278"/>
      <c r="O22" s="278"/>
      <c r="P22" s="280"/>
      <c r="Q22" s="277"/>
      <c r="R22" s="278"/>
      <c r="S22" s="279"/>
      <c r="T22" s="278"/>
      <c r="U22" s="280"/>
      <c r="V22" s="277"/>
      <c r="W22" s="279"/>
      <c r="X22" s="279"/>
      <c r="Y22" s="278"/>
      <c r="Z22" s="280"/>
      <c r="AA22" s="290"/>
      <c r="AB22" s="291"/>
      <c r="AC22" s="291"/>
      <c r="AD22" s="291"/>
      <c r="AE22" s="487"/>
      <c r="AF22" s="290"/>
      <c r="AG22" s="291"/>
      <c r="AH22" s="291"/>
      <c r="AI22" s="291"/>
      <c r="AJ22" s="292"/>
      <c r="AK22" s="290">
        <v>1</v>
      </c>
      <c r="AL22" s="291">
        <v>0</v>
      </c>
      <c r="AM22" s="291">
        <v>1</v>
      </c>
      <c r="AN22" s="291" t="s">
        <v>15</v>
      </c>
      <c r="AO22" s="292">
        <v>3</v>
      </c>
      <c r="AP22" s="598" t="s">
        <v>245</v>
      </c>
      <c r="AQ22" s="266"/>
      <c r="AR22" s="266"/>
      <c r="AS22" s="266"/>
      <c r="AT22" s="266"/>
      <c r="AU22" s="266"/>
      <c r="AV22" s="266"/>
      <c r="AW22" s="266"/>
      <c r="AX22" s="266"/>
    </row>
    <row r="23" spans="1:68" s="372" customFormat="1" ht="15.75" x14ac:dyDescent="0.2">
      <c r="A23" s="282" t="s">
        <v>67</v>
      </c>
      <c r="B23" s="492" t="s">
        <v>247</v>
      </c>
      <c r="C23" s="373" t="s">
        <v>105</v>
      </c>
      <c r="D23" s="374"/>
      <c r="E23" s="489">
        <f t="shared" si="2"/>
        <v>2</v>
      </c>
      <c r="F23" s="376">
        <f t="shared" si="3"/>
        <v>3</v>
      </c>
      <c r="G23" s="277"/>
      <c r="H23" s="278"/>
      <c r="I23" s="279"/>
      <c r="J23" s="278"/>
      <c r="K23" s="280"/>
      <c r="L23" s="277"/>
      <c r="M23" s="279"/>
      <c r="N23" s="279"/>
      <c r="O23" s="278"/>
      <c r="P23" s="280"/>
      <c r="Q23" s="277"/>
      <c r="R23" s="278"/>
      <c r="S23" s="279"/>
      <c r="T23" s="278"/>
      <c r="U23" s="280"/>
      <c r="V23" s="277"/>
      <c r="W23" s="279"/>
      <c r="X23" s="279"/>
      <c r="Y23" s="278"/>
      <c r="Z23" s="280"/>
      <c r="AA23" s="290"/>
      <c r="AB23" s="291"/>
      <c r="AC23" s="291"/>
      <c r="AD23" s="291"/>
      <c r="AE23" s="487"/>
      <c r="AF23" s="290">
        <v>1</v>
      </c>
      <c r="AG23" s="291">
        <v>1</v>
      </c>
      <c r="AH23" s="291">
        <v>0</v>
      </c>
      <c r="AI23" s="291" t="s">
        <v>15</v>
      </c>
      <c r="AJ23" s="292">
        <v>3</v>
      </c>
      <c r="AK23" s="290"/>
      <c r="AL23" s="291"/>
      <c r="AM23" s="291"/>
      <c r="AN23" s="377"/>
      <c r="AO23" s="292"/>
      <c r="AP23" s="488"/>
      <c r="AQ23" s="266"/>
      <c r="AR23" s="266"/>
      <c r="AS23" s="266"/>
      <c r="AT23" s="266"/>
      <c r="AU23" s="266"/>
      <c r="AV23" s="266"/>
      <c r="AW23" s="266"/>
      <c r="AX23" s="266"/>
    </row>
    <row r="24" spans="1:68" s="372" customFormat="1" ht="15.75" x14ac:dyDescent="0.2">
      <c r="A24" s="390" t="s">
        <v>210</v>
      </c>
      <c r="B24" s="492" t="s">
        <v>248</v>
      </c>
      <c r="C24" s="373" t="s">
        <v>106</v>
      </c>
      <c r="D24" s="374"/>
      <c r="E24" s="489">
        <f t="shared" si="2"/>
        <v>1</v>
      </c>
      <c r="F24" s="376">
        <f t="shared" si="3"/>
        <v>2</v>
      </c>
      <c r="G24" s="277"/>
      <c r="H24" s="278"/>
      <c r="I24" s="279"/>
      <c r="J24" s="278"/>
      <c r="K24" s="280"/>
      <c r="L24" s="277"/>
      <c r="M24" s="279"/>
      <c r="N24" s="279"/>
      <c r="O24" s="278"/>
      <c r="P24" s="280"/>
      <c r="Q24" s="277"/>
      <c r="R24" s="278"/>
      <c r="S24" s="279"/>
      <c r="T24" s="278"/>
      <c r="U24" s="280"/>
      <c r="V24" s="277"/>
      <c r="W24" s="279"/>
      <c r="X24" s="279"/>
      <c r="Y24" s="278"/>
      <c r="Z24" s="280"/>
      <c r="AA24" s="290"/>
      <c r="AB24" s="291"/>
      <c r="AC24" s="291"/>
      <c r="AD24" s="291"/>
      <c r="AE24" s="487"/>
      <c r="AF24" s="290"/>
      <c r="AG24" s="291"/>
      <c r="AH24" s="291"/>
      <c r="AI24" s="291"/>
      <c r="AJ24" s="292"/>
      <c r="AK24" s="290">
        <v>1</v>
      </c>
      <c r="AL24" s="278">
        <v>0</v>
      </c>
      <c r="AM24" s="291">
        <v>0</v>
      </c>
      <c r="AN24" s="278" t="s">
        <v>119</v>
      </c>
      <c r="AO24" s="292">
        <v>2</v>
      </c>
      <c r="AP24" s="598" t="s">
        <v>247</v>
      </c>
      <c r="AQ24" s="266"/>
      <c r="AR24" s="266"/>
      <c r="AS24" s="266"/>
      <c r="AT24" s="266"/>
      <c r="AU24" s="266"/>
      <c r="AV24" s="266"/>
      <c r="AW24" s="266"/>
      <c r="AX24" s="266"/>
    </row>
    <row r="25" spans="1:68" s="372" customFormat="1" ht="15.75" x14ac:dyDescent="0.2">
      <c r="A25" s="282" t="s">
        <v>68</v>
      </c>
      <c r="B25" s="492" t="s">
        <v>249</v>
      </c>
      <c r="C25" s="373" t="s">
        <v>116</v>
      </c>
      <c r="D25" s="374"/>
      <c r="E25" s="489">
        <f t="shared" si="2"/>
        <v>2</v>
      </c>
      <c r="F25" s="376">
        <f t="shared" si="3"/>
        <v>2</v>
      </c>
      <c r="G25" s="277"/>
      <c r="H25" s="278"/>
      <c r="I25" s="279"/>
      <c r="J25" s="278"/>
      <c r="K25" s="280"/>
      <c r="L25" s="277"/>
      <c r="M25" s="279"/>
      <c r="N25" s="279"/>
      <c r="O25" s="278"/>
      <c r="P25" s="280"/>
      <c r="Q25" s="277"/>
      <c r="R25" s="278"/>
      <c r="S25" s="279"/>
      <c r="T25" s="278"/>
      <c r="U25" s="280"/>
      <c r="V25" s="277"/>
      <c r="W25" s="279"/>
      <c r="X25" s="279"/>
      <c r="Y25" s="278"/>
      <c r="Z25" s="280"/>
      <c r="AA25" s="290"/>
      <c r="AB25" s="291"/>
      <c r="AC25" s="291"/>
      <c r="AD25" s="291"/>
      <c r="AE25" s="487"/>
      <c r="AF25" s="290">
        <v>1</v>
      </c>
      <c r="AG25" s="291">
        <v>0</v>
      </c>
      <c r="AH25" s="291">
        <v>1</v>
      </c>
      <c r="AI25" s="291" t="s">
        <v>119</v>
      </c>
      <c r="AJ25" s="292">
        <v>2</v>
      </c>
      <c r="AK25" s="290"/>
      <c r="AL25" s="291"/>
      <c r="AM25" s="291"/>
      <c r="AN25" s="291"/>
      <c r="AO25" s="292"/>
      <c r="AP25" s="488"/>
      <c r="AQ25" s="266"/>
      <c r="AR25" s="266"/>
      <c r="AS25" s="266"/>
      <c r="AT25" s="266"/>
      <c r="AU25" s="266"/>
      <c r="AV25" s="266"/>
      <c r="AW25" s="266"/>
      <c r="AX25" s="266"/>
    </row>
    <row r="26" spans="1:68" s="372" customFormat="1" ht="15.75" x14ac:dyDescent="0.2">
      <c r="A26" s="390" t="s">
        <v>69</v>
      </c>
      <c r="B26" s="492" t="s">
        <v>250</v>
      </c>
      <c r="C26" s="373" t="s">
        <v>117</v>
      </c>
      <c r="D26" s="374"/>
      <c r="E26" s="489">
        <f t="shared" si="2"/>
        <v>2</v>
      </c>
      <c r="F26" s="376">
        <f t="shared" si="3"/>
        <v>3</v>
      </c>
      <c r="G26" s="277"/>
      <c r="H26" s="278"/>
      <c r="I26" s="279"/>
      <c r="J26" s="278"/>
      <c r="K26" s="280"/>
      <c r="L26" s="277"/>
      <c r="M26" s="279"/>
      <c r="N26" s="279"/>
      <c r="O26" s="278"/>
      <c r="P26" s="280"/>
      <c r="Q26" s="277"/>
      <c r="R26" s="278"/>
      <c r="S26" s="279"/>
      <c r="T26" s="278"/>
      <c r="U26" s="280"/>
      <c r="V26" s="277"/>
      <c r="W26" s="279"/>
      <c r="X26" s="279"/>
      <c r="Y26" s="278"/>
      <c r="Z26" s="280"/>
      <c r="AA26" s="290"/>
      <c r="AB26" s="291"/>
      <c r="AC26" s="291"/>
      <c r="AD26" s="291"/>
      <c r="AE26" s="487"/>
      <c r="AF26" s="290"/>
      <c r="AG26" s="291"/>
      <c r="AH26" s="291"/>
      <c r="AI26" s="291"/>
      <c r="AJ26" s="292"/>
      <c r="AK26" s="278">
        <v>1</v>
      </c>
      <c r="AL26" s="291">
        <v>0</v>
      </c>
      <c r="AM26" s="291">
        <v>1</v>
      </c>
      <c r="AN26" s="291" t="s">
        <v>15</v>
      </c>
      <c r="AO26" s="292">
        <v>3</v>
      </c>
      <c r="AP26" s="598" t="s">
        <v>249</v>
      </c>
      <c r="AQ26" s="266"/>
      <c r="AR26" s="266"/>
      <c r="AS26" s="266"/>
      <c r="AT26" s="266"/>
      <c r="AU26" s="266"/>
      <c r="AV26" s="266"/>
      <c r="AW26" s="266"/>
      <c r="AX26" s="266"/>
    </row>
    <row r="27" spans="1:68" s="456" customFormat="1" ht="18" customHeight="1" x14ac:dyDescent="0.2">
      <c r="A27" s="282" t="s">
        <v>111</v>
      </c>
      <c r="B27" s="493" t="s">
        <v>271</v>
      </c>
      <c r="C27" s="447" t="s">
        <v>269</v>
      </c>
      <c r="D27" s="483"/>
      <c r="E27" s="489">
        <f t="shared" si="2"/>
        <v>2</v>
      </c>
      <c r="F27" s="376">
        <f t="shared" si="3"/>
        <v>2</v>
      </c>
      <c r="G27" s="283"/>
      <c r="H27" s="276"/>
      <c r="I27" s="284"/>
      <c r="J27" s="285"/>
      <c r="K27" s="286"/>
      <c r="L27" s="289"/>
      <c r="M27" s="283"/>
      <c r="N27" s="284"/>
      <c r="O27" s="285"/>
      <c r="P27" s="286"/>
      <c r="Q27" s="284"/>
      <c r="R27" s="276"/>
      <c r="S27" s="284"/>
      <c r="T27" s="285"/>
      <c r="U27" s="286"/>
      <c r="V27" s="284"/>
      <c r="W27" s="276"/>
      <c r="X27" s="284"/>
      <c r="Y27" s="285"/>
      <c r="Z27" s="286"/>
      <c r="AA27" s="290">
        <v>1</v>
      </c>
      <c r="AB27" s="291">
        <v>0</v>
      </c>
      <c r="AC27" s="291">
        <v>1</v>
      </c>
      <c r="AD27" s="291" t="s">
        <v>15</v>
      </c>
      <c r="AE27" s="292">
        <v>2</v>
      </c>
      <c r="AF27" s="290"/>
      <c r="AG27" s="291"/>
      <c r="AH27" s="291"/>
      <c r="AI27" s="291"/>
      <c r="AJ27" s="292"/>
      <c r="AK27" s="284"/>
      <c r="AL27" s="276"/>
      <c r="AM27" s="284"/>
      <c r="AN27" s="285"/>
      <c r="AO27" s="286"/>
      <c r="AP27" s="473"/>
      <c r="AQ27" s="266"/>
      <c r="AR27" s="266"/>
      <c r="AS27" s="266"/>
      <c r="AT27" s="266"/>
      <c r="AU27" s="266"/>
      <c r="AV27" s="266"/>
      <c r="AW27" s="266"/>
      <c r="AX27" s="266"/>
      <c r="AY27" s="240"/>
      <c r="AZ27" s="240"/>
      <c r="BA27" s="240"/>
      <c r="BB27" s="240"/>
      <c r="BC27" s="240"/>
      <c r="BD27" s="240"/>
      <c r="BE27" s="240"/>
      <c r="BF27" s="240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</row>
    <row r="28" spans="1:68" s="372" customFormat="1" ht="15.75" x14ac:dyDescent="0.2">
      <c r="A28" s="390" t="s">
        <v>211</v>
      </c>
      <c r="B28" s="492" t="s">
        <v>272</v>
      </c>
      <c r="C28" s="447" t="s">
        <v>270</v>
      </c>
      <c r="D28" s="448"/>
      <c r="E28" s="375">
        <f>SUM(G28,H28,I28,L28,M28,N28,Q28,R28,S28,V28,W28,X28,AA28,AB28,AC28,AF28,AG28,AH28,AK28,AL28,AM28)</f>
        <v>2</v>
      </c>
      <c r="F28" s="376">
        <v>3</v>
      </c>
      <c r="G28" s="215"/>
      <c r="H28" s="90"/>
      <c r="I28" s="214"/>
      <c r="J28" s="90"/>
      <c r="K28" s="95"/>
      <c r="L28" s="159"/>
      <c r="M28" s="212"/>
      <c r="N28" s="212"/>
      <c r="O28" s="160"/>
      <c r="P28" s="213"/>
      <c r="Q28" s="159"/>
      <c r="R28" s="160"/>
      <c r="S28" s="212"/>
      <c r="T28" s="160"/>
      <c r="U28" s="213"/>
      <c r="V28" s="159"/>
      <c r="W28" s="212"/>
      <c r="X28" s="212"/>
      <c r="Y28" s="160"/>
      <c r="Z28" s="213"/>
      <c r="AA28" s="404"/>
      <c r="AB28" s="405"/>
      <c r="AC28" s="405"/>
      <c r="AD28" s="405"/>
      <c r="AE28" s="478"/>
      <c r="AF28" s="404">
        <v>1</v>
      </c>
      <c r="AG28" s="405">
        <v>0</v>
      </c>
      <c r="AH28" s="405">
        <v>1</v>
      </c>
      <c r="AI28" s="405" t="s">
        <v>119</v>
      </c>
      <c r="AJ28" s="478">
        <v>3</v>
      </c>
      <c r="AK28" s="159"/>
      <c r="AL28" s="212"/>
      <c r="AM28" s="212"/>
      <c r="AN28" s="160"/>
      <c r="AO28" s="213"/>
      <c r="AP28" s="473" t="str">
        <f>B27</f>
        <v>RMTSF1MTND</v>
      </c>
      <c r="AQ28" s="266"/>
      <c r="AR28" s="266"/>
      <c r="AS28" s="266"/>
      <c r="AT28" s="266"/>
      <c r="AU28" s="266"/>
      <c r="AV28" s="266"/>
      <c r="AW28" s="266"/>
      <c r="AX28" s="266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240"/>
      <c r="BK28" s="240"/>
      <c r="BL28" s="240"/>
      <c r="BM28" s="240"/>
      <c r="BN28" s="240"/>
      <c r="BO28" s="240"/>
      <c r="BP28" s="240"/>
    </row>
    <row r="29" spans="1:68" s="372" customFormat="1" ht="15.75" x14ac:dyDescent="0.2">
      <c r="A29" s="282" t="s">
        <v>212</v>
      </c>
      <c r="B29" s="493" t="s">
        <v>273</v>
      </c>
      <c r="C29" s="447" t="s">
        <v>268</v>
      </c>
      <c r="D29" s="448"/>
      <c r="E29" s="375">
        <f>SUM(G29,H29,I29,L29,M29,N29,Q29,R29,S29,V29,W29,X29,AA29,AB29,AC29,AF29,AG29,AH29,AK29,AL29,AM29)</f>
        <v>2</v>
      </c>
      <c r="F29" s="376">
        <f>SUM(K29,P29,U29,Z29,AE29,AJ29,AO29)</f>
        <v>3</v>
      </c>
      <c r="G29" s="215"/>
      <c r="H29" s="90"/>
      <c r="I29" s="214"/>
      <c r="J29" s="90"/>
      <c r="K29" s="95"/>
      <c r="L29" s="159"/>
      <c r="M29" s="212"/>
      <c r="N29" s="212"/>
      <c r="O29" s="160"/>
      <c r="P29" s="213"/>
      <c r="Q29" s="159"/>
      <c r="R29" s="160"/>
      <c r="S29" s="212"/>
      <c r="T29" s="160"/>
      <c r="U29" s="213"/>
      <c r="V29" s="159"/>
      <c r="W29" s="212"/>
      <c r="X29" s="212"/>
      <c r="Y29" s="160"/>
      <c r="Z29" s="213"/>
      <c r="AA29" s="89"/>
      <c r="AB29" s="382"/>
      <c r="AC29" s="89"/>
      <c r="AD29" s="91"/>
      <c r="AE29" s="94"/>
      <c r="AF29" s="89"/>
      <c r="AG29" s="382"/>
      <c r="AH29" s="89"/>
      <c r="AI29" s="91"/>
      <c r="AJ29" s="94"/>
      <c r="AK29" s="383">
        <v>1</v>
      </c>
      <c r="AL29" s="384">
        <v>0</v>
      </c>
      <c r="AM29" s="385">
        <v>1</v>
      </c>
      <c r="AN29" s="384" t="s">
        <v>15</v>
      </c>
      <c r="AO29" s="386">
        <v>3</v>
      </c>
      <c r="AP29" s="473" t="str">
        <f>B28</f>
        <v>RMTSF2MTND</v>
      </c>
      <c r="AQ29" s="266"/>
      <c r="AR29" s="266"/>
      <c r="AS29" s="266"/>
      <c r="AT29" s="266"/>
      <c r="AU29" s="266"/>
      <c r="AV29" s="266"/>
      <c r="AW29" s="266"/>
      <c r="AX29" s="266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240"/>
      <c r="BK29" s="240"/>
      <c r="BL29" s="240"/>
      <c r="BM29" s="240"/>
      <c r="BN29" s="240"/>
      <c r="BO29" s="240"/>
      <c r="BP29" s="240"/>
    </row>
    <row r="30" spans="1:68" ht="18" customHeight="1" x14ac:dyDescent="0.2">
      <c r="A30" s="1123" t="s">
        <v>121</v>
      </c>
      <c r="B30" s="1124"/>
      <c r="C30" s="1124"/>
      <c r="D30" s="267" t="s">
        <v>124</v>
      </c>
      <c r="E30" s="268">
        <f>SUM(G30,H30,I30,L30,M30,N30,Q30,R30,S30,V30,W30,X30,AA30,AB30,AC30,AF30,AG30,AH30,AK30,AL30,AM30)</f>
        <v>10</v>
      </c>
      <c r="F30" s="294">
        <f>SUM(K30,P30,U30,Z30,AE30,AJ30,AO30)</f>
        <v>10</v>
      </c>
      <c r="G30" s="270"/>
      <c r="H30" s="271"/>
      <c r="I30" s="271"/>
      <c r="J30" s="271"/>
      <c r="K30" s="269"/>
      <c r="L30" s="270"/>
      <c r="M30" s="271"/>
      <c r="N30" s="271"/>
      <c r="O30" s="271"/>
      <c r="P30" s="269"/>
      <c r="Q30" s="270"/>
      <c r="R30" s="271"/>
      <c r="S30" s="271"/>
      <c r="T30" s="271"/>
      <c r="U30" s="269"/>
      <c r="V30" s="270"/>
      <c r="W30" s="271"/>
      <c r="X30" s="271"/>
      <c r="Y30" s="271"/>
      <c r="Z30" s="269"/>
      <c r="AA30" s="270">
        <v>0</v>
      </c>
      <c r="AB30" s="271">
        <v>0</v>
      </c>
      <c r="AC30" s="271">
        <v>4</v>
      </c>
      <c r="AD30" s="271" t="s">
        <v>119</v>
      </c>
      <c r="AE30" s="269">
        <v>4</v>
      </c>
      <c r="AF30" s="270">
        <v>0</v>
      </c>
      <c r="AG30" s="271">
        <v>0</v>
      </c>
      <c r="AH30" s="271">
        <v>6</v>
      </c>
      <c r="AI30" s="271" t="s">
        <v>119</v>
      </c>
      <c r="AJ30" s="269">
        <v>6</v>
      </c>
      <c r="AK30" s="270"/>
      <c r="AL30" s="271"/>
      <c r="AM30" s="271"/>
      <c r="AN30" s="271"/>
      <c r="AO30" s="269"/>
      <c r="AP30" s="293"/>
    </row>
    <row r="31" spans="1:68" s="308" customFormat="1" ht="23.25" customHeight="1" thickBot="1" x14ac:dyDescent="0.25">
      <c r="A31" s="295"/>
      <c r="B31" s="296"/>
      <c r="C31" s="297" t="s">
        <v>18</v>
      </c>
      <c r="D31" s="298"/>
      <c r="E31" s="299"/>
      <c r="F31" s="300">
        <f>SUM(K31,P31,U31,Z31,AE31,AJ31,AO31)</f>
        <v>15</v>
      </c>
      <c r="G31" s="301"/>
      <c r="H31" s="302"/>
      <c r="I31" s="303"/>
      <c r="J31" s="302"/>
      <c r="K31" s="304"/>
      <c r="L31" s="301"/>
      <c r="M31" s="302"/>
      <c r="N31" s="303"/>
      <c r="O31" s="302"/>
      <c r="P31" s="304"/>
      <c r="Q31" s="301"/>
      <c r="R31" s="305"/>
      <c r="S31" s="302"/>
      <c r="T31" s="302"/>
      <c r="U31" s="304"/>
      <c r="V31" s="306"/>
      <c r="W31" s="302"/>
      <c r="X31" s="303"/>
      <c r="Y31" s="302"/>
      <c r="Z31" s="304"/>
      <c r="AA31" s="306"/>
      <c r="AB31" s="302"/>
      <c r="AC31" s="303"/>
      <c r="AD31" s="302"/>
      <c r="AE31" s="304"/>
      <c r="AF31" s="306"/>
      <c r="AG31" s="302"/>
      <c r="AH31" s="303"/>
      <c r="AI31" s="302"/>
      <c r="AJ31" s="304"/>
      <c r="AK31" s="301"/>
      <c r="AL31" s="302"/>
      <c r="AM31" s="303"/>
      <c r="AN31" s="302"/>
      <c r="AO31" s="304">
        <v>15</v>
      </c>
      <c r="AP31" s="307"/>
    </row>
    <row r="32" spans="1:68" ht="20.25" customHeight="1" thickTop="1" thickBot="1" x14ac:dyDescent="0.25">
      <c r="A32" s="309"/>
      <c r="B32" s="310"/>
      <c r="C32" s="1125" t="s">
        <v>17</v>
      </c>
      <c r="D32" s="1126"/>
      <c r="E32" s="311">
        <f>'BSc N KIP ALAP'!E52+E11+E30+E31</f>
        <v>161</v>
      </c>
      <c r="F32" s="312">
        <f>'BSc N KIP ALAP'!F52+F11+F30+F31</f>
        <v>210</v>
      </c>
      <c r="G32" s="313"/>
      <c r="H32" s="314"/>
      <c r="I32" s="314"/>
      <c r="J32" s="315"/>
      <c r="K32" s="316">
        <f>'BSc N KIP ALAP'!K52+K11+K30+K31</f>
        <v>31</v>
      </c>
      <c r="L32" s="313"/>
      <c r="M32" s="314"/>
      <c r="N32" s="314"/>
      <c r="O32" s="315"/>
      <c r="P32" s="316">
        <f>'BSc N KIP ALAP'!P52+P11+P30+P31</f>
        <v>31</v>
      </c>
      <c r="Q32" s="317"/>
      <c r="R32" s="318"/>
      <c r="S32" s="318"/>
      <c r="T32" s="319"/>
      <c r="U32" s="316">
        <f>'BSc N KIP ALAP'!U52+U11+U30+U31</f>
        <v>32</v>
      </c>
      <c r="V32" s="317"/>
      <c r="W32" s="318"/>
      <c r="X32" s="318"/>
      <c r="Y32" s="319"/>
      <c r="Z32" s="316">
        <f>'BSc N KIP ALAP'!Z52+Z11+Z30+Z31</f>
        <v>30</v>
      </c>
      <c r="AA32" s="313"/>
      <c r="AB32" s="314"/>
      <c r="AC32" s="314"/>
      <c r="AD32" s="315"/>
      <c r="AE32" s="316">
        <f>'BSc N KIP ALAP'!AE52+AE11+AE30+AE31</f>
        <v>29</v>
      </c>
      <c r="AF32" s="317"/>
      <c r="AG32" s="318"/>
      <c r="AH32" s="318"/>
      <c r="AI32" s="319"/>
      <c r="AJ32" s="316">
        <f>'BSc N KIP ALAP'!AJ52+AJ11+AJ30+AJ31</f>
        <v>28</v>
      </c>
      <c r="AK32" s="317"/>
      <c r="AL32" s="318"/>
      <c r="AM32" s="318"/>
      <c r="AN32" s="319"/>
      <c r="AO32" s="316">
        <f>'BSc N KIP ALAP'!AO52+AO11+AO30+AO31</f>
        <v>29</v>
      </c>
      <c r="AP32" s="402">
        <f>SUM(K32,P32,U32,Z32,AE32,AJ32,AO32)</f>
        <v>210</v>
      </c>
    </row>
    <row r="33" spans="1:48" s="308" customFormat="1" ht="18" customHeight="1" x14ac:dyDescent="0.2">
      <c r="A33" s="320"/>
      <c r="B33" s="321"/>
      <c r="C33" s="322" t="s">
        <v>24</v>
      </c>
      <c r="D33" s="323"/>
      <c r="E33" s="324"/>
      <c r="F33" s="325"/>
      <c r="G33" s="326"/>
      <c r="H33" s="327">
        <f>SUM(G11:I11,G30:I30)+SUM('BSc N KIP ALAP'!G52:I52)</f>
        <v>25</v>
      </c>
      <c r="I33" s="328"/>
      <c r="J33" s="329"/>
      <c r="K33" s="330"/>
      <c r="L33" s="326"/>
      <c r="M33" s="327">
        <f>SUM(L11:N11,L30:N30)+SUM('BSc N KIP ALAP'!L52:N52)</f>
        <v>26</v>
      </c>
      <c r="N33" s="328"/>
      <c r="O33" s="331"/>
      <c r="P33" s="330"/>
      <c r="Q33" s="326"/>
      <c r="R33" s="327">
        <f>SUM(Q11:S11,Q30:S30)+SUM('BSc N KIP ALAP'!Q52:S52)</f>
        <v>26</v>
      </c>
      <c r="S33" s="328"/>
      <c r="T33" s="331"/>
      <c r="U33" s="330"/>
      <c r="V33" s="326"/>
      <c r="W33" s="327">
        <f>SUM(V11:X11,V30:X30)+SUM('BSc N KIP ALAP'!V52:X52)</f>
        <v>26</v>
      </c>
      <c r="X33" s="328"/>
      <c r="Y33" s="331"/>
      <c r="Z33" s="332"/>
      <c r="AA33" s="326"/>
      <c r="AB33" s="327">
        <f>SUM(AA11:AC11,AA30:AC30)+SUM('BSc N KIP ALAP'!AA52:AC52)</f>
        <v>25</v>
      </c>
      <c r="AC33" s="328"/>
      <c r="AD33" s="329"/>
      <c r="AE33" s="332"/>
      <c r="AF33" s="326"/>
      <c r="AG33" s="327">
        <f>SUM(AF11:AH11,AF30:AH30)+SUM('BSc N KIP ALAP'!AF52:AH52)</f>
        <v>23</v>
      </c>
      <c r="AH33" s="328"/>
      <c r="AI33" s="331"/>
      <c r="AJ33" s="330"/>
      <c r="AK33" s="326"/>
      <c r="AL33" s="327">
        <f>SUM(AK11:AM11,AK30:AM30)+SUM('BSc N KIP ALAP'!AK52:AM52)</f>
        <v>10</v>
      </c>
      <c r="AM33" s="328"/>
      <c r="AN33" s="331"/>
      <c r="AO33" s="330"/>
      <c r="AP33" s="403">
        <f>SUM(H33,M33,R33,W33,AB33,AG33,AL33)</f>
        <v>161</v>
      </c>
    </row>
    <row r="34" spans="1:48" s="308" customFormat="1" ht="18" customHeight="1" x14ac:dyDescent="0.2">
      <c r="A34" s="333"/>
      <c r="B34" s="334"/>
      <c r="C34" s="335" t="s">
        <v>16</v>
      </c>
      <c r="D34" s="336"/>
      <c r="E34" s="337"/>
      <c r="F34" s="338"/>
      <c r="G34" s="339"/>
      <c r="H34" s="340"/>
      <c r="I34" s="340"/>
      <c r="J34" s="341">
        <f>COUNTIF('BSc N KIP ALAP'!J10:J51,"v")+COUNTIF(J12:J29,"v")</f>
        <v>4</v>
      </c>
      <c r="K34" s="342"/>
      <c r="L34" s="343"/>
      <c r="M34" s="344"/>
      <c r="N34" s="344"/>
      <c r="O34" s="341">
        <f>COUNTIF('BSc N KIP ALAP'!O10:O51,"v")+COUNTIF(O12:O29,"v")</f>
        <v>4</v>
      </c>
      <c r="P34" s="342"/>
      <c r="Q34" s="343"/>
      <c r="R34" s="344"/>
      <c r="S34" s="344"/>
      <c r="T34" s="341">
        <f>COUNTIF('BSc N KIP ALAP'!T10:T51,"v")+COUNTIF(T12:T29,"v")</f>
        <v>5</v>
      </c>
      <c r="U34" s="342"/>
      <c r="V34" s="343"/>
      <c r="W34" s="344"/>
      <c r="X34" s="344"/>
      <c r="Y34" s="341">
        <f>COUNTIF('BSc N KIP ALAP'!Y10:Y51,"v")+COUNTIF(Y12:Y29,"v")</f>
        <v>4</v>
      </c>
      <c r="Z34" s="345"/>
      <c r="AA34" s="339"/>
      <c r="AB34" s="340"/>
      <c r="AC34" s="340"/>
      <c r="AD34" s="341">
        <f>COUNTIF('BSc N KIP ALAP'!AD10:AD51,"v")+COUNTIF(AD12:AD29,"v")</f>
        <v>5</v>
      </c>
      <c r="AE34" s="345"/>
      <c r="AF34" s="343"/>
      <c r="AG34" s="344"/>
      <c r="AH34" s="344"/>
      <c r="AI34" s="341">
        <f>COUNTIF('BSc N KIP ALAP'!AI10:AI51,"v")+COUNTIF(AI12:AI29,"v")</f>
        <v>2</v>
      </c>
      <c r="AJ34" s="342"/>
      <c r="AK34" s="343"/>
      <c r="AL34" s="344"/>
      <c r="AM34" s="344"/>
      <c r="AN34" s="341">
        <f>COUNTIF('BSc N KIP ALAP'!AN10:AN51,"v")+COUNTIF(AN12:AN29,"v")</f>
        <v>4</v>
      </c>
      <c r="AO34" s="342"/>
      <c r="AP34" s="346"/>
      <c r="AQ34" s="457"/>
      <c r="AR34" s="457"/>
    </row>
    <row r="35" spans="1:48" s="308" customFormat="1" ht="18" customHeight="1" thickBot="1" x14ac:dyDescent="0.25">
      <c r="A35" s="301"/>
      <c r="B35" s="347"/>
      <c r="C35" s="348" t="s">
        <v>120</v>
      </c>
      <c r="D35" s="349"/>
      <c r="E35" s="350"/>
      <c r="F35" s="351"/>
      <c r="G35" s="339"/>
      <c r="H35" s="340"/>
      <c r="I35" s="340"/>
      <c r="J35" s="341">
        <f>COUNTIF('BSc N KIP ALAP'!J10:J51,"é")+COUNTIF(J12:J29,"é")</f>
        <v>4</v>
      </c>
      <c r="K35" s="342"/>
      <c r="L35" s="343"/>
      <c r="M35" s="344"/>
      <c r="N35" s="344"/>
      <c r="O35" s="341">
        <f>COUNTIF('BSc N KIP ALAP'!O10:O51,"é")+COUNTIF(O12:O29,"é")</f>
        <v>4</v>
      </c>
      <c r="P35" s="342"/>
      <c r="Q35" s="343"/>
      <c r="R35" s="344"/>
      <c r="S35" s="344"/>
      <c r="T35" s="341">
        <f>COUNTIF('BSc N KIP ALAP'!T10:T51,"é")+COUNTIF(T12:T29,"é")</f>
        <v>6</v>
      </c>
      <c r="U35" s="342"/>
      <c r="V35" s="343"/>
      <c r="W35" s="344"/>
      <c r="X35" s="344"/>
      <c r="Y35" s="341">
        <f>COUNTIF('BSc N KIP ALAP'!Y10:Y51,"é")+COUNTIF(Y12:Y29,"é")</f>
        <v>5</v>
      </c>
      <c r="Z35" s="345"/>
      <c r="AA35" s="339"/>
      <c r="AB35" s="340"/>
      <c r="AC35" s="340"/>
      <c r="AD35" s="341">
        <f>COUNTIF('BSc N KIP ALAP'!AD10:AD51,"é")+COUNTIF(AD12:AD29,"é")</f>
        <v>4</v>
      </c>
      <c r="AE35" s="345"/>
      <c r="AF35" s="343"/>
      <c r="AG35" s="344"/>
      <c r="AH35" s="344"/>
      <c r="AI35" s="341">
        <f>COUNTIF('BSc N KIP ALAP'!AI10:AI51,"é")+COUNTIF(AI12:AI29,"é")</f>
        <v>6</v>
      </c>
      <c r="AJ35" s="342"/>
      <c r="AK35" s="343"/>
      <c r="AL35" s="344"/>
      <c r="AM35" s="344"/>
      <c r="AN35" s="341">
        <f>COUNTIF('BSc N KIP ALAP'!AN10:AN51,"é")+COUNTIF(AN12:AN29,"é")</f>
        <v>1</v>
      </c>
      <c r="AO35" s="342"/>
      <c r="AP35" s="346"/>
      <c r="AQ35" s="457"/>
      <c r="AR35" s="457"/>
    </row>
    <row r="36" spans="1:48" s="308" customFormat="1" ht="18" customHeight="1" thickTop="1" x14ac:dyDescent="0.2">
      <c r="A36" s="320"/>
      <c r="B36" s="321"/>
      <c r="C36" s="352" t="s">
        <v>19</v>
      </c>
      <c r="D36" s="353"/>
      <c r="E36" s="354">
        <v>2</v>
      </c>
      <c r="F36" s="355">
        <v>0</v>
      </c>
      <c r="G36" s="356"/>
      <c r="H36" s="357"/>
      <c r="I36" s="357"/>
      <c r="J36" s="357"/>
      <c r="K36" s="358"/>
      <c r="L36" s="356">
        <v>0</v>
      </c>
      <c r="M36" s="357">
        <v>2</v>
      </c>
      <c r="N36" s="357">
        <v>0</v>
      </c>
      <c r="O36" s="357" t="s">
        <v>20</v>
      </c>
      <c r="P36" s="358"/>
      <c r="Q36" s="356"/>
      <c r="R36" s="357"/>
      <c r="S36" s="357"/>
      <c r="T36" s="357"/>
      <c r="U36" s="358"/>
      <c r="V36" s="356"/>
      <c r="W36" s="357"/>
      <c r="X36" s="357"/>
      <c r="Y36" s="357"/>
      <c r="Z36" s="359"/>
      <c r="AA36" s="356"/>
      <c r="AB36" s="357"/>
      <c r="AC36" s="357"/>
      <c r="AD36" s="357"/>
      <c r="AE36" s="359"/>
      <c r="AF36" s="356"/>
      <c r="AG36" s="357"/>
      <c r="AH36" s="357"/>
      <c r="AI36" s="357"/>
      <c r="AJ36" s="358"/>
      <c r="AK36" s="356"/>
      <c r="AL36" s="357"/>
      <c r="AM36" s="357"/>
      <c r="AN36" s="357"/>
      <c r="AO36" s="358"/>
      <c r="AP36" s="346"/>
      <c r="AQ36" s="457"/>
      <c r="AR36" s="457"/>
    </row>
    <row r="37" spans="1:48" s="308" customFormat="1" ht="18" customHeight="1" x14ac:dyDescent="0.2">
      <c r="A37" s="333"/>
      <c r="B37" s="334"/>
      <c r="C37" s="360" t="s">
        <v>21</v>
      </c>
      <c r="D37" s="361"/>
      <c r="E37" s="362">
        <v>2</v>
      </c>
      <c r="F37" s="363">
        <v>0</v>
      </c>
      <c r="G37" s="343"/>
      <c r="H37" s="344"/>
      <c r="I37" s="344"/>
      <c r="J37" s="344"/>
      <c r="K37" s="342"/>
      <c r="L37" s="343"/>
      <c r="M37" s="344"/>
      <c r="N37" s="344"/>
      <c r="O37" s="344"/>
      <c r="P37" s="342"/>
      <c r="Q37" s="343">
        <v>0</v>
      </c>
      <c r="R37" s="344">
        <v>2</v>
      </c>
      <c r="S37" s="344">
        <v>0</v>
      </c>
      <c r="T37" s="344" t="s">
        <v>20</v>
      </c>
      <c r="U37" s="342"/>
      <c r="V37" s="343"/>
      <c r="W37" s="344"/>
      <c r="X37" s="344"/>
      <c r="Y37" s="344"/>
      <c r="Z37" s="345"/>
      <c r="AA37" s="343"/>
      <c r="AB37" s="344"/>
      <c r="AC37" s="344"/>
      <c r="AD37" s="344"/>
      <c r="AE37" s="345"/>
      <c r="AF37" s="343"/>
      <c r="AG37" s="344"/>
      <c r="AH37" s="344"/>
      <c r="AI37" s="344"/>
      <c r="AJ37" s="342"/>
      <c r="AK37" s="343"/>
      <c r="AL37" s="344"/>
      <c r="AM37" s="344"/>
      <c r="AN37" s="344"/>
      <c r="AO37" s="342"/>
      <c r="AP37" s="346"/>
      <c r="AQ37" s="457"/>
      <c r="AR37" s="457"/>
    </row>
    <row r="38" spans="1:48" s="308" customFormat="1" ht="18" customHeight="1" x14ac:dyDescent="0.2">
      <c r="A38" s="603"/>
      <c r="B38" s="604"/>
      <c r="C38" s="605" t="s">
        <v>162</v>
      </c>
      <c r="D38" s="606"/>
      <c r="E38" s="607">
        <v>4</v>
      </c>
      <c r="F38" s="608">
        <v>4</v>
      </c>
      <c r="G38" s="609"/>
      <c r="H38" s="120"/>
      <c r="I38" s="120"/>
      <c r="J38" s="120"/>
      <c r="K38" s="118"/>
      <c r="L38" s="119"/>
      <c r="M38" s="120"/>
      <c r="N38" s="120"/>
      <c r="O38" s="120"/>
      <c r="P38" s="118"/>
      <c r="Q38" s="437">
        <v>0</v>
      </c>
      <c r="R38" s="434">
        <v>4</v>
      </c>
      <c r="S38" s="433">
        <v>0</v>
      </c>
      <c r="T38" s="433" t="s">
        <v>119</v>
      </c>
      <c r="U38" s="442">
        <v>4</v>
      </c>
      <c r="V38" s="171" t="s">
        <v>122</v>
      </c>
      <c r="W38" s="120"/>
      <c r="X38" s="120"/>
      <c r="Y38" s="120"/>
      <c r="Z38" s="121"/>
      <c r="AA38" s="119"/>
      <c r="AB38" s="120"/>
      <c r="AC38" s="120"/>
      <c r="AD38" s="120"/>
      <c r="AE38" s="121"/>
      <c r="AF38" s="119"/>
      <c r="AG38" s="120"/>
      <c r="AH38" s="120"/>
      <c r="AI38" s="120"/>
      <c r="AJ38" s="118"/>
      <c r="AK38" s="119"/>
      <c r="AL38" s="120"/>
      <c r="AM38" s="120"/>
      <c r="AN38" s="120"/>
      <c r="AO38" s="118"/>
      <c r="AP38" s="346"/>
      <c r="AQ38" s="457"/>
      <c r="AR38" s="457"/>
    </row>
    <row r="39" spans="1:48" s="308" customFormat="1" ht="18" customHeight="1" thickBot="1" x14ac:dyDescent="0.25">
      <c r="A39" s="531"/>
      <c r="B39" s="530"/>
      <c r="C39" s="529" t="s">
        <v>141</v>
      </c>
      <c r="D39" s="529"/>
      <c r="E39" s="610" t="s">
        <v>161</v>
      </c>
      <c r="F39" s="611">
        <v>0</v>
      </c>
      <c r="G39" s="610"/>
      <c r="H39" s="135"/>
      <c r="I39" s="135"/>
      <c r="J39" s="135"/>
      <c r="K39" s="136"/>
      <c r="L39" s="134"/>
      <c r="M39" s="135"/>
      <c r="N39" s="135"/>
      <c r="O39" s="135"/>
      <c r="P39" s="136"/>
      <c r="Q39" s="137"/>
      <c r="R39" s="138"/>
      <c r="S39" s="135"/>
      <c r="T39" s="135"/>
      <c r="U39" s="136"/>
      <c r="V39" s="134"/>
      <c r="W39" s="135"/>
      <c r="X39" s="135"/>
      <c r="Y39" s="135"/>
      <c r="Z39" s="139"/>
      <c r="AA39" s="134"/>
      <c r="AB39" s="135"/>
      <c r="AC39" s="135"/>
      <c r="AD39" s="135"/>
      <c r="AE39" s="139"/>
      <c r="AF39" s="1091" t="s">
        <v>161</v>
      </c>
      <c r="AG39" s="1092"/>
      <c r="AH39" s="1092"/>
      <c r="AI39" s="1092"/>
      <c r="AJ39" s="1093"/>
      <c r="AK39" s="134"/>
      <c r="AL39" s="135"/>
      <c r="AM39" s="135"/>
      <c r="AN39" s="135"/>
      <c r="AO39" s="136"/>
      <c r="AP39" s="346"/>
      <c r="AQ39" s="457"/>
      <c r="AR39" s="457"/>
    </row>
    <row r="40" spans="1:48" ht="15" customHeight="1" x14ac:dyDescent="0.2">
      <c r="A40" s="612"/>
      <c r="B40" s="613"/>
      <c r="C40" s="614"/>
      <c r="D40" s="614"/>
      <c r="E40" s="612"/>
      <c r="F40" s="615"/>
      <c r="G40" s="612"/>
      <c r="H40" s="364"/>
      <c r="I40" s="364"/>
      <c r="J40" s="364"/>
      <c r="K40" s="365"/>
      <c r="L40" s="364"/>
      <c r="M40" s="364"/>
      <c r="N40" s="364"/>
      <c r="O40" s="364"/>
      <c r="P40" s="365"/>
      <c r="Q40" s="364"/>
      <c r="R40" s="364"/>
      <c r="S40" s="364"/>
      <c r="T40" s="364"/>
      <c r="U40" s="365"/>
      <c r="V40" s="366"/>
      <c r="W40" s="366"/>
      <c r="X40" s="366"/>
      <c r="Y40" s="364"/>
      <c r="Z40" s="365"/>
      <c r="AA40" s="364"/>
      <c r="AB40" s="364"/>
      <c r="AC40" s="364"/>
      <c r="AD40" s="364"/>
      <c r="AE40" s="365"/>
      <c r="AF40" s="364"/>
      <c r="AG40" s="364"/>
      <c r="AH40" s="364"/>
      <c r="AI40" s="364"/>
      <c r="AJ40" s="365"/>
      <c r="AK40" s="364"/>
      <c r="AL40" s="364"/>
      <c r="AM40" s="364"/>
      <c r="AN40" s="364"/>
      <c r="AO40" s="365"/>
      <c r="AP40" s="367"/>
      <c r="AQ40" s="367"/>
      <c r="AR40" s="367"/>
    </row>
    <row r="41" spans="1:48" ht="15" customHeight="1" x14ac:dyDescent="0.2">
      <c r="A41" s="612"/>
      <c r="B41" s="616" t="s">
        <v>112</v>
      </c>
      <c r="C41" s="614"/>
      <c r="D41" s="614"/>
      <c r="E41" s="617"/>
      <c r="F41" s="617"/>
      <c r="G41" s="617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6"/>
      <c r="W41" s="366"/>
      <c r="X41" s="366"/>
      <c r="Y41" s="364"/>
      <c r="Z41" s="365"/>
      <c r="AA41" s="364"/>
      <c r="AB41" s="364"/>
      <c r="AC41" s="364"/>
      <c r="AD41" s="364"/>
      <c r="AE41" s="365"/>
      <c r="AF41" s="364"/>
      <c r="AG41" s="364"/>
      <c r="AH41" s="364"/>
      <c r="AI41" s="364"/>
      <c r="AJ41" s="365"/>
      <c r="AK41" s="364"/>
      <c r="AL41" s="364"/>
      <c r="AM41" s="364"/>
      <c r="AN41" s="364"/>
      <c r="AO41" s="365"/>
      <c r="AP41" s="367"/>
      <c r="AQ41" s="367"/>
      <c r="AR41" s="367"/>
    </row>
    <row r="42" spans="1:48" ht="15" customHeight="1" x14ac:dyDescent="0.2">
      <c r="A42" s="612"/>
      <c r="B42" s="618" t="s">
        <v>220</v>
      </c>
      <c r="C42" s="614"/>
      <c r="D42" s="614"/>
      <c r="E42" s="617"/>
      <c r="F42" s="617"/>
      <c r="G42" s="617"/>
      <c r="H42" s="368"/>
      <c r="I42" s="368"/>
      <c r="J42" s="368"/>
      <c r="K42" s="368"/>
      <c r="L42" s="368"/>
      <c r="M42" s="368"/>
      <c r="N42" s="368"/>
      <c r="O42" s="368"/>
      <c r="P42" s="369"/>
      <c r="Q42" s="368"/>
      <c r="R42" s="368"/>
      <c r="S42" s="368"/>
      <c r="T42" s="368"/>
      <c r="U42" s="368"/>
      <c r="V42" s="366"/>
      <c r="W42" s="366"/>
      <c r="X42" s="366"/>
      <c r="Y42" s="364"/>
      <c r="Z42" s="365"/>
      <c r="AA42" s="364"/>
      <c r="AB42" s="364"/>
      <c r="AC42" s="364"/>
      <c r="AD42" s="364"/>
      <c r="AE42" s="365"/>
      <c r="AF42" s="364"/>
      <c r="AG42" s="364"/>
      <c r="AH42" s="364"/>
      <c r="AI42" s="364"/>
      <c r="AJ42" s="365"/>
      <c r="AK42" s="364"/>
      <c r="AL42" s="364"/>
      <c r="AM42" s="364"/>
      <c r="AN42" s="364"/>
      <c r="AO42" s="365"/>
      <c r="AP42" s="367"/>
      <c r="AQ42" s="367"/>
      <c r="AR42" s="367"/>
      <c r="AV42" s="458"/>
    </row>
    <row r="43" spans="1:48" ht="15" customHeight="1" x14ac:dyDescent="0.2">
      <c r="A43" s="612"/>
      <c r="B43" s="616" t="s">
        <v>284</v>
      </c>
      <c r="C43" s="619"/>
      <c r="D43" s="619"/>
      <c r="E43" s="620"/>
      <c r="F43" s="620"/>
      <c r="G43" s="620"/>
      <c r="V43" s="366"/>
      <c r="W43" s="366"/>
      <c r="X43" s="366"/>
      <c r="Y43" s="364"/>
      <c r="Z43" s="365"/>
      <c r="AA43" s="364"/>
      <c r="AB43" s="364"/>
      <c r="AC43" s="364"/>
      <c r="AD43" s="364"/>
      <c r="AE43" s="365"/>
      <c r="AF43" s="364"/>
      <c r="AG43" s="364"/>
      <c r="AH43" s="364"/>
      <c r="AI43" s="364"/>
      <c r="AJ43" s="365"/>
      <c r="AK43" s="364"/>
      <c r="AL43" s="364"/>
      <c r="AM43" s="364"/>
      <c r="AN43" s="364"/>
      <c r="AO43" s="365"/>
      <c r="AP43" s="367"/>
      <c r="AQ43" s="367"/>
      <c r="AR43" s="367"/>
    </row>
    <row r="44" spans="1:48" ht="15" customHeight="1" x14ac:dyDescent="0.2">
      <c r="A44" s="612"/>
      <c r="B44" s="613"/>
      <c r="C44" s="614"/>
      <c r="D44" s="614"/>
      <c r="E44" s="612"/>
      <c r="F44" s="615"/>
      <c r="G44" s="612"/>
      <c r="H44" s="364"/>
      <c r="I44" s="364"/>
      <c r="J44" s="364"/>
      <c r="K44" s="365"/>
      <c r="L44" s="364"/>
      <c r="M44" s="364"/>
      <c r="N44" s="364"/>
      <c r="O44" s="364"/>
      <c r="P44" s="365"/>
      <c r="Q44" s="364"/>
      <c r="R44" s="364"/>
      <c r="S44" s="364"/>
      <c r="T44" s="364"/>
      <c r="U44" s="365"/>
      <c r="V44" s="366"/>
      <c r="W44" s="366"/>
      <c r="X44" s="366"/>
      <c r="Y44" s="364"/>
      <c r="Z44" s="365"/>
      <c r="AA44" s="364"/>
      <c r="AB44" s="364"/>
      <c r="AC44" s="364"/>
      <c r="AD44" s="364"/>
      <c r="AE44" s="365"/>
      <c r="AF44" s="364"/>
      <c r="AG44" s="364"/>
      <c r="AH44" s="364"/>
      <c r="AI44" s="364"/>
      <c r="AJ44" s="365"/>
      <c r="AK44" s="364"/>
      <c r="AL44" s="364"/>
      <c r="AM44" s="364"/>
      <c r="AN44" s="364"/>
      <c r="AO44" s="365"/>
      <c r="AP44" s="367"/>
      <c r="AQ44" s="367"/>
      <c r="AR44" s="367"/>
    </row>
    <row r="45" spans="1:48" x14ac:dyDescent="0.2">
      <c r="A45" s="621"/>
      <c r="B45" s="622"/>
      <c r="C45" s="619"/>
      <c r="D45" s="619"/>
      <c r="E45" s="620"/>
      <c r="F45" s="620"/>
      <c r="G45" s="620"/>
    </row>
    <row r="46" spans="1:48" ht="15" customHeight="1" x14ac:dyDescent="0.2">
      <c r="A46" s="612"/>
      <c r="B46" s="616"/>
      <c r="C46" s="1119" t="s">
        <v>163</v>
      </c>
      <c r="D46" s="1120"/>
      <c r="E46" s="1120"/>
      <c r="F46" s="620"/>
      <c r="G46" s="620"/>
      <c r="M46" s="623" t="s">
        <v>131</v>
      </c>
      <c r="V46" s="366"/>
      <c r="W46" s="366"/>
      <c r="X46" s="366"/>
      <c r="Y46" s="364"/>
      <c r="Z46" s="365"/>
      <c r="AA46" s="364"/>
      <c r="AB46" s="364"/>
      <c r="AC46" s="364"/>
      <c r="AD46" s="364"/>
      <c r="AE46" s="365"/>
      <c r="AF46" s="364"/>
      <c r="AG46" s="364"/>
      <c r="AH46" s="364"/>
      <c r="AI46" s="364"/>
      <c r="AJ46" s="365"/>
      <c r="AK46" s="364"/>
      <c r="AL46" s="364"/>
      <c r="AM46" s="364"/>
      <c r="AN46" s="364"/>
      <c r="AO46" s="365"/>
      <c r="AP46" s="365"/>
      <c r="AQ46" s="365"/>
      <c r="AR46" s="367"/>
    </row>
    <row r="47" spans="1:48" ht="15" customHeight="1" x14ac:dyDescent="0.2">
      <c r="A47" s="612"/>
      <c r="B47" s="616"/>
      <c r="D47" s="619"/>
      <c r="E47" s="620"/>
      <c r="F47" s="620"/>
      <c r="G47" s="620"/>
      <c r="M47" s="623" t="s">
        <v>132</v>
      </c>
      <c r="V47" s="366"/>
      <c r="W47" s="366"/>
      <c r="X47" s="366"/>
      <c r="Y47" s="364"/>
      <c r="Z47" s="365"/>
      <c r="AA47" s="364"/>
      <c r="AB47" s="364"/>
      <c r="AC47" s="364"/>
      <c r="AD47" s="364"/>
      <c r="AE47" s="365"/>
      <c r="AF47" s="364"/>
      <c r="AG47" s="364"/>
      <c r="AH47" s="364"/>
      <c r="AI47" s="364"/>
      <c r="AJ47" s="365"/>
      <c r="AK47" s="364"/>
      <c r="AL47" s="364"/>
      <c r="AM47" s="364"/>
      <c r="AN47" s="364"/>
      <c r="AO47" s="365"/>
      <c r="AP47" s="365"/>
      <c r="AQ47" s="365"/>
      <c r="AR47" s="367"/>
    </row>
    <row r="48" spans="1:48" ht="15" customHeight="1" x14ac:dyDescent="0.2">
      <c r="A48" s="612"/>
      <c r="B48" s="616"/>
      <c r="D48" s="619"/>
      <c r="E48" s="620"/>
      <c r="F48" s="620"/>
      <c r="G48" s="620"/>
      <c r="V48" s="366"/>
      <c r="W48" s="366"/>
      <c r="X48" s="366"/>
      <c r="Y48" s="364"/>
      <c r="Z48" s="365"/>
      <c r="AA48" s="364"/>
      <c r="AB48" s="364"/>
      <c r="AC48" s="364"/>
      <c r="AD48" s="364"/>
      <c r="AE48" s="365"/>
      <c r="AF48" s="364"/>
      <c r="AG48" s="364"/>
      <c r="AH48" s="364"/>
      <c r="AI48" s="364"/>
      <c r="AJ48" s="365"/>
      <c r="AK48" s="364"/>
      <c r="AL48" s="364"/>
      <c r="AM48" s="364"/>
      <c r="AN48" s="364"/>
      <c r="AO48" s="365"/>
      <c r="AP48" s="365"/>
      <c r="AQ48" s="365"/>
      <c r="AR48" s="367"/>
    </row>
    <row r="49" spans="1:44" ht="15" customHeight="1" x14ac:dyDescent="0.2">
      <c r="A49" s="612"/>
      <c r="B49" s="616"/>
      <c r="C49" s="619"/>
      <c r="D49" s="619"/>
      <c r="E49" s="620"/>
      <c r="F49" s="620"/>
      <c r="G49" s="620"/>
      <c r="V49" s="366"/>
      <c r="W49" s="366"/>
      <c r="X49" s="366"/>
      <c r="Y49" s="364"/>
      <c r="Z49" s="365"/>
      <c r="AA49" s="364"/>
      <c r="AB49" s="364"/>
      <c r="AC49" s="364"/>
      <c r="AD49" s="364"/>
      <c r="AE49" s="365"/>
      <c r="AF49" s="364"/>
      <c r="AG49" s="364"/>
      <c r="AH49" s="364"/>
      <c r="AI49" s="364"/>
      <c r="AJ49" s="365"/>
      <c r="AK49" s="364"/>
      <c r="AL49" s="364"/>
      <c r="AM49" s="364"/>
      <c r="AN49" s="364"/>
      <c r="AO49" s="365"/>
      <c r="AP49" s="365"/>
      <c r="AQ49" s="365"/>
      <c r="AR49" s="367"/>
    </row>
    <row r="51" spans="1:44" ht="15.75" x14ac:dyDescent="0.2">
      <c r="A51" s="495"/>
      <c r="B51" s="500"/>
      <c r="C51" s="7"/>
      <c r="D51" s="505"/>
      <c r="E51" s="497"/>
      <c r="F51" s="497"/>
      <c r="G51" s="497"/>
      <c r="H51" s="497"/>
      <c r="I51" s="497"/>
      <c r="J51" s="497"/>
      <c r="K51" s="497"/>
      <c r="L51" s="497"/>
      <c r="M51" s="497"/>
      <c r="N51" s="497"/>
    </row>
    <row r="52" spans="1:44" ht="15.75" x14ac:dyDescent="0.2">
      <c r="A52" s="495"/>
      <c r="B52" s="500"/>
      <c r="C52" s="7"/>
      <c r="D52" s="507"/>
      <c r="E52" s="508"/>
      <c r="F52" s="509"/>
      <c r="G52" s="509"/>
      <c r="H52" s="510"/>
      <c r="I52" s="510"/>
      <c r="J52" s="511"/>
      <c r="K52" s="512"/>
      <c r="L52" s="513"/>
      <c r="M52" s="506"/>
      <c r="N52" s="495"/>
    </row>
    <row r="53" spans="1:44" ht="15.75" x14ac:dyDescent="0.2">
      <c r="A53" s="519"/>
      <c r="B53" s="172"/>
      <c r="C53" s="835"/>
      <c r="D53" s="172"/>
      <c r="E53" s="172"/>
      <c r="F53" s="172"/>
      <c r="G53" s="172"/>
      <c r="H53" s="519"/>
      <c r="I53" s="519"/>
      <c r="J53" s="887"/>
      <c r="K53" s="887"/>
      <c r="L53" s="887"/>
      <c r="M53" s="887"/>
      <c r="N53" s="887"/>
      <c r="O53" s="888"/>
      <c r="P53" s="888"/>
    </row>
    <row r="54" spans="1:44" x14ac:dyDescent="0.2">
      <c r="A54" s="889"/>
      <c r="B54" s="890"/>
      <c r="C54" s="891"/>
      <c r="D54" s="891"/>
      <c r="E54" s="888"/>
      <c r="F54" s="888"/>
      <c r="G54" s="888"/>
      <c r="H54" s="888"/>
      <c r="I54" s="888"/>
      <c r="J54" s="888"/>
      <c r="K54" s="888"/>
      <c r="L54" s="888"/>
      <c r="M54" s="888"/>
      <c r="N54" s="888"/>
      <c r="O54" s="888"/>
      <c r="P54" s="888"/>
    </row>
    <row r="55" spans="1:44" x14ac:dyDescent="0.2">
      <c r="A55" s="889"/>
      <c r="B55" s="890"/>
      <c r="C55" s="891"/>
      <c r="D55" s="891"/>
      <c r="E55" s="888"/>
      <c r="F55" s="888"/>
      <c r="G55" s="888"/>
      <c r="H55" s="888"/>
      <c r="I55" s="888"/>
      <c r="J55" s="888"/>
      <c r="K55" s="888"/>
      <c r="L55" s="888"/>
      <c r="M55" s="888"/>
      <c r="N55" s="888"/>
      <c r="O55" s="888"/>
      <c r="P55" s="888"/>
    </row>
    <row r="56" spans="1:44" x14ac:dyDescent="0.2">
      <c r="A56" s="889"/>
      <c r="B56" s="890"/>
      <c r="C56" s="891"/>
      <c r="D56" s="891"/>
      <c r="E56" s="888"/>
      <c r="F56" s="888"/>
      <c r="G56" s="888"/>
      <c r="H56" s="888"/>
      <c r="I56" s="888"/>
      <c r="J56" s="888"/>
      <c r="K56" s="888"/>
      <c r="L56" s="888"/>
      <c r="M56" s="888"/>
      <c r="N56" s="888"/>
      <c r="O56" s="888"/>
      <c r="P56" s="888"/>
    </row>
    <row r="57" spans="1:44" ht="15.75" x14ac:dyDescent="0.2">
      <c r="A57" s="1102"/>
      <c r="B57" s="1102"/>
      <c r="C57" s="1102"/>
      <c r="D57" s="1102"/>
      <c r="E57" s="1102"/>
      <c r="F57" s="1102"/>
      <c r="G57" s="1102"/>
      <c r="H57" s="1102"/>
      <c r="I57" s="1102"/>
      <c r="J57" s="1102"/>
      <c r="K57" s="1102"/>
      <c r="L57" s="1102"/>
      <c r="M57" s="1102"/>
      <c r="N57" s="1102"/>
      <c r="O57" s="1102"/>
      <c r="P57" s="1102"/>
      <c r="Q57" s="367"/>
      <c r="R57" s="367"/>
      <c r="S57" s="367"/>
      <c r="T57" s="367"/>
      <c r="U57" s="367"/>
      <c r="V57" s="367"/>
      <c r="W57" s="367"/>
      <c r="X57" s="367"/>
      <c r="Y57" s="367"/>
      <c r="Z57" s="367"/>
      <c r="AA57" s="367"/>
    </row>
    <row r="58" spans="1:44" ht="15.75" x14ac:dyDescent="0.2">
      <c r="A58" s="1102"/>
      <c r="B58" s="1104"/>
      <c r="C58" s="1105"/>
      <c r="D58" s="172"/>
      <c r="E58" s="172"/>
      <c r="F58" s="1102"/>
      <c r="G58" s="1102"/>
      <c r="H58" s="1102"/>
      <c r="I58" s="1102"/>
      <c r="J58" s="1102"/>
      <c r="K58" s="1102"/>
      <c r="L58" s="1102"/>
      <c r="M58" s="1102"/>
      <c r="N58" s="1102"/>
      <c r="O58" s="1102"/>
      <c r="P58" s="1102"/>
      <c r="Q58" s="509"/>
      <c r="R58" s="509"/>
      <c r="S58" s="509"/>
      <c r="T58" s="509"/>
      <c r="U58" s="509"/>
      <c r="V58" s="509"/>
      <c r="W58" s="509"/>
      <c r="X58" s="509"/>
      <c r="Y58" s="509"/>
      <c r="Z58" s="509"/>
      <c r="AA58" s="367"/>
    </row>
    <row r="59" spans="1:44" ht="15.75" x14ac:dyDescent="0.2">
      <c r="A59" s="1103"/>
      <c r="B59" s="1102"/>
      <c r="C59" s="1106"/>
      <c r="D59" s="172"/>
      <c r="E59" s="172"/>
      <c r="F59" s="1102"/>
      <c r="G59" s="172"/>
      <c r="H59" s="172"/>
      <c r="I59" s="172"/>
      <c r="J59" s="172"/>
      <c r="K59" s="593"/>
      <c r="L59" s="172"/>
      <c r="M59" s="172"/>
      <c r="N59" s="172"/>
      <c r="O59" s="172"/>
      <c r="P59" s="593"/>
      <c r="Q59" s="367"/>
      <c r="R59" s="367"/>
      <c r="S59" s="367"/>
      <c r="T59" s="367"/>
      <c r="U59" s="367"/>
      <c r="V59" s="367"/>
      <c r="W59" s="367"/>
      <c r="X59" s="367"/>
      <c r="Y59" s="367"/>
      <c r="Z59" s="367"/>
      <c r="AA59" s="367"/>
    </row>
    <row r="60" spans="1:44" ht="15.75" x14ac:dyDescent="0.2">
      <c r="A60" s="172"/>
      <c r="B60" s="567"/>
      <c r="C60" s="830"/>
      <c r="D60" s="1102"/>
      <c r="E60" s="1103"/>
      <c r="F60" s="1103"/>
      <c r="G60" s="172"/>
      <c r="H60" s="172"/>
      <c r="I60" s="172"/>
      <c r="J60" s="172"/>
      <c r="K60" s="593"/>
      <c r="L60" s="172"/>
      <c r="M60" s="172"/>
      <c r="N60" s="172"/>
      <c r="O60" s="172"/>
      <c r="P60" s="593"/>
      <c r="Q60" s="367"/>
      <c r="R60" s="367"/>
      <c r="S60" s="367"/>
      <c r="T60" s="367"/>
      <c r="U60" s="367"/>
      <c r="V60" s="367"/>
      <c r="W60" s="367"/>
      <c r="X60" s="367"/>
      <c r="Y60" s="367"/>
      <c r="Z60" s="367"/>
      <c r="AA60" s="367"/>
    </row>
    <row r="61" spans="1:44" ht="15.75" x14ac:dyDescent="0.2">
      <c r="A61" s="1098"/>
      <c r="B61" s="1098"/>
      <c r="C61" s="1098"/>
      <c r="D61" s="828"/>
      <c r="E61" s="828"/>
      <c r="F61" s="828"/>
      <c r="G61" s="828"/>
      <c r="H61" s="828"/>
      <c r="I61" s="828"/>
      <c r="J61" s="828"/>
      <c r="K61" s="828"/>
      <c r="L61" s="828"/>
      <c r="M61" s="828"/>
      <c r="N61" s="828"/>
      <c r="O61" s="828"/>
      <c r="P61" s="828"/>
    </row>
    <row r="62" spans="1:44" ht="15.75" x14ac:dyDescent="0.2">
      <c r="A62" s="172"/>
      <c r="B62" s="514"/>
      <c r="C62" s="167"/>
      <c r="D62" s="516"/>
      <c r="E62" s="516"/>
      <c r="F62" s="516"/>
      <c r="G62" s="516"/>
      <c r="H62" s="516"/>
      <c r="I62" s="516"/>
      <c r="J62" s="516"/>
      <c r="K62" s="516"/>
      <c r="L62" s="516"/>
      <c r="M62" s="516"/>
      <c r="N62" s="516"/>
      <c r="O62" s="516"/>
      <c r="P62" s="516"/>
    </row>
    <row r="63" spans="1:44" ht="15.75" x14ac:dyDescent="0.2">
      <c r="A63" s="172"/>
      <c r="B63" s="514"/>
      <c r="C63" s="167"/>
      <c r="D63" s="516"/>
      <c r="E63" s="516"/>
      <c r="F63" s="516"/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44" ht="15.75" x14ac:dyDescent="0.2">
      <c r="A64" s="172"/>
      <c r="B64" s="514"/>
      <c r="C64" s="167"/>
      <c r="D64" s="516"/>
      <c r="E64" s="516"/>
      <c r="F64" s="516"/>
      <c r="G64" s="516"/>
      <c r="H64" s="516"/>
      <c r="I64" s="516"/>
      <c r="J64" s="516"/>
      <c r="K64" s="516"/>
      <c r="L64" s="516"/>
      <c r="M64" s="516"/>
      <c r="N64" s="516"/>
      <c r="O64" s="516"/>
      <c r="P64" s="516"/>
    </row>
    <row r="65" spans="1:33" ht="15.75" x14ac:dyDescent="0.2">
      <c r="A65" s="172"/>
      <c r="B65" s="514"/>
      <c r="C65" s="167"/>
      <c r="D65" s="516"/>
      <c r="E65" s="516"/>
      <c r="F65" s="516"/>
      <c r="G65" s="516"/>
      <c r="H65" s="516"/>
      <c r="I65" s="516"/>
      <c r="J65" s="516"/>
      <c r="K65" s="516"/>
      <c r="L65" s="516"/>
      <c r="M65" s="516"/>
      <c r="N65" s="516"/>
      <c r="O65" s="516"/>
      <c r="P65" s="516"/>
    </row>
    <row r="66" spans="1:33" ht="15.75" x14ac:dyDescent="0.2">
      <c r="A66" s="172"/>
      <c r="B66" s="514"/>
      <c r="C66" s="167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516"/>
      <c r="P66" s="516"/>
    </row>
    <row r="67" spans="1:33" ht="15.75" x14ac:dyDescent="0.2">
      <c r="A67" s="172"/>
      <c r="B67" s="514"/>
      <c r="C67" s="167"/>
      <c r="D67" s="516"/>
      <c r="E67" s="516"/>
      <c r="F67" s="516"/>
      <c r="G67" s="516"/>
      <c r="H67" s="516"/>
      <c r="I67" s="516"/>
      <c r="J67" s="516"/>
      <c r="K67" s="516"/>
      <c r="L67" s="516"/>
      <c r="M67" s="516"/>
      <c r="N67" s="516"/>
      <c r="O67" s="516"/>
      <c r="P67" s="516"/>
    </row>
    <row r="68" spans="1:33" ht="15.75" x14ac:dyDescent="0.2">
      <c r="A68" s="1098"/>
      <c r="B68" s="1098"/>
      <c r="C68" s="1098"/>
      <c r="D68" s="828"/>
      <c r="E68" s="828"/>
      <c r="F68" s="828"/>
      <c r="G68" s="828"/>
      <c r="H68" s="828"/>
      <c r="I68" s="828"/>
      <c r="J68" s="828"/>
      <c r="K68" s="828"/>
      <c r="L68" s="828"/>
      <c r="M68" s="828"/>
      <c r="N68" s="828"/>
      <c r="O68" s="828"/>
      <c r="P68" s="828"/>
    </row>
    <row r="69" spans="1:33" x14ac:dyDescent="0.2">
      <c r="A69" s="889"/>
      <c r="B69" s="890"/>
      <c r="C69" s="891"/>
      <c r="D69" s="891"/>
      <c r="E69" s="888"/>
      <c r="F69" s="888"/>
      <c r="G69" s="888"/>
      <c r="H69" s="888"/>
      <c r="I69" s="888"/>
      <c r="J69" s="888"/>
      <c r="K69" s="888"/>
      <c r="L69" s="888"/>
      <c r="M69" s="888"/>
      <c r="N69" s="888"/>
      <c r="O69" s="888"/>
      <c r="P69" s="888"/>
    </row>
    <row r="70" spans="1:33" x14ac:dyDescent="0.2">
      <c r="A70" s="889"/>
      <c r="B70" s="890"/>
      <c r="C70" s="891"/>
      <c r="D70" s="891"/>
      <c r="E70" s="888"/>
      <c r="F70" s="888"/>
      <c r="G70" s="888"/>
      <c r="H70" s="888"/>
      <c r="I70" s="888"/>
      <c r="J70" s="888"/>
      <c r="K70" s="888"/>
      <c r="L70" s="888"/>
      <c r="M70" s="888"/>
      <c r="N70" s="888"/>
      <c r="O70" s="888"/>
      <c r="P70" s="888"/>
    </row>
    <row r="71" spans="1:33" x14ac:dyDescent="0.2">
      <c r="A71" s="889"/>
      <c r="B71" s="890"/>
      <c r="C71" s="891"/>
      <c r="D71" s="891"/>
      <c r="E71" s="888"/>
      <c r="F71" s="888"/>
      <c r="G71" s="888"/>
      <c r="H71" s="888"/>
      <c r="I71" s="888"/>
      <c r="J71" s="888"/>
      <c r="K71" s="888"/>
      <c r="L71" s="888"/>
      <c r="M71" s="888"/>
      <c r="N71" s="888"/>
      <c r="O71" s="888"/>
      <c r="P71" s="888"/>
    </row>
    <row r="72" spans="1:33" x14ac:dyDescent="0.2">
      <c r="A72" s="889"/>
      <c r="B72" s="890"/>
      <c r="C72" s="891"/>
      <c r="D72" s="891"/>
      <c r="E72" s="888"/>
      <c r="F72" s="888"/>
      <c r="G72" s="888"/>
      <c r="H72" s="888"/>
      <c r="I72" s="888"/>
      <c r="J72" s="888"/>
      <c r="K72" s="888"/>
      <c r="L72" s="888"/>
      <c r="M72" s="888"/>
      <c r="N72" s="888"/>
      <c r="O72" s="888"/>
      <c r="P72" s="888"/>
    </row>
    <row r="73" spans="1:33" ht="15" x14ac:dyDescent="0.2">
      <c r="A73" s="889"/>
      <c r="B73" s="514"/>
      <c r="C73" s="167"/>
      <c r="D73" s="568"/>
      <c r="E73" s="568"/>
      <c r="F73" s="568"/>
      <c r="G73" s="888"/>
      <c r="H73" s="516"/>
      <c r="I73" s="516"/>
      <c r="J73" s="516"/>
      <c r="K73" s="516"/>
      <c r="L73" s="516"/>
      <c r="M73" s="516"/>
      <c r="N73" s="516"/>
      <c r="O73" s="516"/>
      <c r="P73" s="516"/>
      <c r="R73" s="498"/>
      <c r="S73" s="498"/>
      <c r="T73" s="498"/>
      <c r="U73" s="498"/>
      <c r="V73" s="498"/>
      <c r="W73" s="498"/>
      <c r="X73" s="498"/>
      <c r="Y73" s="498"/>
      <c r="Z73" s="498"/>
      <c r="AA73" s="498"/>
      <c r="AB73" s="498"/>
      <c r="AC73" s="498"/>
      <c r="AD73" s="498"/>
      <c r="AE73" s="498"/>
      <c r="AF73" s="498"/>
      <c r="AG73" s="515"/>
    </row>
    <row r="74" spans="1:33" ht="15" x14ac:dyDescent="0.2">
      <c r="A74" s="889"/>
      <c r="B74" s="514"/>
      <c r="C74" s="167"/>
      <c r="D74" s="516"/>
      <c r="E74" s="516"/>
      <c r="F74" s="516"/>
      <c r="G74" s="888"/>
      <c r="H74" s="516"/>
      <c r="I74" s="516"/>
      <c r="J74" s="516"/>
      <c r="K74" s="516"/>
      <c r="L74" s="516"/>
      <c r="M74" s="516"/>
      <c r="N74" s="516"/>
      <c r="O74" s="516"/>
      <c r="P74" s="516"/>
      <c r="R74" s="498"/>
      <c r="S74" s="498"/>
      <c r="T74" s="498"/>
      <c r="U74" s="498"/>
      <c r="V74" s="498"/>
      <c r="W74" s="498"/>
      <c r="X74" s="498"/>
      <c r="Y74" s="498"/>
      <c r="Z74" s="498"/>
      <c r="AA74" s="498"/>
      <c r="AB74" s="498"/>
      <c r="AC74" s="498"/>
      <c r="AD74" s="498"/>
      <c r="AE74" s="498"/>
      <c r="AF74" s="498"/>
      <c r="AG74" s="515"/>
    </row>
    <row r="75" spans="1:33" ht="15.75" x14ac:dyDescent="0.2">
      <c r="A75" s="889"/>
      <c r="B75" s="514"/>
      <c r="C75" s="517"/>
      <c r="D75" s="167"/>
      <c r="E75" s="651"/>
      <c r="F75" s="651"/>
      <c r="G75" s="651"/>
      <c r="H75" s="651"/>
      <c r="I75" s="651"/>
      <c r="J75" s="651"/>
      <c r="K75" s="651"/>
      <c r="L75" s="651"/>
      <c r="M75" s="651"/>
      <c r="N75" s="651"/>
      <c r="O75" s="651"/>
      <c r="P75" s="651"/>
      <c r="R75" s="498"/>
      <c r="S75" s="498"/>
      <c r="T75" s="498"/>
      <c r="U75" s="498"/>
      <c r="V75" s="498"/>
      <c r="W75" s="498"/>
      <c r="X75" s="498"/>
      <c r="Y75" s="498"/>
      <c r="Z75" s="498"/>
      <c r="AA75" s="498"/>
      <c r="AB75" s="498"/>
      <c r="AC75" s="498"/>
      <c r="AD75" s="498"/>
      <c r="AE75" s="498"/>
      <c r="AF75" s="498"/>
      <c r="AG75" s="515"/>
    </row>
    <row r="76" spans="1:33" ht="15.75" x14ac:dyDescent="0.2">
      <c r="A76" s="889"/>
      <c r="B76" s="514"/>
      <c r="C76" s="519"/>
      <c r="D76" s="167"/>
      <c r="E76" s="516"/>
      <c r="F76" s="516"/>
      <c r="G76" s="516"/>
      <c r="H76" s="516"/>
      <c r="I76" s="516"/>
      <c r="J76" s="516"/>
      <c r="K76" s="516"/>
      <c r="L76" s="516"/>
      <c r="M76" s="516"/>
      <c r="N76" s="516"/>
      <c r="O76" s="516"/>
      <c r="P76" s="516"/>
      <c r="Q76" s="516"/>
      <c r="R76" s="516"/>
      <c r="S76" s="516"/>
      <c r="T76" s="516"/>
      <c r="U76" s="516"/>
      <c r="V76" s="516"/>
      <c r="W76" s="520"/>
      <c r="X76" s="520"/>
      <c r="Y76" s="520"/>
      <c r="Z76" s="520"/>
      <c r="AA76" s="520"/>
      <c r="AB76" s="516"/>
      <c r="AC76" s="516"/>
      <c r="AD76" s="516"/>
      <c r="AE76" s="516"/>
      <c r="AF76" s="516"/>
      <c r="AG76" s="518"/>
    </row>
    <row r="77" spans="1:33" ht="15.75" x14ac:dyDescent="0.2">
      <c r="B77" s="495"/>
      <c r="C77" s="495"/>
      <c r="D77" s="495"/>
      <c r="E77" s="495"/>
      <c r="F77" s="495"/>
      <c r="G77" s="495"/>
      <c r="H77" s="495"/>
      <c r="I77" s="495"/>
      <c r="J77" s="495"/>
      <c r="K77" s="495"/>
      <c r="L77" s="495"/>
      <c r="M77" s="497"/>
      <c r="N77" s="497"/>
      <c r="O77" s="497"/>
      <c r="P77" s="497"/>
      <c r="Q77" s="497"/>
      <c r="R77" s="516"/>
      <c r="S77" s="516"/>
      <c r="T77" s="516"/>
      <c r="U77" s="516"/>
      <c r="V77" s="516"/>
      <c r="W77" s="520"/>
      <c r="X77" s="520"/>
      <c r="Y77" s="520"/>
      <c r="Z77" s="520"/>
      <c r="AA77" s="520"/>
      <c r="AB77" s="516"/>
      <c r="AC77" s="516"/>
      <c r="AD77" s="516"/>
      <c r="AE77" s="516"/>
      <c r="AF77" s="516"/>
      <c r="AG77" s="518"/>
    </row>
  </sheetData>
  <mergeCells count="26">
    <mergeCell ref="AP8:AP9"/>
    <mergeCell ref="M1:T1"/>
    <mergeCell ref="AJ2:AR2"/>
    <mergeCell ref="A6:AO6"/>
    <mergeCell ref="B5:C5"/>
    <mergeCell ref="A8:A9"/>
    <mergeCell ref="AH3:AR3"/>
    <mergeCell ref="AH4:AR4"/>
    <mergeCell ref="G8:AJ8"/>
    <mergeCell ref="F8:F9"/>
    <mergeCell ref="A61:C61"/>
    <mergeCell ref="A68:C68"/>
    <mergeCell ref="AF39:AJ39"/>
    <mergeCell ref="C46:E46"/>
    <mergeCell ref="B8:B9"/>
    <mergeCell ref="A11:C11"/>
    <mergeCell ref="C32:D32"/>
    <mergeCell ref="A30:C30"/>
    <mergeCell ref="C8:D9"/>
    <mergeCell ref="A57:P57"/>
    <mergeCell ref="F58:F59"/>
    <mergeCell ref="D60:F60"/>
    <mergeCell ref="G58:P58"/>
    <mergeCell ref="A58:A59"/>
    <mergeCell ref="B58:B59"/>
    <mergeCell ref="C58:C59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7" orientation="landscape" r:id="rId1"/>
  <headerFooter>
    <oddFooter>&amp;L&amp;D&amp;C&amp;F</oddFooter>
  </headerFooter>
  <rowBreaks count="1" manualBreakCount="1">
    <brk id="48" max="4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112"/>
  <sheetViews>
    <sheetView view="pageBreakPreview" zoomScale="80" zoomScaleNormal="70" zoomScaleSheetLayoutView="80" workbookViewId="0">
      <selection activeCell="C36" sqref="C36"/>
    </sheetView>
  </sheetViews>
  <sheetFormatPr defaultRowHeight="12.75" x14ac:dyDescent="0.2"/>
  <cols>
    <col min="1" max="1" width="5.28515625" customWidth="1"/>
    <col min="2" max="2" width="20.5703125" customWidth="1"/>
    <col min="3" max="3" width="47.42578125" style="944" customWidth="1"/>
    <col min="4" max="5" width="5.42578125" style="944" customWidth="1"/>
    <col min="6" max="40" width="3" customWidth="1"/>
    <col min="41" max="41" width="17.7109375" bestFit="1" customWidth="1"/>
    <col min="42" max="50" width="3.28515625" customWidth="1"/>
    <col min="51" max="51" width="17.28515625" customWidth="1"/>
  </cols>
  <sheetData>
    <row r="2" spans="1:43" ht="18" x14ac:dyDescent="0.2">
      <c r="A2" s="38"/>
      <c r="B2" s="503" t="s">
        <v>133</v>
      </c>
      <c r="C2" s="51"/>
      <c r="D2" s="51"/>
      <c r="E2" s="51"/>
      <c r="F2" s="38"/>
      <c r="G2" s="503"/>
      <c r="H2" s="503"/>
      <c r="I2" s="503"/>
      <c r="J2" s="503"/>
      <c r="K2" s="503"/>
      <c r="L2" s="503"/>
      <c r="M2" s="503"/>
      <c r="N2" s="503"/>
      <c r="O2" s="503" t="s">
        <v>440</v>
      </c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504"/>
      <c r="AP2" s="38"/>
      <c r="AQ2" s="38"/>
    </row>
    <row r="3" spans="1:43" ht="18" x14ac:dyDescent="0.2">
      <c r="A3" s="38" t="s">
        <v>344</v>
      </c>
      <c r="B3" s="38"/>
      <c r="C3" s="936"/>
      <c r="D3" s="51"/>
      <c r="E3" s="51"/>
      <c r="F3" s="38"/>
      <c r="G3" s="503"/>
      <c r="H3" s="503"/>
      <c r="I3" s="503"/>
      <c r="J3" s="503"/>
      <c r="K3" s="503"/>
      <c r="L3" s="503"/>
      <c r="M3" s="503"/>
      <c r="N3" s="503"/>
      <c r="O3" s="503" t="s">
        <v>108</v>
      </c>
      <c r="P3" s="503"/>
      <c r="Q3" s="503"/>
      <c r="R3" s="503"/>
      <c r="S3" s="503"/>
      <c r="T3" s="503"/>
      <c r="U3" s="503"/>
      <c r="V3" s="503"/>
      <c r="W3" s="503"/>
      <c r="X3" s="503"/>
      <c r="Y3" s="503"/>
      <c r="Z3" s="503"/>
      <c r="AA3" s="503"/>
      <c r="AB3" s="503"/>
      <c r="AC3" s="503"/>
      <c r="AD3" s="38"/>
      <c r="AE3" s="38"/>
      <c r="AF3" s="38"/>
      <c r="AG3" s="113" t="s">
        <v>345</v>
      </c>
      <c r="AH3" s="113"/>
      <c r="AI3" s="113"/>
      <c r="AJ3" s="113"/>
      <c r="AK3" s="113"/>
      <c r="AL3" s="113"/>
      <c r="AM3" s="113"/>
      <c r="AN3" s="113"/>
      <c r="AO3" s="113"/>
      <c r="AP3" s="113"/>
      <c r="AQ3" s="113"/>
    </row>
    <row r="4" spans="1:43" ht="18" x14ac:dyDescent="0.2">
      <c r="A4" s="503"/>
      <c r="B4" s="50"/>
      <c r="C4" s="51"/>
      <c r="D4" s="51"/>
      <c r="E4" s="51"/>
      <c r="F4" s="38"/>
      <c r="G4" s="503"/>
      <c r="H4" s="503"/>
      <c r="I4" s="503"/>
      <c r="J4" s="503"/>
      <c r="K4" s="503"/>
      <c r="L4" s="503"/>
      <c r="M4" s="503"/>
      <c r="N4" s="503"/>
      <c r="O4" s="503" t="s">
        <v>346</v>
      </c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3"/>
      <c r="AC4" s="503"/>
      <c r="AD4" s="38"/>
      <c r="AE4" s="38"/>
      <c r="AF4" s="38"/>
      <c r="AG4" s="517"/>
      <c r="AH4" s="113"/>
      <c r="AI4" s="113"/>
      <c r="AJ4" s="113"/>
      <c r="AK4" s="113"/>
      <c r="AL4" s="113"/>
      <c r="AM4" s="113"/>
      <c r="AN4" s="113"/>
      <c r="AO4" s="113"/>
      <c r="AP4" s="113"/>
      <c r="AQ4" s="113"/>
    </row>
    <row r="5" spans="1:43" ht="18" x14ac:dyDescent="0.2">
      <c r="A5" s="16"/>
      <c r="B5" s="6"/>
      <c r="C5" s="7"/>
      <c r="D5" s="7"/>
      <c r="E5" s="7"/>
      <c r="F5" s="5"/>
      <c r="G5" s="503"/>
      <c r="H5" s="503"/>
      <c r="I5" s="503"/>
      <c r="J5" s="503"/>
      <c r="K5" s="503"/>
      <c r="L5" s="503"/>
      <c r="M5" s="503"/>
      <c r="N5" s="503"/>
      <c r="O5" s="503" t="s">
        <v>121</v>
      </c>
      <c r="P5" s="503"/>
      <c r="Q5" s="503"/>
      <c r="R5" s="503"/>
      <c r="S5" s="503"/>
      <c r="T5" s="503"/>
      <c r="U5" s="503"/>
      <c r="V5" s="503"/>
      <c r="W5" s="503"/>
      <c r="X5" s="503"/>
      <c r="Y5" s="503"/>
      <c r="Z5" s="503"/>
      <c r="AA5" s="503"/>
      <c r="AB5" s="503"/>
      <c r="AC5" s="38"/>
      <c r="AD5" s="38"/>
      <c r="AE5" s="38"/>
      <c r="AF5" s="38"/>
      <c r="AG5" s="38"/>
      <c r="AH5" s="38"/>
      <c r="AI5" s="38"/>
      <c r="AJ5" s="5"/>
      <c r="AK5" s="5"/>
      <c r="AL5" s="5"/>
      <c r="AM5" s="5"/>
      <c r="AN5" s="5"/>
      <c r="AO5" s="5"/>
      <c r="AP5" s="5"/>
      <c r="AQ5" s="5"/>
    </row>
    <row r="6" spans="1:43" ht="16.5" thickBot="1" x14ac:dyDescent="0.25">
      <c r="A6" s="1063" t="s">
        <v>26</v>
      </c>
      <c r="B6" s="1064"/>
      <c r="C6" s="1064"/>
      <c r="D6" s="1064"/>
      <c r="E6" s="1064"/>
      <c r="F6" s="1064"/>
      <c r="G6" s="1064"/>
      <c r="H6" s="1064"/>
      <c r="I6" s="1064"/>
      <c r="J6" s="1064"/>
      <c r="K6" s="1064"/>
      <c r="L6" s="1064"/>
      <c r="M6" s="1064"/>
      <c r="N6" s="1064"/>
      <c r="O6" s="1064"/>
      <c r="P6" s="1064"/>
      <c r="Q6" s="1064"/>
      <c r="R6" s="1064"/>
      <c r="S6" s="1064"/>
      <c r="T6" s="1064"/>
      <c r="U6" s="1064"/>
      <c r="V6" s="1064"/>
      <c r="W6" s="1064"/>
      <c r="X6" s="1064"/>
      <c r="Y6" s="1064"/>
      <c r="Z6" s="1064"/>
      <c r="AA6" s="1064"/>
      <c r="AB6" s="1064"/>
      <c r="AC6" s="1064"/>
      <c r="AD6" s="1064"/>
      <c r="AE6" s="1064"/>
      <c r="AF6" s="1064"/>
      <c r="AG6" s="1064"/>
      <c r="AH6" s="1064"/>
      <c r="AI6" s="1064"/>
      <c r="AJ6" s="1064"/>
      <c r="AK6" s="1064"/>
      <c r="AL6" s="1064"/>
      <c r="AM6" s="1064"/>
      <c r="AN6" s="1064"/>
      <c r="AO6" s="1064"/>
      <c r="AP6" s="5"/>
      <c r="AQ6" s="5"/>
    </row>
    <row r="7" spans="1:43" ht="15.75" customHeight="1" x14ac:dyDescent="0.2">
      <c r="A7" s="1071"/>
      <c r="B7" s="1094" t="s">
        <v>23</v>
      </c>
      <c r="C7" s="1149" t="s">
        <v>2</v>
      </c>
      <c r="D7" s="945" t="s">
        <v>0</v>
      </c>
      <c r="E7" s="1151" t="s">
        <v>107</v>
      </c>
      <c r="F7" s="1080" t="s">
        <v>1</v>
      </c>
      <c r="G7" s="1081"/>
      <c r="H7" s="1081"/>
      <c r="I7" s="1081"/>
      <c r="J7" s="1081"/>
      <c r="K7" s="1081"/>
      <c r="L7" s="1081"/>
      <c r="M7" s="1081"/>
      <c r="N7" s="1081"/>
      <c r="O7" s="1081"/>
      <c r="P7" s="1081"/>
      <c r="Q7" s="1081"/>
      <c r="R7" s="1081"/>
      <c r="S7" s="1081"/>
      <c r="T7" s="1081"/>
      <c r="U7" s="1081"/>
      <c r="V7" s="1081"/>
      <c r="W7" s="1081"/>
      <c r="X7" s="1081"/>
      <c r="Y7" s="1081"/>
      <c r="Z7" s="1081"/>
      <c r="AA7" s="1081"/>
      <c r="AB7" s="1081"/>
      <c r="AC7" s="1081"/>
      <c r="AD7" s="1081"/>
      <c r="AE7" s="1081"/>
      <c r="AF7" s="1081"/>
      <c r="AG7" s="1081"/>
      <c r="AH7" s="1081"/>
      <c r="AI7" s="1081"/>
      <c r="AJ7" s="24"/>
      <c r="AK7" s="24"/>
      <c r="AL7" s="24"/>
      <c r="AM7" s="25"/>
      <c r="AN7" s="26"/>
      <c r="AO7" s="1153" t="s">
        <v>29</v>
      </c>
    </row>
    <row r="8" spans="1:43" ht="16.5" thickBot="1" x14ac:dyDescent="0.25">
      <c r="A8" s="1148"/>
      <c r="B8" s="1095"/>
      <c r="C8" s="1150"/>
      <c r="D8" s="946" t="s">
        <v>3</v>
      </c>
      <c r="E8" s="1152"/>
      <c r="F8" s="29"/>
      <c r="G8" s="30"/>
      <c r="H8" s="30" t="s">
        <v>4</v>
      </c>
      <c r="I8" s="30"/>
      <c r="J8" s="31"/>
      <c r="K8" s="30"/>
      <c r="L8" s="30"/>
      <c r="M8" s="30" t="s">
        <v>5</v>
      </c>
      <c r="N8" s="30"/>
      <c r="O8" s="31"/>
      <c r="P8" s="30"/>
      <c r="Q8" s="30"/>
      <c r="R8" s="32" t="s">
        <v>6</v>
      </c>
      <c r="S8" s="30"/>
      <c r="T8" s="31"/>
      <c r="U8" s="30"/>
      <c r="V8" s="30"/>
      <c r="W8" s="32" t="s">
        <v>7</v>
      </c>
      <c r="X8" s="30"/>
      <c r="Y8" s="31"/>
      <c r="Z8" s="30"/>
      <c r="AA8" s="30"/>
      <c r="AB8" s="32" t="s">
        <v>8</v>
      </c>
      <c r="AC8" s="30"/>
      <c r="AD8" s="31"/>
      <c r="AE8" s="29"/>
      <c r="AF8" s="30"/>
      <c r="AG8" s="30" t="s">
        <v>9</v>
      </c>
      <c r="AH8" s="30"/>
      <c r="AI8" s="33"/>
      <c r="AJ8" s="29"/>
      <c r="AK8" s="30"/>
      <c r="AL8" s="30" t="s">
        <v>22</v>
      </c>
      <c r="AM8" s="30"/>
      <c r="AN8" s="31"/>
      <c r="AO8" s="1154"/>
    </row>
    <row r="9" spans="1:43" ht="15.75" x14ac:dyDescent="0.2">
      <c r="A9" s="984"/>
      <c r="B9" s="41"/>
      <c r="C9" s="173"/>
      <c r="D9" s="947"/>
      <c r="E9" s="948"/>
      <c r="F9" s="985" t="s">
        <v>10</v>
      </c>
      <c r="G9" s="656" t="s">
        <v>12</v>
      </c>
      <c r="H9" s="656" t="s">
        <v>11</v>
      </c>
      <c r="I9" s="656" t="s">
        <v>13</v>
      </c>
      <c r="J9" s="657" t="s">
        <v>14</v>
      </c>
      <c r="K9" s="658" t="s">
        <v>10</v>
      </c>
      <c r="L9" s="656" t="s">
        <v>12</v>
      </c>
      <c r="M9" s="656" t="s">
        <v>11</v>
      </c>
      <c r="N9" s="656" t="s">
        <v>13</v>
      </c>
      <c r="O9" s="657" t="s">
        <v>14</v>
      </c>
      <c r="P9" s="658" t="s">
        <v>10</v>
      </c>
      <c r="Q9" s="656" t="s">
        <v>12</v>
      </c>
      <c r="R9" s="656" t="s">
        <v>11</v>
      </c>
      <c r="S9" s="656" t="s">
        <v>13</v>
      </c>
      <c r="T9" s="659" t="s">
        <v>14</v>
      </c>
      <c r="U9" s="658" t="s">
        <v>10</v>
      </c>
      <c r="V9" s="656" t="s">
        <v>12</v>
      </c>
      <c r="W9" s="656" t="s">
        <v>11</v>
      </c>
      <c r="X9" s="656" t="s">
        <v>13</v>
      </c>
      <c r="Y9" s="657" t="s">
        <v>14</v>
      </c>
      <c r="Z9" s="658" t="s">
        <v>10</v>
      </c>
      <c r="AA9" s="656" t="s">
        <v>12</v>
      </c>
      <c r="AB9" s="656" t="s">
        <v>11</v>
      </c>
      <c r="AC9" s="656" t="s">
        <v>13</v>
      </c>
      <c r="AD9" s="657" t="s">
        <v>14</v>
      </c>
      <c r="AE9" s="658" t="s">
        <v>10</v>
      </c>
      <c r="AF9" s="656" t="s">
        <v>12</v>
      </c>
      <c r="AG9" s="656" t="s">
        <v>11</v>
      </c>
      <c r="AH9" s="656" t="s">
        <v>13</v>
      </c>
      <c r="AI9" s="657" t="s">
        <v>14</v>
      </c>
      <c r="AJ9" s="658" t="s">
        <v>10</v>
      </c>
      <c r="AK9" s="656" t="s">
        <v>12</v>
      </c>
      <c r="AL9" s="656" t="s">
        <v>11</v>
      </c>
      <c r="AM9" s="656" t="s">
        <v>13</v>
      </c>
      <c r="AN9" s="659" t="s">
        <v>14</v>
      </c>
      <c r="AO9" s="109" t="s">
        <v>23</v>
      </c>
    </row>
    <row r="10" spans="1:43" ht="15.75" x14ac:dyDescent="0.2">
      <c r="A10" s="1144" t="s">
        <v>121</v>
      </c>
      <c r="B10" s="1145"/>
      <c r="C10" s="1146"/>
      <c r="D10" s="949"/>
      <c r="E10" s="950"/>
      <c r="F10" s="86"/>
      <c r="G10" s="88"/>
      <c r="H10" s="88"/>
      <c r="I10" s="88"/>
      <c r="J10" s="87"/>
      <c r="K10" s="86"/>
      <c r="L10" s="88"/>
      <c r="M10" s="88"/>
      <c r="N10" s="88"/>
      <c r="O10" s="87"/>
      <c r="P10" s="660"/>
      <c r="Q10" s="661"/>
      <c r="R10" s="661"/>
      <c r="S10" s="661"/>
      <c r="T10" s="662"/>
      <c r="U10" s="86"/>
      <c r="V10" s="88"/>
      <c r="W10" s="88"/>
      <c r="X10" s="88"/>
      <c r="Y10" s="87"/>
      <c r="Z10" s="86"/>
      <c r="AA10" s="88"/>
      <c r="AB10" s="88"/>
      <c r="AC10" s="88"/>
      <c r="AD10" s="87"/>
      <c r="AE10" s="86"/>
      <c r="AF10" s="88"/>
      <c r="AG10" s="88"/>
      <c r="AH10" s="88"/>
      <c r="AI10" s="87"/>
      <c r="AJ10" s="460"/>
      <c r="AK10" s="88"/>
      <c r="AL10" s="88"/>
      <c r="AM10" s="88"/>
      <c r="AN10" s="825"/>
      <c r="AO10" s="103"/>
    </row>
    <row r="11" spans="1:43" ht="15.75" x14ac:dyDescent="0.2">
      <c r="A11" s="776">
        <v>1</v>
      </c>
      <c r="B11" s="664" t="s">
        <v>347</v>
      </c>
      <c r="C11" s="937" t="s">
        <v>348</v>
      </c>
      <c r="D11" s="951">
        <v>2</v>
      </c>
      <c r="E11" s="952">
        <v>2</v>
      </c>
      <c r="F11" s="666"/>
      <c r="G11" s="667"/>
      <c r="H11" s="667"/>
      <c r="I11" s="667"/>
      <c r="J11" s="668"/>
      <c r="K11" s="666"/>
      <c r="L11" s="667"/>
      <c r="M11" s="667"/>
      <c r="N11" s="667"/>
      <c r="O11" s="668"/>
      <c r="P11" s="666"/>
      <c r="Q11" s="667"/>
      <c r="R11" s="667"/>
      <c r="S11" s="667"/>
      <c r="T11" s="668"/>
      <c r="U11" s="666"/>
      <c r="V11" s="667"/>
      <c r="W11" s="667"/>
      <c r="X11" s="667"/>
      <c r="Y11" s="668"/>
      <c r="Z11" s="666">
        <v>0</v>
      </c>
      <c r="AA11" s="667">
        <v>0</v>
      </c>
      <c r="AB11" s="667">
        <v>2</v>
      </c>
      <c r="AC11" s="667" t="s">
        <v>119</v>
      </c>
      <c r="AD11" s="668">
        <v>2</v>
      </c>
      <c r="AE11" s="669" t="s">
        <v>122</v>
      </c>
      <c r="AF11" s="670"/>
      <c r="AG11" s="670"/>
      <c r="AH11" s="670"/>
      <c r="AI11" s="671"/>
      <c r="AJ11" s="672"/>
      <c r="AK11" s="673"/>
      <c r="AL11" s="673"/>
      <c r="AM11" s="673"/>
      <c r="AN11" s="674"/>
      <c r="AO11" s="855"/>
    </row>
    <row r="12" spans="1:43" ht="15.75" x14ac:dyDescent="0.2">
      <c r="A12" s="776">
        <v>2</v>
      </c>
      <c r="B12" s="664" t="s">
        <v>349</v>
      </c>
      <c r="C12" s="937" t="s">
        <v>350</v>
      </c>
      <c r="D12" s="951">
        <v>2</v>
      </c>
      <c r="E12" s="952">
        <v>2</v>
      </c>
      <c r="F12" s="666"/>
      <c r="G12" s="667"/>
      <c r="H12" s="667"/>
      <c r="I12" s="667"/>
      <c r="J12" s="668"/>
      <c r="K12" s="666"/>
      <c r="L12" s="667"/>
      <c r="M12" s="667"/>
      <c r="N12" s="667"/>
      <c r="O12" s="668"/>
      <c r="P12" s="666"/>
      <c r="Q12" s="667"/>
      <c r="R12" s="667"/>
      <c r="S12" s="667"/>
      <c r="T12" s="668"/>
      <c r="U12" s="675"/>
      <c r="V12" s="667"/>
      <c r="W12" s="667"/>
      <c r="X12" s="667"/>
      <c r="Y12" s="668"/>
      <c r="Z12" s="666">
        <v>2</v>
      </c>
      <c r="AA12" s="667">
        <v>0</v>
      </c>
      <c r="AB12" s="667">
        <v>0</v>
      </c>
      <c r="AC12" s="667" t="s">
        <v>119</v>
      </c>
      <c r="AD12" s="668">
        <v>2</v>
      </c>
      <c r="AE12" s="676" t="s">
        <v>122</v>
      </c>
      <c r="AF12" s="670"/>
      <c r="AG12" s="670"/>
      <c r="AH12" s="670"/>
      <c r="AI12" s="671"/>
      <c r="AJ12" s="672"/>
      <c r="AK12" s="673"/>
      <c r="AL12" s="673"/>
      <c r="AM12" s="673"/>
      <c r="AN12" s="674"/>
      <c r="AO12" s="855"/>
    </row>
    <row r="13" spans="1:43" ht="15.75" x14ac:dyDescent="0.2">
      <c r="A13" s="776">
        <v>3</v>
      </c>
      <c r="B13" s="664" t="s">
        <v>351</v>
      </c>
      <c r="C13" s="937" t="s">
        <v>352</v>
      </c>
      <c r="D13" s="951">
        <v>2</v>
      </c>
      <c r="E13" s="953">
        <v>2</v>
      </c>
      <c r="F13" s="678"/>
      <c r="G13" s="679"/>
      <c r="H13" s="679"/>
      <c r="I13" s="679"/>
      <c r="J13" s="680"/>
      <c r="K13" s="678"/>
      <c r="L13" s="679"/>
      <c r="M13" s="679"/>
      <c r="N13" s="679"/>
      <c r="O13" s="680"/>
      <c r="P13" s="678"/>
      <c r="Q13" s="679"/>
      <c r="R13" s="679"/>
      <c r="S13" s="679"/>
      <c r="T13" s="680"/>
      <c r="U13" s="681"/>
      <c r="V13" s="679"/>
      <c r="W13" s="679"/>
      <c r="X13" s="679"/>
      <c r="Y13" s="680"/>
      <c r="Z13" s="678">
        <v>0</v>
      </c>
      <c r="AA13" s="679">
        <v>0</v>
      </c>
      <c r="AB13" s="679">
        <v>2</v>
      </c>
      <c r="AC13" s="679" t="s">
        <v>119</v>
      </c>
      <c r="AD13" s="680">
        <v>2</v>
      </c>
      <c r="AE13" s="676" t="s">
        <v>122</v>
      </c>
      <c r="AF13" s="679"/>
      <c r="AG13" s="679"/>
      <c r="AH13" s="679"/>
      <c r="AI13" s="680"/>
      <c r="AJ13" s="678"/>
      <c r="AK13" s="679"/>
      <c r="AL13" s="679"/>
      <c r="AM13" s="679"/>
      <c r="AN13" s="680"/>
      <c r="AO13" s="855"/>
    </row>
    <row r="14" spans="1:43" ht="15.75" x14ac:dyDescent="0.2">
      <c r="A14" s="776">
        <v>4</v>
      </c>
      <c r="B14" s="664" t="s">
        <v>353</v>
      </c>
      <c r="C14" s="937" t="s">
        <v>354</v>
      </c>
      <c r="D14" s="951">
        <v>2</v>
      </c>
      <c r="E14" s="953">
        <v>2</v>
      </c>
      <c r="F14" s="678"/>
      <c r="G14" s="679"/>
      <c r="H14" s="679"/>
      <c r="I14" s="679"/>
      <c r="J14" s="680"/>
      <c r="K14" s="678"/>
      <c r="L14" s="679"/>
      <c r="M14" s="679"/>
      <c r="N14" s="679"/>
      <c r="O14" s="680"/>
      <c r="P14" s="681"/>
      <c r="Q14" s="679"/>
      <c r="R14" s="679"/>
      <c r="S14" s="679"/>
      <c r="T14" s="680"/>
      <c r="U14" s="678"/>
      <c r="V14" s="679"/>
      <c r="W14" s="679"/>
      <c r="X14" s="679"/>
      <c r="Y14" s="680"/>
      <c r="Z14" s="679">
        <v>2</v>
      </c>
      <c r="AA14" s="679">
        <v>0</v>
      </c>
      <c r="AB14" s="679">
        <v>0</v>
      </c>
      <c r="AC14" s="679" t="s">
        <v>119</v>
      </c>
      <c r="AD14" s="682">
        <v>2</v>
      </c>
      <c r="AE14" s="669" t="s">
        <v>122</v>
      </c>
      <c r="AF14" s="679"/>
      <c r="AG14" s="679"/>
      <c r="AH14" s="679"/>
      <c r="AI14" s="680"/>
      <c r="AJ14" s="681"/>
      <c r="AK14" s="679"/>
      <c r="AL14" s="679"/>
      <c r="AM14" s="679"/>
      <c r="AN14" s="680"/>
      <c r="AO14" s="855"/>
    </row>
    <row r="15" spans="1:43" ht="15.75" x14ac:dyDescent="0.2">
      <c r="A15" s="776">
        <v>5</v>
      </c>
      <c r="B15" s="664" t="s">
        <v>355</v>
      </c>
      <c r="C15" s="937" t="s">
        <v>356</v>
      </c>
      <c r="D15" s="954">
        <v>2</v>
      </c>
      <c r="E15" s="955">
        <v>2</v>
      </c>
      <c r="F15" s="684"/>
      <c r="G15" s="685"/>
      <c r="H15" s="685"/>
      <c r="I15" s="685"/>
      <c r="J15" s="686"/>
      <c r="K15" s="687">
        <v>2</v>
      </c>
      <c r="L15" s="688">
        <v>0</v>
      </c>
      <c r="M15" s="688">
        <v>0</v>
      </c>
      <c r="N15" s="685" t="s">
        <v>119</v>
      </c>
      <c r="O15" s="686">
        <v>2</v>
      </c>
      <c r="P15" s="689" t="s">
        <v>122</v>
      </c>
      <c r="Q15" s="688"/>
      <c r="R15" s="688"/>
      <c r="S15" s="685"/>
      <c r="T15" s="686"/>
      <c r="U15" s="690"/>
      <c r="V15" s="688"/>
      <c r="W15" s="688"/>
      <c r="X15" s="685"/>
      <c r="Y15" s="683"/>
      <c r="Z15" s="684"/>
      <c r="AA15" s="685"/>
      <c r="AB15" s="685"/>
      <c r="AC15" s="685"/>
      <c r="AD15" s="691"/>
      <c r="AE15" s="684"/>
      <c r="AF15" s="692"/>
      <c r="AG15" s="692"/>
      <c r="AH15" s="692"/>
      <c r="AI15" s="693"/>
      <c r="AJ15" s="694"/>
      <c r="AK15" s="695"/>
      <c r="AL15" s="695"/>
      <c r="AM15" s="695"/>
      <c r="AN15" s="696"/>
      <c r="AO15" s="855"/>
    </row>
    <row r="16" spans="1:43" ht="15.75" x14ac:dyDescent="0.2">
      <c r="A16" s="776">
        <v>6</v>
      </c>
      <c r="B16" s="664" t="s">
        <v>357</v>
      </c>
      <c r="C16" s="937" t="s">
        <v>358</v>
      </c>
      <c r="D16" s="956">
        <v>2</v>
      </c>
      <c r="E16" s="957">
        <v>2</v>
      </c>
      <c r="F16" s="697"/>
      <c r="G16" s="698"/>
      <c r="H16" s="698"/>
      <c r="I16" s="698"/>
      <c r="J16" s="699"/>
      <c r="K16" s="697"/>
      <c r="L16" s="698"/>
      <c r="M16" s="698"/>
      <c r="N16" s="698"/>
      <c r="O16" s="699"/>
      <c r="P16" s="700"/>
      <c r="Q16" s="698"/>
      <c r="R16" s="698"/>
      <c r="S16" s="698"/>
      <c r="T16" s="699"/>
      <c r="U16" s="700"/>
      <c r="V16" s="698"/>
      <c r="W16" s="698"/>
      <c r="X16" s="698"/>
      <c r="Y16" s="701"/>
      <c r="Z16" s="697">
        <v>2</v>
      </c>
      <c r="AA16" s="698">
        <v>0</v>
      </c>
      <c r="AB16" s="698">
        <v>0</v>
      </c>
      <c r="AC16" s="698" t="s">
        <v>119</v>
      </c>
      <c r="AD16" s="699">
        <v>2</v>
      </c>
      <c r="AE16" s="702" t="s">
        <v>122</v>
      </c>
      <c r="AF16" s="698"/>
      <c r="AG16" s="698"/>
      <c r="AH16" s="698"/>
      <c r="AI16" s="699"/>
      <c r="AJ16" s="700"/>
      <c r="AK16" s="698"/>
      <c r="AL16" s="698"/>
      <c r="AM16" s="698"/>
      <c r="AN16" s="699"/>
      <c r="AO16" s="855"/>
    </row>
    <row r="17" spans="1:41" ht="15.75" x14ac:dyDescent="0.2">
      <c r="A17" s="776">
        <v>7</v>
      </c>
      <c r="B17" s="664" t="s">
        <v>359</v>
      </c>
      <c r="C17" s="937" t="s">
        <v>360</v>
      </c>
      <c r="D17" s="956">
        <v>2</v>
      </c>
      <c r="E17" s="957">
        <v>2</v>
      </c>
      <c r="F17" s="697"/>
      <c r="G17" s="698"/>
      <c r="H17" s="698"/>
      <c r="I17" s="698"/>
      <c r="J17" s="699"/>
      <c r="K17" s="697"/>
      <c r="L17" s="698"/>
      <c r="M17" s="698"/>
      <c r="N17" s="698"/>
      <c r="O17" s="699"/>
      <c r="P17" s="700"/>
      <c r="Q17" s="698"/>
      <c r="R17" s="698"/>
      <c r="S17" s="698"/>
      <c r="T17" s="699"/>
      <c r="U17" s="700"/>
      <c r="V17" s="698"/>
      <c r="W17" s="698"/>
      <c r="X17" s="698"/>
      <c r="Y17" s="701"/>
      <c r="Z17" s="697">
        <v>2</v>
      </c>
      <c r="AA17" s="698">
        <v>0</v>
      </c>
      <c r="AB17" s="698">
        <v>0</v>
      </c>
      <c r="AC17" s="698" t="s">
        <v>119</v>
      </c>
      <c r="AD17" s="699">
        <v>2</v>
      </c>
      <c r="AE17" s="702" t="s">
        <v>122</v>
      </c>
      <c r="AF17" s="698"/>
      <c r="AG17" s="698"/>
      <c r="AH17" s="698"/>
      <c r="AI17" s="699"/>
      <c r="AJ17" s="700"/>
      <c r="AK17" s="698"/>
      <c r="AL17" s="698"/>
      <c r="AM17" s="698"/>
      <c r="AN17" s="699"/>
      <c r="AO17" s="855"/>
    </row>
    <row r="18" spans="1:41" ht="15.75" x14ac:dyDescent="0.2">
      <c r="A18" s="776">
        <v>8</v>
      </c>
      <c r="B18" s="664" t="s">
        <v>361</v>
      </c>
      <c r="C18" s="937" t="s">
        <v>362</v>
      </c>
      <c r="D18" s="956">
        <v>2</v>
      </c>
      <c r="E18" s="957">
        <v>2</v>
      </c>
      <c r="F18" s="703"/>
      <c r="G18" s="704"/>
      <c r="H18" s="704"/>
      <c r="I18" s="704"/>
      <c r="J18" s="705"/>
      <c r="K18" s="703"/>
      <c r="L18" s="704"/>
      <c r="M18" s="704"/>
      <c r="N18" s="704"/>
      <c r="O18" s="705"/>
      <c r="P18" s="706"/>
      <c r="Q18" s="704"/>
      <c r="R18" s="704"/>
      <c r="S18" s="704"/>
      <c r="T18" s="705"/>
      <c r="U18" s="706"/>
      <c r="V18" s="704"/>
      <c r="W18" s="704"/>
      <c r="X18" s="704"/>
      <c r="Y18" s="707"/>
      <c r="Z18" s="703">
        <v>2</v>
      </c>
      <c r="AA18" s="704">
        <v>0</v>
      </c>
      <c r="AB18" s="704">
        <v>0</v>
      </c>
      <c r="AC18" s="704" t="s">
        <v>119</v>
      </c>
      <c r="AD18" s="705">
        <v>2</v>
      </c>
      <c r="AE18" s="702" t="s">
        <v>122</v>
      </c>
      <c r="AF18" s="708"/>
      <c r="AG18" s="708"/>
      <c r="AH18" s="708"/>
      <c r="AI18" s="709"/>
      <c r="AJ18" s="710"/>
      <c r="AK18" s="711"/>
      <c r="AL18" s="711"/>
      <c r="AM18" s="711"/>
      <c r="AN18" s="712"/>
      <c r="AO18" s="855"/>
    </row>
    <row r="19" spans="1:41" ht="15.75" x14ac:dyDescent="0.2">
      <c r="A19" s="776">
        <v>9</v>
      </c>
      <c r="B19" s="664" t="s">
        <v>363</v>
      </c>
      <c r="C19" s="937" t="s">
        <v>364</v>
      </c>
      <c r="D19" s="956">
        <v>2</v>
      </c>
      <c r="E19" s="958">
        <v>2</v>
      </c>
      <c r="F19" s="703"/>
      <c r="G19" s="704"/>
      <c r="H19" s="704"/>
      <c r="I19" s="704"/>
      <c r="J19" s="705"/>
      <c r="K19" s="703"/>
      <c r="L19" s="704"/>
      <c r="M19" s="704"/>
      <c r="N19" s="704"/>
      <c r="O19" s="705"/>
      <c r="P19" s="706"/>
      <c r="Q19" s="704"/>
      <c r="R19" s="704"/>
      <c r="S19" s="704"/>
      <c r="T19" s="705"/>
      <c r="U19" s="706"/>
      <c r="V19" s="704"/>
      <c r="W19" s="704"/>
      <c r="X19" s="704"/>
      <c r="Y19" s="707"/>
      <c r="Z19" s="703">
        <v>2</v>
      </c>
      <c r="AA19" s="704">
        <v>0</v>
      </c>
      <c r="AB19" s="704">
        <v>0</v>
      </c>
      <c r="AC19" s="704" t="s">
        <v>119</v>
      </c>
      <c r="AD19" s="705">
        <v>2</v>
      </c>
      <c r="AE19" s="702" t="s">
        <v>122</v>
      </c>
      <c r="AF19" s="708"/>
      <c r="AG19" s="708"/>
      <c r="AH19" s="708"/>
      <c r="AI19" s="709"/>
      <c r="AJ19" s="710"/>
      <c r="AK19" s="711"/>
      <c r="AL19" s="711"/>
      <c r="AM19" s="711"/>
      <c r="AN19" s="712"/>
      <c r="AO19" s="855"/>
    </row>
    <row r="20" spans="1:41" ht="15.75" x14ac:dyDescent="0.2">
      <c r="A20" s="776">
        <v>10</v>
      </c>
      <c r="B20" s="664" t="s">
        <v>365</v>
      </c>
      <c r="C20" s="938" t="s">
        <v>366</v>
      </c>
      <c r="D20" s="956">
        <v>2</v>
      </c>
      <c r="E20" s="958">
        <v>2</v>
      </c>
      <c r="F20" s="714"/>
      <c r="G20" s="715"/>
      <c r="H20" s="715"/>
      <c r="I20" s="715"/>
      <c r="J20" s="716"/>
      <c r="K20" s="717"/>
      <c r="L20" s="718"/>
      <c r="M20" s="718"/>
      <c r="N20" s="715"/>
      <c r="O20" s="716"/>
      <c r="P20" s="719"/>
      <c r="Q20" s="718"/>
      <c r="R20" s="718"/>
      <c r="S20" s="715"/>
      <c r="T20" s="716"/>
      <c r="U20" s="720"/>
      <c r="V20" s="718"/>
      <c r="W20" s="718"/>
      <c r="X20" s="715"/>
      <c r="Y20" s="713"/>
      <c r="Z20" s="703">
        <v>2</v>
      </c>
      <c r="AA20" s="704">
        <v>0</v>
      </c>
      <c r="AB20" s="704">
        <v>0</v>
      </c>
      <c r="AC20" s="704" t="s">
        <v>119</v>
      </c>
      <c r="AD20" s="705">
        <v>2</v>
      </c>
      <c r="AE20" s="702" t="s">
        <v>122</v>
      </c>
      <c r="AF20" s="721"/>
      <c r="AG20" s="721"/>
      <c r="AH20" s="721"/>
      <c r="AI20" s="722"/>
      <c r="AJ20" s="723"/>
      <c r="AK20" s="724"/>
      <c r="AL20" s="724"/>
      <c r="AM20" s="724"/>
      <c r="AN20" s="725"/>
      <c r="AO20" s="855"/>
    </row>
    <row r="21" spans="1:41" ht="15.75" x14ac:dyDescent="0.2">
      <c r="A21" s="776">
        <v>11</v>
      </c>
      <c r="B21" s="664" t="s">
        <v>367</v>
      </c>
      <c r="C21" s="937" t="s">
        <v>368</v>
      </c>
      <c r="D21" s="959">
        <v>2</v>
      </c>
      <c r="E21" s="957">
        <v>2</v>
      </c>
      <c r="F21" s="726"/>
      <c r="G21" s="727"/>
      <c r="H21" s="728"/>
      <c r="I21" s="728"/>
      <c r="J21" s="729"/>
      <c r="K21" s="730"/>
      <c r="L21" s="728"/>
      <c r="M21" s="728"/>
      <c r="N21" s="728"/>
      <c r="O21" s="729"/>
      <c r="P21" s="731"/>
      <c r="Q21" s="728"/>
      <c r="R21" s="728"/>
      <c r="S21" s="728"/>
      <c r="T21" s="729"/>
      <c r="U21" s="706">
        <v>2</v>
      </c>
      <c r="V21" s="704">
        <v>0</v>
      </c>
      <c r="W21" s="704">
        <v>0</v>
      </c>
      <c r="X21" s="704" t="s">
        <v>119</v>
      </c>
      <c r="Y21" s="707">
        <v>2</v>
      </c>
      <c r="Z21" s="702" t="s">
        <v>122</v>
      </c>
      <c r="AA21" s="724"/>
      <c r="AB21" s="724"/>
      <c r="AC21" s="724"/>
      <c r="AD21" s="732"/>
      <c r="AE21" s="733"/>
      <c r="AF21" s="734"/>
      <c r="AG21" s="734"/>
      <c r="AH21" s="734"/>
      <c r="AI21" s="735"/>
      <c r="AJ21" s="736"/>
      <c r="AK21" s="734"/>
      <c r="AL21" s="734"/>
      <c r="AM21" s="734"/>
      <c r="AN21" s="735"/>
      <c r="AO21" s="855"/>
    </row>
    <row r="22" spans="1:41" ht="15.75" x14ac:dyDescent="0.2">
      <c r="A22" s="776">
        <v>12</v>
      </c>
      <c r="B22" s="664" t="s">
        <v>369</v>
      </c>
      <c r="C22" s="937" t="s">
        <v>370</v>
      </c>
      <c r="D22" s="960">
        <v>2</v>
      </c>
      <c r="E22" s="961">
        <v>2</v>
      </c>
      <c r="F22" s="738"/>
      <c r="G22" s="739"/>
      <c r="H22" s="740"/>
      <c r="I22" s="740"/>
      <c r="J22" s="741"/>
      <c r="K22" s="742"/>
      <c r="L22" s="740"/>
      <c r="M22" s="740"/>
      <c r="N22" s="740"/>
      <c r="O22" s="741"/>
      <c r="P22" s="743"/>
      <c r="Q22" s="740"/>
      <c r="R22" s="740"/>
      <c r="S22" s="740"/>
      <c r="T22" s="741"/>
      <c r="U22" s="744">
        <v>2</v>
      </c>
      <c r="V22" s="745">
        <v>0</v>
      </c>
      <c r="W22" s="745">
        <v>0</v>
      </c>
      <c r="X22" s="745" t="s">
        <v>119</v>
      </c>
      <c r="Y22" s="746">
        <v>2</v>
      </c>
      <c r="Z22" s="747" t="s">
        <v>122</v>
      </c>
      <c r="AA22" s="748"/>
      <c r="AB22" s="748"/>
      <c r="AC22" s="748"/>
      <c r="AD22" s="749"/>
      <c r="AE22" s="750"/>
      <c r="AF22" s="751"/>
      <c r="AG22" s="751"/>
      <c r="AH22" s="751"/>
      <c r="AI22" s="752"/>
      <c r="AJ22" s="753"/>
      <c r="AK22" s="751"/>
      <c r="AL22" s="751"/>
      <c r="AM22" s="751"/>
      <c r="AN22" s="752"/>
      <c r="AO22" s="855"/>
    </row>
    <row r="23" spans="1:41" ht="15.75" x14ac:dyDescent="0.2">
      <c r="A23" s="776">
        <v>13</v>
      </c>
      <c r="B23" s="664" t="s">
        <v>371</v>
      </c>
      <c r="C23" s="937" t="s">
        <v>372</v>
      </c>
      <c r="D23" s="962">
        <v>2</v>
      </c>
      <c r="E23" s="953">
        <v>2</v>
      </c>
      <c r="F23" s="755"/>
      <c r="G23" s="756"/>
      <c r="H23" s="757"/>
      <c r="I23" s="757"/>
      <c r="J23" s="758"/>
      <c r="K23" s="759"/>
      <c r="L23" s="757"/>
      <c r="M23" s="757"/>
      <c r="N23" s="757"/>
      <c r="O23" s="758"/>
      <c r="P23" s="759"/>
      <c r="Q23" s="757"/>
      <c r="R23" s="757"/>
      <c r="S23" s="757"/>
      <c r="T23" s="758"/>
      <c r="U23" s="681">
        <v>2</v>
      </c>
      <c r="V23" s="679">
        <v>0</v>
      </c>
      <c r="W23" s="679">
        <v>0</v>
      </c>
      <c r="X23" s="679" t="s">
        <v>119</v>
      </c>
      <c r="Y23" s="760">
        <v>2</v>
      </c>
      <c r="Z23" s="669" t="s">
        <v>122</v>
      </c>
      <c r="AA23" s="761"/>
      <c r="AB23" s="761"/>
      <c r="AC23" s="761"/>
      <c r="AD23" s="762"/>
      <c r="AE23" s="763"/>
      <c r="AF23" s="756"/>
      <c r="AG23" s="756"/>
      <c r="AH23" s="756"/>
      <c r="AI23" s="677"/>
      <c r="AJ23" s="764"/>
      <c r="AK23" s="765"/>
      <c r="AL23" s="765"/>
      <c r="AM23" s="765"/>
      <c r="AN23" s="766"/>
      <c r="AO23" s="855"/>
    </row>
    <row r="24" spans="1:41" ht="15.75" x14ac:dyDescent="0.2">
      <c r="A24" s="776">
        <v>14</v>
      </c>
      <c r="B24" s="664" t="s">
        <v>373</v>
      </c>
      <c r="C24" s="937" t="s">
        <v>374</v>
      </c>
      <c r="D24" s="963">
        <v>2</v>
      </c>
      <c r="E24" s="964">
        <v>2</v>
      </c>
      <c r="F24" s="755"/>
      <c r="G24" s="756"/>
      <c r="H24" s="756"/>
      <c r="I24" s="756"/>
      <c r="J24" s="677"/>
      <c r="K24" s="767">
        <v>0</v>
      </c>
      <c r="L24" s="768">
        <v>2</v>
      </c>
      <c r="M24" s="768">
        <v>0</v>
      </c>
      <c r="N24" s="769" t="s">
        <v>119</v>
      </c>
      <c r="O24" s="665">
        <v>2</v>
      </c>
      <c r="P24" s="669" t="s">
        <v>122</v>
      </c>
      <c r="Q24" s="756"/>
      <c r="R24" s="756"/>
      <c r="S24" s="756"/>
      <c r="T24" s="677"/>
      <c r="U24" s="737"/>
      <c r="V24" s="756"/>
      <c r="W24" s="756"/>
      <c r="X24" s="756"/>
      <c r="Y24" s="770"/>
      <c r="Z24" s="755"/>
      <c r="AA24" s="756"/>
      <c r="AB24" s="756"/>
      <c r="AC24" s="756"/>
      <c r="AD24" s="677"/>
      <c r="AE24" s="755"/>
      <c r="AF24" s="756"/>
      <c r="AG24" s="756"/>
      <c r="AH24" s="756"/>
      <c r="AI24" s="771"/>
      <c r="AJ24" s="764"/>
      <c r="AK24" s="765"/>
      <c r="AL24" s="765"/>
      <c r="AM24" s="765"/>
      <c r="AN24" s="772"/>
      <c r="AO24" s="855"/>
    </row>
    <row r="25" spans="1:41" ht="15.75" x14ac:dyDescent="0.2">
      <c r="A25" s="776">
        <v>15</v>
      </c>
      <c r="B25" s="664" t="s">
        <v>375</v>
      </c>
      <c r="C25" s="937" t="s">
        <v>376</v>
      </c>
      <c r="D25" s="962">
        <v>2</v>
      </c>
      <c r="E25" s="952">
        <v>2</v>
      </c>
      <c r="F25" s="754"/>
      <c r="G25" s="769"/>
      <c r="H25" s="769"/>
      <c r="I25" s="769"/>
      <c r="J25" s="665"/>
      <c r="K25" s="767">
        <v>0</v>
      </c>
      <c r="L25" s="768">
        <v>2</v>
      </c>
      <c r="M25" s="768">
        <v>0</v>
      </c>
      <c r="N25" s="769" t="s">
        <v>119</v>
      </c>
      <c r="O25" s="665">
        <v>2</v>
      </c>
      <c r="P25" s="669" t="s">
        <v>122</v>
      </c>
      <c r="Q25" s="769"/>
      <c r="R25" s="769"/>
      <c r="S25" s="769"/>
      <c r="T25" s="665"/>
      <c r="U25" s="754"/>
      <c r="V25" s="769"/>
      <c r="W25" s="769"/>
      <c r="X25" s="769"/>
      <c r="Y25" s="773"/>
      <c r="Z25" s="754"/>
      <c r="AA25" s="769"/>
      <c r="AB25" s="769"/>
      <c r="AC25" s="769"/>
      <c r="AD25" s="665"/>
      <c r="AE25" s="774"/>
      <c r="AF25" s="769"/>
      <c r="AG25" s="769"/>
      <c r="AH25" s="769"/>
      <c r="AI25" s="775"/>
      <c r="AJ25" s="776"/>
      <c r="AK25" s="663"/>
      <c r="AL25" s="663"/>
      <c r="AM25" s="663"/>
      <c r="AN25" s="777"/>
      <c r="AO25" s="855"/>
    </row>
    <row r="26" spans="1:41" ht="15.75" x14ac:dyDescent="0.2">
      <c r="A26" s="776">
        <v>16</v>
      </c>
      <c r="B26" s="664" t="s">
        <v>377</v>
      </c>
      <c r="C26" s="937" t="s">
        <v>378</v>
      </c>
      <c r="D26" s="962">
        <v>2</v>
      </c>
      <c r="E26" s="952">
        <v>2</v>
      </c>
      <c r="F26" s="754"/>
      <c r="G26" s="769"/>
      <c r="H26" s="769"/>
      <c r="I26" s="769"/>
      <c r="J26" s="778"/>
      <c r="K26" s="767">
        <v>0</v>
      </c>
      <c r="L26" s="768">
        <v>2</v>
      </c>
      <c r="M26" s="768">
        <v>0</v>
      </c>
      <c r="N26" s="769" t="s">
        <v>119</v>
      </c>
      <c r="O26" s="665">
        <v>2</v>
      </c>
      <c r="P26" s="669" t="s">
        <v>122</v>
      </c>
      <c r="Q26" s="769"/>
      <c r="R26" s="769"/>
      <c r="S26" s="769"/>
      <c r="T26" s="778"/>
      <c r="U26" s="754"/>
      <c r="V26" s="769"/>
      <c r="W26" s="769"/>
      <c r="X26" s="769"/>
      <c r="Y26" s="778"/>
      <c r="Z26" s="754"/>
      <c r="AA26" s="769"/>
      <c r="AB26" s="769"/>
      <c r="AC26" s="769"/>
      <c r="AD26" s="778"/>
      <c r="AE26" s="754"/>
      <c r="AF26" s="769"/>
      <c r="AG26" s="769"/>
      <c r="AH26" s="769"/>
      <c r="AI26" s="778"/>
      <c r="AJ26" s="779"/>
      <c r="AK26" s="780"/>
      <c r="AL26" s="780"/>
      <c r="AM26" s="761"/>
      <c r="AN26" s="762"/>
      <c r="AO26" s="855"/>
    </row>
    <row r="27" spans="1:41" ht="15.75" x14ac:dyDescent="0.2">
      <c r="A27" s="776">
        <v>17</v>
      </c>
      <c r="B27" s="664" t="s">
        <v>379</v>
      </c>
      <c r="C27" s="937" t="s">
        <v>380</v>
      </c>
      <c r="D27" s="962">
        <v>2</v>
      </c>
      <c r="E27" s="965">
        <v>2</v>
      </c>
      <c r="F27" s="781"/>
      <c r="G27" s="782"/>
      <c r="H27" s="782"/>
      <c r="I27" s="782"/>
      <c r="J27" s="772"/>
      <c r="K27" s="781"/>
      <c r="L27" s="782"/>
      <c r="M27" s="782"/>
      <c r="N27" s="782"/>
      <c r="O27" s="772"/>
      <c r="P27" s="781"/>
      <c r="Q27" s="782"/>
      <c r="R27" s="782"/>
      <c r="S27" s="782"/>
      <c r="T27" s="772"/>
      <c r="U27" s="666">
        <v>2</v>
      </c>
      <c r="V27" s="667">
        <v>0</v>
      </c>
      <c r="W27" s="667">
        <v>0</v>
      </c>
      <c r="X27" s="667" t="s">
        <v>119</v>
      </c>
      <c r="Y27" s="668">
        <v>2</v>
      </c>
      <c r="Z27" s="669" t="s">
        <v>122</v>
      </c>
      <c r="AA27" s="782"/>
      <c r="AB27" s="782"/>
      <c r="AC27" s="782"/>
      <c r="AD27" s="783"/>
      <c r="AE27" s="784"/>
      <c r="AF27" s="785"/>
      <c r="AG27" s="785"/>
      <c r="AH27" s="785"/>
      <c r="AI27" s="786"/>
      <c r="AJ27" s="755"/>
      <c r="AK27" s="756"/>
      <c r="AL27" s="756"/>
      <c r="AM27" s="756"/>
      <c r="AN27" s="677"/>
      <c r="AO27" s="855"/>
    </row>
    <row r="28" spans="1:41" ht="15.75" x14ac:dyDescent="0.2">
      <c r="A28" s="776">
        <v>18</v>
      </c>
      <c r="B28" s="787" t="s">
        <v>381</v>
      </c>
      <c r="C28" s="939" t="s">
        <v>382</v>
      </c>
      <c r="D28" s="962">
        <v>2</v>
      </c>
      <c r="E28" s="952">
        <v>2</v>
      </c>
      <c r="F28" s="754">
        <v>0</v>
      </c>
      <c r="G28" s="769">
        <v>0</v>
      </c>
      <c r="H28" s="769">
        <v>2</v>
      </c>
      <c r="I28" s="756" t="s">
        <v>119</v>
      </c>
      <c r="J28" s="665">
        <v>2</v>
      </c>
      <c r="K28" s="754"/>
      <c r="L28" s="769"/>
      <c r="M28" s="769"/>
      <c r="N28" s="769"/>
      <c r="O28" s="665"/>
      <c r="P28" s="754"/>
      <c r="Q28" s="769"/>
      <c r="R28" s="769"/>
      <c r="S28" s="769"/>
      <c r="T28" s="665"/>
      <c r="U28" s="754"/>
      <c r="V28" s="769"/>
      <c r="W28" s="769"/>
      <c r="X28" s="756"/>
      <c r="Y28" s="665"/>
      <c r="Z28" s="669"/>
      <c r="AA28" s="769"/>
      <c r="AB28" s="769"/>
      <c r="AC28" s="769"/>
      <c r="AD28" s="665"/>
      <c r="AE28" s="669"/>
      <c r="AF28" s="769"/>
      <c r="AG28" s="769"/>
      <c r="AH28" s="769"/>
      <c r="AI28" s="665"/>
      <c r="AJ28" s="788"/>
      <c r="AK28" s="789"/>
      <c r="AL28" s="789"/>
      <c r="AM28" s="789"/>
      <c r="AN28" s="775"/>
      <c r="AO28" s="855"/>
    </row>
    <row r="29" spans="1:41" ht="15.75" x14ac:dyDescent="0.2">
      <c r="A29" s="776">
        <v>19</v>
      </c>
      <c r="B29" s="664" t="s">
        <v>383</v>
      </c>
      <c r="C29" s="937" t="s">
        <v>384</v>
      </c>
      <c r="D29" s="962">
        <v>2</v>
      </c>
      <c r="E29" s="965">
        <v>2</v>
      </c>
      <c r="F29" s="781"/>
      <c r="G29" s="782"/>
      <c r="H29" s="782"/>
      <c r="I29" s="782"/>
      <c r="J29" s="772"/>
      <c r="K29" s="781"/>
      <c r="L29" s="782"/>
      <c r="M29" s="782"/>
      <c r="N29" s="782"/>
      <c r="O29" s="772"/>
      <c r="P29" s="781"/>
      <c r="Q29" s="782"/>
      <c r="R29" s="782"/>
      <c r="S29" s="782"/>
      <c r="T29" s="772"/>
      <c r="U29" s="666">
        <v>2</v>
      </c>
      <c r="V29" s="667">
        <v>0</v>
      </c>
      <c r="W29" s="667">
        <v>0</v>
      </c>
      <c r="X29" s="667" t="s">
        <v>119</v>
      </c>
      <c r="Y29" s="668">
        <v>2</v>
      </c>
      <c r="Z29" s="669" t="s">
        <v>122</v>
      </c>
      <c r="AA29" s="782"/>
      <c r="AB29" s="782"/>
      <c r="AC29" s="782"/>
      <c r="AD29" s="783"/>
      <c r="AE29" s="784"/>
      <c r="AF29" s="785"/>
      <c r="AG29" s="785"/>
      <c r="AH29" s="785"/>
      <c r="AI29" s="786"/>
      <c r="AJ29" s="755"/>
      <c r="AK29" s="756"/>
      <c r="AL29" s="756"/>
      <c r="AM29" s="756"/>
      <c r="AN29" s="677"/>
      <c r="AO29" s="855"/>
    </row>
    <row r="30" spans="1:41" ht="15.75" x14ac:dyDescent="0.2">
      <c r="A30" s="776">
        <v>20</v>
      </c>
      <c r="B30" s="664" t="s">
        <v>385</v>
      </c>
      <c r="C30" s="937" t="s">
        <v>386</v>
      </c>
      <c r="D30" s="962">
        <v>2</v>
      </c>
      <c r="E30" s="965">
        <v>2</v>
      </c>
      <c r="F30" s="781"/>
      <c r="G30" s="782"/>
      <c r="H30" s="782"/>
      <c r="I30" s="782"/>
      <c r="J30" s="772"/>
      <c r="K30" s="781"/>
      <c r="L30" s="782"/>
      <c r="M30" s="782"/>
      <c r="N30" s="782"/>
      <c r="O30" s="772"/>
      <c r="P30" s="781"/>
      <c r="Q30" s="782"/>
      <c r="R30" s="782"/>
      <c r="S30" s="782"/>
      <c r="T30" s="772"/>
      <c r="U30" s="666">
        <v>2</v>
      </c>
      <c r="V30" s="667">
        <v>0</v>
      </c>
      <c r="W30" s="667">
        <v>0</v>
      </c>
      <c r="X30" s="667" t="s">
        <v>119</v>
      </c>
      <c r="Y30" s="668">
        <v>2</v>
      </c>
      <c r="Z30" s="669" t="s">
        <v>122</v>
      </c>
      <c r="AA30" s="782"/>
      <c r="AB30" s="782"/>
      <c r="AC30" s="782"/>
      <c r="AD30" s="783"/>
      <c r="AE30" s="790"/>
      <c r="AF30" s="785"/>
      <c r="AG30" s="785"/>
      <c r="AH30" s="785"/>
      <c r="AI30" s="786"/>
      <c r="AJ30" s="755"/>
      <c r="AK30" s="756"/>
      <c r="AL30" s="756"/>
      <c r="AM30" s="756"/>
      <c r="AN30" s="677"/>
      <c r="AO30" s="855"/>
    </row>
    <row r="31" spans="1:41" ht="15.75" x14ac:dyDescent="0.2">
      <c r="A31" s="776">
        <v>21</v>
      </c>
      <c r="B31" s="664" t="s">
        <v>387</v>
      </c>
      <c r="C31" s="937" t="s">
        <v>388</v>
      </c>
      <c r="D31" s="962">
        <v>2</v>
      </c>
      <c r="E31" s="965">
        <v>2</v>
      </c>
      <c r="F31" s="781"/>
      <c r="G31" s="782"/>
      <c r="H31" s="782"/>
      <c r="I31" s="782"/>
      <c r="J31" s="783"/>
      <c r="K31" s="781"/>
      <c r="L31" s="782"/>
      <c r="M31" s="782"/>
      <c r="N31" s="782"/>
      <c r="O31" s="783"/>
      <c r="P31" s="781"/>
      <c r="Q31" s="782"/>
      <c r="R31" s="782"/>
      <c r="S31" s="782"/>
      <c r="T31" s="783"/>
      <c r="U31" s="781"/>
      <c r="V31" s="782"/>
      <c r="W31" s="782"/>
      <c r="X31" s="782"/>
      <c r="Y31" s="783"/>
      <c r="Z31" s="666">
        <v>2</v>
      </c>
      <c r="AA31" s="667">
        <v>0</v>
      </c>
      <c r="AB31" s="667">
        <v>0</v>
      </c>
      <c r="AC31" s="667" t="s">
        <v>119</v>
      </c>
      <c r="AD31" s="668">
        <v>2</v>
      </c>
      <c r="AE31" s="669" t="s">
        <v>122</v>
      </c>
      <c r="AF31" s="791"/>
      <c r="AG31" s="765"/>
      <c r="AH31" s="765"/>
      <c r="AI31" s="766"/>
      <c r="AJ31" s="792"/>
      <c r="AK31" s="765"/>
      <c r="AL31" s="765"/>
      <c r="AM31" s="765"/>
      <c r="AN31" s="766"/>
      <c r="AO31" s="855"/>
    </row>
    <row r="32" spans="1:41" ht="15.75" x14ac:dyDescent="0.2">
      <c r="A32" s="776">
        <v>22</v>
      </c>
      <c r="B32" s="664" t="s">
        <v>389</v>
      </c>
      <c r="C32" s="937" t="s">
        <v>390</v>
      </c>
      <c r="D32" s="962">
        <v>2</v>
      </c>
      <c r="E32" s="965">
        <v>2</v>
      </c>
      <c r="F32" s="781"/>
      <c r="G32" s="782"/>
      <c r="H32" s="782"/>
      <c r="I32" s="782"/>
      <c r="J32" s="772"/>
      <c r="K32" s="781"/>
      <c r="L32" s="782"/>
      <c r="M32" s="782"/>
      <c r="N32" s="782"/>
      <c r="O32" s="772"/>
      <c r="P32" s="781"/>
      <c r="Q32" s="782"/>
      <c r="R32" s="782"/>
      <c r="S32" s="782"/>
      <c r="T32" s="772"/>
      <c r="U32" s="666">
        <v>2</v>
      </c>
      <c r="V32" s="667">
        <v>0</v>
      </c>
      <c r="W32" s="667">
        <v>0</v>
      </c>
      <c r="X32" s="667" t="s">
        <v>119</v>
      </c>
      <c r="Y32" s="668">
        <v>2</v>
      </c>
      <c r="Z32" s="669" t="s">
        <v>122</v>
      </c>
      <c r="AA32" s="782"/>
      <c r="AB32" s="782"/>
      <c r="AC32" s="782"/>
      <c r="AD32" s="783"/>
      <c r="AE32" s="784"/>
      <c r="AF32" s="785"/>
      <c r="AG32" s="785"/>
      <c r="AH32" s="785"/>
      <c r="AI32" s="786"/>
      <c r="AJ32" s="755"/>
      <c r="AK32" s="756"/>
      <c r="AL32" s="756"/>
      <c r="AM32" s="756"/>
      <c r="AN32" s="772"/>
      <c r="AO32" s="855"/>
    </row>
    <row r="33" spans="1:41" ht="15.75" x14ac:dyDescent="0.2">
      <c r="A33" s="776">
        <v>23</v>
      </c>
      <c r="B33" s="787" t="s">
        <v>391</v>
      </c>
      <c r="C33" s="939" t="s">
        <v>392</v>
      </c>
      <c r="D33" s="962">
        <v>2</v>
      </c>
      <c r="E33" s="952">
        <v>2</v>
      </c>
      <c r="F33" s="754">
        <v>0</v>
      </c>
      <c r="G33" s="769">
        <v>0</v>
      </c>
      <c r="H33" s="769">
        <v>2</v>
      </c>
      <c r="I33" s="756" t="s">
        <v>119</v>
      </c>
      <c r="J33" s="665">
        <v>2</v>
      </c>
      <c r="K33" s="754"/>
      <c r="L33" s="769"/>
      <c r="M33" s="769"/>
      <c r="N33" s="769"/>
      <c r="O33" s="665"/>
      <c r="P33" s="754"/>
      <c r="Q33" s="769"/>
      <c r="R33" s="769"/>
      <c r="S33" s="769"/>
      <c r="T33" s="665"/>
      <c r="U33" s="754"/>
      <c r="V33" s="769"/>
      <c r="W33" s="769"/>
      <c r="X33" s="756"/>
      <c r="Y33" s="665"/>
      <c r="Z33" s="669"/>
      <c r="AA33" s="769"/>
      <c r="AB33" s="769"/>
      <c r="AC33" s="769"/>
      <c r="AD33" s="665"/>
      <c r="AE33" s="669"/>
      <c r="AF33" s="769"/>
      <c r="AG33" s="769"/>
      <c r="AH33" s="769"/>
      <c r="AI33" s="665"/>
      <c r="AJ33" s="788"/>
      <c r="AK33" s="789"/>
      <c r="AL33" s="789"/>
      <c r="AM33" s="789"/>
      <c r="AN33" s="775"/>
      <c r="AO33" s="855"/>
    </row>
    <row r="34" spans="1:41" ht="15.75" x14ac:dyDescent="0.2">
      <c r="A34" s="776">
        <v>24</v>
      </c>
      <c r="B34" s="664" t="s">
        <v>393</v>
      </c>
      <c r="C34" s="937" t="s">
        <v>394</v>
      </c>
      <c r="D34" s="962">
        <v>2</v>
      </c>
      <c r="E34" s="953">
        <v>2</v>
      </c>
      <c r="F34" s="781"/>
      <c r="G34" s="782"/>
      <c r="H34" s="782"/>
      <c r="I34" s="782"/>
      <c r="J34" s="772"/>
      <c r="K34" s="781"/>
      <c r="L34" s="782"/>
      <c r="M34" s="782"/>
      <c r="N34" s="782"/>
      <c r="O34" s="772"/>
      <c r="P34" s="781"/>
      <c r="Q34" s="782"/>
      <c r="R34" s="782"/>
      <c r="S34" s="782"/>
      <c r="T34" s="772"/>
      <c r="U34" s="666">
        <v>0</v>
      </c>
      <c r="V34" s="667">
        <v>0</v>
      </c>
      <c r="W34" s="667">
        <v>2</v>
      </c>
      <c r="X34" s="667" t="s">
        <v>119</v>
      </c>
      <c r="Y34" s="668">
        <v>2</v>
      </c>
      <c r="Z34" s="669" t="s">
        <v>122</v>
      </c>
      <c r="AA34" s="782"/>
      <c r="AB34" s="782"/>
      <c r="AC34" s="782"/>
      <c r="AD34" s="783"/>
      <c r="AE34" s="784"/>
      <c r="AF34" s="785"/>
      <c r="AG34" s="785"/>
      <c r="AH34" s="785"/>
      <c r="AI34" s="786"/>
      <c r="AJ34" s="755"/>
      <c r="AK34" s="756"/>
      <c r="AL34" s="756"/>
      <c r="AM34" s="756"/>
      <c r="AN34" s="677"/>
      <c r="AO34" s="855"/>
    </row>
    <row r="35" spans="1:41" ht="15.75" x14ac:dyDescent="0.2">
      <c r="A35" s="776">
        <v>25</v>
      </c>
      <c r="B35" s="664" t="s">
        <v>395</v>
      </c>
      <c r="C35" s="937" t="s">
        <v>396</v>
      </c>
      <c r="D35" s="962">
        <v>2</v>
      </c>
      <c r="E35" s="953">
        <v>2</v>
      </c>
      <c r="F35" s="781"/>
      <c r="G35" s="782"/>
      <c r="H35" s="782"/>
      <c r="I35" s="782"/>
      <c r="J35" s="772"/>
      <c r="K35" s="767">
        <v>0</v>
      </c>
      <c r="L35" s="768">
        <v>2</v>
      </c>
      <c r="M35" s="768">
        <v>0</v>
      </c>
      <c r="N35" s="769" t="s">
        <v>119</v>
      </c>
      <c r="O35" s="665">
        <v>2</v>
      </c>
      <c r="P35" s="669" t="s">
        <v>122</v>
      </c>
      <c r="Q35" s="782"/>
      <c r="R35" s="782"/>
      <c r="S35" s="782"/>
      <c r="T35" s="772"/>
      <c r="U35" s="781"/>
      <c r="V35" s="782"/>
      <c r="W35" s="782"/>
      <c r="X35" s="782"/>
      <c r="Y35" s="772"/>
      <c r="Z35" s="781"/>
      <c r="AA35" s="782"/>
      <c r="AB35" s="782"/>
      <c r="AC35" s="782"/>
      <c r="AD35" s="783"/>
      <c r="AE35" s="784"/>
      <c r="AF35" s="785"/>
      <c r="AG35" s="785"/>
      <c r="AH35" s="785"/>
      <c r="AI35" s="786"/>
      <c r="AJ35" s="755"/>
      <c r="AK35" s="756"/>
      <c r="AL35" s="756"/>
      <c r="AM35" s="756"/>
      <c r="AN35" s="677"/>
      <c r="AO35" s="855"/>
    </row>
    <row r="36" spans="1:41" ht="15.75" x14ac:dyDescent="0.2">
      <c r="A36" s="776">
        <v>26</v>
      </c>
      <c r="B36" s="664" t="s">
        <v>397</v>
      </c>
      <c r="C36" s="937" t="s">
        <v>398</v>
      </c>
      <c r="D36" s="962">
        <v>2</v>
      </c>
      <c r="E36" s="953">
        <v>2</v>
      </c>
      <c r="F36" s="781"/>
      <c r="G36" s="782"/>
      <c r="H36" s="782"/>
      <c r="I36" s="782"/>
      <c r="J36" s="772"/>
      <c r="K36" s="767">
        <v>0</v>
      </c>
      <c r="L36" s="768">
        <v>2</v>
      </c>
      <c r="M36" s="768">
        <v>0</v>
      </c>
      <c r="N36" s="769" t="s">
        <v>119</v>
      </c>
      <c r="O36" s="665">
        <v>2</v>
      </c>
      <c r="P36" s="669" t="s">
        <v>122</v>
      </c>
      <c r="Q36" s="782"/>
      <c r="R36" s="782"/>
      <c r="S36" s="782"/>
      <c r="T36" s="772"/>
      <c r="U36" s="781"/>
      <c r="V36" s="782"/>
      <c r="W36" s="782"/>
      <c r="X36" s="782"/>
      <c r="Y36" s="772"/>
      <c r="Z36" s="781"/>
      <c r="AA36" s="782"/>
      <c r="AB36" s="782"/>
      <c r="AC36" s="782"/>
      <c r="AD36" s="783"/>
      <c r="AE36" s="784"/>
      <c r="AF36" s="785"/>
      <c r="AG36" s="785"/>
      <c r="AH36" s="785"/>
      <c r="AI36" s="786"/>
      <c r="AJ36" s="793"/>
      <c r="AK36" s="756"/>
      <c r="AL36" s="756"/>
      <c r="AM36" s="756"/>
      <c r="AN36" s="677"/>
      <c r="AO36" s="855"/>
    </row>
    <row r="37" spans="1:41" ht="15.75" x14ac:dyDescent="0.2">
      <c r="A37" s="776">
        <v>27</v>
      </c>
      <c r="B37" s="664" t="s">
        <v>399</v>
      </c>
      <c r="C37" s="937" t="s">
        <v>400</v>
      </c>
      <c r="D37" s="962">
        <v>2</v>
      </c>
      <c r="E37" s="953">
        <v>2</v>
      </c>
      <c r="F37" s="781"/>
      <c r="G37" s="782"/>
      <c r="H37" s="782"/>
      <c r="I37" s="782"/>
      <c r="J37" s="772"/>
      <c r="K37" s="767">
        <v>0</v>
      </c>
      <c r="L37" s="768">
        <v>2</v>
      </c>
      <c r="M37" s="768">
        <v>0</v>
      </c>
      <c r="N37" s="769" t="s">
        <v>119</v>
      </c>
      <c r="O37" s="665">
        <v>2</v>
      </c>
      <c r="P37" s="669" t="s">
        <v>122</v>
      </c>
      <c r="Q37" s="782"/>
      <c r="R37" s="782"/>
      <c r="S37" s="782"/>
      <c r="T37" s="772"/>
      <c r="U37" s="781"/>
      <c r="V37" s="782"/>
      <c r="W37" s="782"/>
      <c r="X37" s="782"/>
      <c r="Y37" s="772"/>
      <c r="Z37" s="781"/>
      <c r="AA37" s="782"/>
      <c r="AB37" s="782"/>
      <c r="AC37" s="782"/>
      <c r="AD37" s="783"/>
      <c r="AE37" s="784"/>
      <c r="AF37" s="785"/>
      <c r="AG37" s="785"/>
      <c r="AH37" s="785"/>
      <c r="AI37" s="786"/>
      <c r="AJ37" s="755"/>
      <c r="AK37" s="756"/>
      <c r="AL37" s="756"/>
      <c r="AM37" s="756"/>
      <c r="AN37" s="677"/>
      <c r="AO37" s="855"/>
    </row>
    <row r="38" spans="1:41" ht="15.75" x14ac:dyDescent="0.2">
      <c r="A38" s="776">
        <v>28</v>
      </c>
      <c r="B38" s="664" t="s">
        <v>401</v>
      </c>
      <c r="C38" s="937" t="s">
        <v>402</v>
      </c>
      <c r="D38" s="962">
        <v>2</v>
      </c>
      <c r="E38" s="953">
        <v>2</v>
      </c>
      <c r="F38" s="792"/>
      <c r="G38" s="765"/>
      <c r="H38" s="782"/>
      <c r="I38" s="782"/>
      <c r="J38" s="772"/>
      <c r="K38" s="767">
        <v>0</v>
      </c>
      <c r="L38" s="768">
        <v>2</v>
      </c>
      <c r="M38" s="768">
        <v>0</v>
      </c>
      <c r="N38" s="769" t="s">
        <v>119</v>
      </c>
      <c r="O38" s="665">
        <v>2</v>
      </c>
      <c r="P38" s="669" t="s">
        <v>122</v>
      </c>
      <c r="Q38" s="782"/>
      <c r="R38" s="782"/>
      <c r="S38" s="782"/>
      <c r="T38" s="772"/>
      <c r="U38" s="781"/>
      <c r="V38" s="782"/>
      <c r="W38" s="782"/>
      <c r="X38" s="782"/>
      <c r="Y38" s="772"/>
      <c r="Z38" s="781"/>
      <c r="AA38" s="782"/>
      <c r="AB38" s="782"/>
      <c r="AC38" s="782"/>
      <c r="AD38" s="783"/>
      <c r="AE38" s="784"/>
      <c r="AF38" s="785"/>
      <c r="AG38" s="785"/>
      <c r="AH38" s="785"/>
      <c r="AI38" s="786"/>
      <c r="AJ38" s="755"/>
      <c r="AK38" s="756"/>
      <c r="AL38" s="756"/>
      <c r="AM38" s="756"/>
      <c r="AN38" s="677"/>
      <c r="AO38" s="855"/>
    </row>
    <row r="39" spans="1:41" ht="15.75" x14ac:dyDescent="0.2">
      <c r="A39" s="776">
        <v>29</v>
      </c>
      <c r="B39" s="794" t="s">
        <v>403</v>
      </c>
      <c r="C39" s="937" t="s">
        <v>404</v>
      </c>
      <c r="D39" s="962">
        <v>2</v>
      </c>
      <c r="E39" s="965">
        <v>2</v>
      </c>
      <c r="F39" s="781"/>
      <c r="G39" s="782"/>
      <c r="H39" s="782"/>
      <c r="I39" s="782"/>
      <c r="J39" s="772"/>
      <c r="K39" s="763"/>
      <c r="L39" s="761"/>
      <c r="M39" s="761"/>
      <c r="N39" s="761"/>
      <c r="O39" s="762"/>
      <c r="P39" s="763"/>
      <c r="Q39" s="761"/>
      <c r="R39" s="761"/>
      <c r="S39" s="761"/>
      <c r="T39" s="762"/>
      <c r="U39" s="666">
        <v>2</v>
      </c>
      <c r="V39" s="667">
        <v>0</v>
      </c>
      <c r="W39" s="667">
        <v>0</v>
      </c>
      <c r="X39" s="667" t="s">
        <v>119</v>
      </c>
      <c r="Y39" s="668">
        <v>2</v>
      </c>
      <c r="Z39" s="669" t="s">
        <v>122</v>
      </c>
      <c r="AA39" s="667"/>
      <c r="AB39" s="667"/>
      <c r="AC39" s="667"/>
      <c r="AD39" s="668"/>
      <c r="AE39" s="669"/>
      <c r="AF39" s="791"/>
      <c r="AG39" s="761"/>
      <c r="AH39" s="761"/>
      <c r="AI39" s="762"/>
      <c r="AJ39" s="763"/>
      <c r="AK39" s="761"/>
      <c r="AL39" s="761"/>
      <c r="AM39" s="761"/>
      <c r="AN39" s="762"/>
      <c r="AO39" s="855"/>
    </row>
    <row r="40" spans="1:41" ht="15.75" x14ac:dyDescent="0.2">
      <c r="A40" s="776">
        <v>30</v>
      </c>
      <c r="B40" s="794" t="s">
        <v>405</v>
      </c>
      <c r="C40" s="937" t="s">
        <v>406</v>
      </c>
      <c r="D40" s="962">
        <v>2</v>
      </c>
      <c r="E40" s="965">
        <v>2</v>
      </c>
      <c r="F40" s="763"/>
      <c r="G40" s="761"/>
      <c r="H40" s="761"/>
      <c r="I40" s="761"/>
      <c r="J40" s="762"/>
      <c r="K40" s="767"/>
      <c r="L40" s="768"/>
      <c r="M40" s="768"/>
      <c r="N40" s="769"/>
      <c r="O40" s="665"/>
      <c r="P40" s="767"/>
      <c r="Q40" s="768"/>
      <c r="R40" s="768"/>
      <c r="S40" s="769"/>
      <c r="T40" s="665"/>
      <c r="U40" s="669"/>
      <c r="V40" s="761"/>
      <c r="W40" s="761"/>
      <c r="X40" s="761"/>
      <c r="Y40" s="762"/>
      <c r="Z40" s="763"/>
      <c r="AA40" s="761"/>
      <c r="AB40" s="761"/>
      <c r="AC40" s="761"/>
      <c r="AD40" s="762"/>
      <c r="AE40" s="767">
        <v>0</v>
      </c>
      <c r="AF40" s="768">
        <v>0</v>
      </c>
      <c r="AG40" s="768">
        <v>2</v>
      </c>
      <c r="AH40" s="769" t="s">
        <v>119</v>
      </c>
      <c r="AI40" s="665">
        <v>2</v>
      </c>
      <c r="AJ40" s="669" t="s">
        <v>122</v>
      </c>
      <c r="AK40" s="761"/>
      <c r="AL40" s="761"/>
      <c r="AM40" s="761"/>
      <c r="AN40" s="762"/>
      <c r="AO40" s="855"/>
    </row>
    <row r="41" spans="1:41" ht="15.75" x14ac:dyDescent="0.2">
      <c r="A41" s="776">
        <v>31</v>
      </c>
      <c r="B41" s="794" t="s">
        <v>407</v>
      </c>
      <c r="C41" s="937" t="s">
        <v>408</v>
      </c>
      <c r="D41" s="962">
        <v>2</v>
      </c>
      <c r="E41" s="965">
        <v>2</v>
      </c>
      <c r="F41" s="763"/>
      <c r="G41" s="761"/>
      <c r="H41" s="761"/>
      <c r="I41" s="761"/>
      <c r="J41" s="762"/>
      <c r="K41" s="767"/>
      <c r="L41" s="768"/>
      <c r="M41" s="768"/>
      <c r="N41" s="769"/>
      <c r="O41" s="665"/>
      <c r="P41" s="669"/>
      <c r="Q41" s="761"/>
      <c r="R41" s="761"/>
      <c r="S41" s="761"/>
      <c r="T41" s="762"/>
      <c r="U41" s="763"/>
      <c r="V41" s="761"/>
      <c r="W41" s="761"/>
      <c r="X41" s="761"/>
      <c r="Y41" s="762"/>
      <c r="Z41" s="767">
        <v>0</v>
      </c>
      <c r="AA41" s="768">
        <v>0</v>
      </c>
      <c r="AB41" s="768">
        <v>2</v>
      </c>
      <c r="AC41" s="769" t="s">
        <v>119</v>
      </c>
      <c r="AD41" s="665">
        <v>2</v>
      </c>
      <c r="AE41" s="669" t="s">
        <v>122</v>
      </c>
      <c r="AF41" s="761"/>
      <c r="AG41" s="761"/>
      <c r="AH41" s="761"/>
      <c r="AI41" s="762"/>
      <c r="AJ41" s="763"/>
      <c r="AK41" s="761"/>
      <c r="AL41" s="761"/>
      <c r="AM41" s="761"/>
      <c r="AN41" s="762"/>
      <c r="AO41" s="855"/>
    </row>
    <row r="42" spans="1:41" ht="15.75" x14ac:dyDescent="0.2">
      <c r="A42" s="776">
        <v>32</v>
      </c>
      <c r="B42" s="787" t="s">
        <v>409</v>
      </c>
      <c r="C42" s="940" t="s">
        <v>410</v>
      </c>
      <c r="D42" s="962">
        <v>2</v>
      </c>
      <c r="E42" s="952">
        <v>2</v>
      </c>
      <c r="F42" s="754"/>
      <c r="G42" s="769"/>
      <c r="H42" s="769"/>
      <c r="I42" s="769" t="s">
        <v>25</v>
      </c>
      <c r="J42" s="665"/>
      <c r="K42" s="754"/>
      <c r="L42" s="769"/>
      <c r="M42" s="769"/>
      <c r="N42" s="769"/>
      <c r="O42" s="665"/>
      <c r="P42" s="754">
        <v>0</v>
      </c>
      <c r="Q42" s="769">
        <v>0</v>
      </c>
      <c r="R42" s="769">
        <v>2</v>
      </c>
      <c r="S42" s="769" t="s">
        <v>119</v>
      </c>
      <c r="T42" s="665">
        <v>2</v>
      </c>
      <c r="U42" s="669" t="s">
        <v>122</v>
      </c>
      <c r="V42" s="769"/>
      <c r="W42" s="769"/>
      <c r="X42" s="769"/>
      <c r="Y42" s="665"/>
      <c r="Z42" s="754"/>
      <c r="AA42" s="769"/>
      <c r="AB42" s="769"/>
      <c r="AC42" s="756"/>
      <c r="AD42" s="795"/>
      <c r="AE42" s="676"/>
      <c r="AF42" s="769"/>
      <c r="AG42" s="769"/>
      <c r="AH42" s="769"/>
      <c r="AI42" s="665"/>
      <c r="AJ42" s="788"/>
      <c r="AK42" s="789"/>
      <c r="AL42" s="789"/>
      <c r="AM42" s="789"/>
      <c r="AN42" s="775"/>
      <c r="AO42" s="855"/>
    </row>
    <row r="43" spans="1:41" ht="15.75" x14ac:dyDescent="0.2">
      <c r="A43" s="776">
        <v>33</v>
      </c>
      <c r="B43" s="787" t="s">
        <v>411</v>
      </c>
      <c r="C43" s="941" t="s">
        <v>412</v>
      </c>
      <c r="D43" s="962">
        <v>2</v>
      </c>
      <c r="E43" s="965">
        <v>2</v>
      </c>
      <c r="F43" s="763"/>
      <c r="G43" s="761"/>
      <c r="H43" s="761"/>
      <c r="I43" s="761"/>
      <c r="J43" s="762"/>
      <c r="K43" s="763"/>
      <c r="L43" s="761"/>
      <c r="M43" s="761"/>
      <c r="N43" s="761"/>
      <c r="O43" s="762"/>
      <c r="P43" s="767">
        <v>0</v>
      </c>
      <c r="Q43" s="768">
        <v>0</v>
      </c>
      <c r="R43" s="768">
        <v>2</v>
      </c>
      <c r="S43" s="769" t="s">
        <v>119</v>
      </c>
      <c r="T43" s="665">
        <v>2</v>
      </c>
      <c r="U43" s="669" t="s">
        <v>122</v>
      </c>
      <c r="V43" s="761"/>
      <c r="W43" s="761"/>
      <c r="X43" s="761"/>
      <c r="Y43" s="762"/>
      <c r="Z43" s="761"/>
      <c r="AA43" s="761"/>
      <c r="AB43" s="761"/>
      <c r="AC43" s="761"/>
      <c r="AD43" s="796"/>
      <c r="AE43" s="797"/>
      <c r="AF43" s="798"/>
      <c r="AG43" s="761"/>
      <c r="AH43" s="761"/>
      <c r="AI43" s="762"/>
      <c r="AJ43" s="763"/>
      <c r="AK43" s="761"/>
      <c r="AL43" s="761"/>
      <c r="AM43" s="761"/>
      <c r="AN43" s="762"/>
      <c r="AO43" s="855"/>
    </row>
    <row r="44" spans="1:41" ht="15.75" x14ac:dyDescent="0.2">
      <c r="A44" s="776">
        <v>34</v>
      </c>
      <c r="B44" s="794" t="s">
        <v>413</v>
      </c>
      <c r="C44" s="937" t="s">
        <v>414</v>
      </c>
      <c r="D44" s="962">
        <v>2</v>
      </c>
      <c r="E44" s="965">
        <v>2</v>
      </c>
      <c r="F44" s="763"/>
      <c r="G44" s="761"/>
      <c r="H44" s="761"/>
      <c r="I44" s="761"/>
      <c r="J44" s="762"/>
      <c r="K44" s="767">
        <v>2</v>
      </c>
      <c r="L44" s="768">
        <v>0</v>
      </c>
      <c r="M44" s="768">
        <v>0</v>
      </c>
      <c r="N44" s="769" t="s">
        <v>119</v>
      </c>
      <c r="O44" s="665">
        <v>2</v>
      </c>
      <c r="P44" s="669" t="s">
        <v>122</v>
      </c>
      <c r="Q44" s="761"/>
      <c r="R44" s="761"/>
      <c r="S44" s="761"/>
      <c r="T44" s="762"/>
      <c r="U44" s="763"/>
      <c r="V44" s="761"/>
      <c r="W44" s="761"/>
      <c r="X44" s="761"/>
      <c r="Y44" s="762"/>
      <c r="Z44" s="763"/>
      <c r="AA44" s="761"/>
      <c r="AB44" s="761"/>
      <c r="AC44" s="761"/>
      <c r="AD44" s="796"/>
      <c r="AE44" s="797"/>
      <c r="AF44" s="761"/>
      <c r="AG44" s="761"/>
      <c r="AH44" s="761"/>
      <c r="AI44" s="762"/>
      <c r="AJ44" s="763"/>
      <c r="AK44" s="761"/>
      <c r="AL44" s="761"/>
      <c r="AM44" s="761"/>
      <c r="AN44" s="762"/>
      <c r="AO44" s="855"/>
    </row>
    <row r="45" spans="1:41" ht="15.75" x14ac:dyDescent="0.2">
      <c r="A45" s="776">
        <v>35</v>
      </c>
      <c r="B45" s="794" t="s">
        <v>415</v>
      </c>
      <c r="C45" s="937" t="s">
        <v>416</v>
      </c>
      <c r="D45" s="962">
        <v>2</v>
      </c>
      <c r="E45" s="965">
        <v>2</v>
      </c>
      <c r="F45" s="781"/>
      <c r="G45" s="782"/>
      <c r="H45" s="782"/>
      <c r="I45" s="782"/>
      <c r="J45" s="783"/>
      <c r="K45" s="767">
        <v>2</v>
      </c>
      <c r="L45" s="768">
        <v>0</v>
      </c>
      <c r="M45" s="768">
        <v>0</v>
      </c>
      <c r="N45" s="769" t="s">
        <v>119</v>
      </c>
      <c r="O45" s="665">
        <v>2</v>
      </c>
      <c r="P45" s="669" t="s">
        <v>122</v>
      </c>
      <c r="Q45" s="761"/>
      <c r="R45" s="761"/>
      <c r="S45" s="761"/>
      <c r="T45" s="762"/>
      <c r="U45" s="763"/>
      <c r="V45" s="761"/>
      <c r="W45" s="761"/>
      <c r="X45" s="761"/>
      <c r="Y45" s="762"/>
      <c r="Z45" s="763"/>
      <c r="AA45" s="761"/>
      <c r="AB45" s="761"/>
      <c r="AC45" s="761"/>
      <c r="AD45" s="796"/>
      <c r="AE45" s="797"/>
      <c r="AF45" s="761"/>
      <c r="AG45" s="761"/>
      <c r="AH45" s="761"/>
      <c r="AI45" s="762"/>
      <c r="AJ45" s="797"/>
      <c r="AK45" s="761"/>
      <c r="AL45" s="761"/>
      <c r="AM45" s="761"/>
      <c r="AN45" s="762"/>
      <c r="AO45" s="855"/>
    </row>
    <row r="46" spans="1:41" ht="15.75" x14ac:dyDescent="0.2">
      <c r="A46" s="776">
        <v>36</v>
      </c>
      <c r="B46" s="794" t="s">
        <v>417</v>
      </c>
      <c r="C46" s="937" t="s">
        <v>418</v>
      </c>
      <c r="D46" s="962">
        <v>2</v>
      </c>
      <c r="E46" s="965">
        <v>2</v>
      </c>
      <c r="F46" s="781"/>
      <c r="G46" s="782"/>
      <c r="H46" s="782"/>
      <c r="I46" s="782"/>
      <c r="J46" s="772"/>
      <c r="K46" s="767">
        <v>2</v>
      </c>
      <c r="L46" s="768">
        <v>0</v>
      </c>
      <c r="M46" s="768">
        <v>0</v>
      </c>
      <c r="N46" s="769" t="s">
        <v>119</v>
      </c>
      <c r="O46" s="665">
        <v>2</v>
      </c>
      <c r="P46" s="669" t="s">
        <v>122</v>
      </c>
      <c r="Q46" s="761"/>
      <c r="R46" s="761"/>
      <c r="S46" s="761"/>
      <c r="T46" s="777"/>
      <c r="U46" s="781"/>
      <c r="V46" s="782"/>
      <c r="W46" s="782"/>
      <c r="X46" s="782"/>
      <c r="Y46" s="783"/>
      <c r="Z46" s="763"/>
      <c r="AA46" s="761"/>
      <c r="AB46" s="761"/>
      <c r="AC46" s="761"/>
      <c r="AD46" s="796"/>
      <c r="AE46" s="799"/>
      <c r="AF46" s="785"/>
      <c r="AG46" s="785"/>
      <c r="AH46" s="785"/>
      <c r="AI46" s="786"/>
      <c r="AJ46" s="774"/>
      <c r="AK46" s="769"/>
      <c r="AL46" s="769"/>
      <c r="AM46" s="769"/>
      <c r="AN46" s="665"/>
      <c r="AO46" s="855"/>
    </row>
    <row r="47" spans="1:41" ht="15.75" x14ac:dyDescent="0.2">
      <c r="A47" s="776">
        <v>37</v>
      </c>
      <c r="B47" s="794" t="s">
        <v>419</v>
      </c>
      <c r="C47" s="937" t="s">
        <v>420</v>
      </c>
      <c r="D47" s="962">
        <v>2</v>
      </c>
      <c r="E47" s="965">
        <v>2</v>
      </c>
      <c r="F47" s="781"/>
      <c r="G47" s="782"/>
      <c r="H47" s="782"/>
      <c r="I47" s="782"/>
      <c r="J47" s="772"/>
      <c r="K47" s="763"/>
      <c r="L47" s="761"/>
      <c r="M47" s="761"/>
      <c r="N47" s="761"/>
      <c r="O47" s="777"/>
      <c r="P47" s="781"/>
      <c r="Q47" s="782"/>
      <c r="R47" s="782"/>
      <c r="S47" s="782"/>
      <c r="T47" s="772"/>
      <c r="U47" s="666">
        <v>2</v>
      </c>
      <c r="V47" s="667">
        <v>0</v>
      </c>
      <c r="W47" s="667">
        <v>0</v>
      </c>
      <c r="X47" s="667" t="s">
        <v>119</v>
      </c>
      <c r="Y47" s="668">
        <v>2</v>
      </c>
      <c r="Z47" s="800" t="s">
        <v>122</v>
      </c>
      <c r="AA47" s="667"/>
      <c r="AB47" s="667"/>
      <c r="AC47" s="667"/>
      <c r="AD47" s="801"/>
      <c r="AE47" s="676"/>
      <c r="AF47" s="802"/>
      <c r="AG47" s="785"/>
      <c r="AH47" s="785"/>
      <c r="AI47" s="786"/>
      <c r="AJ47" s="774"/>
      <c r="AK47" s="769"/>
      <c r="AL47" s="769"/>
      <c r="AM47" s="769"/>
      <c r="AN47" s="665"/>
      <c r="AO47" s="855"/>
    </row>
    <row r="48" spans="1:41" ht="15.75" x14ac:dyDescent="0.2">
      <c r="A48" s="776">
        <v>38</v>
      </c>
      <c r="B48" s="794" t="s">
        <v>421</v>
      </c>
      <c r="C48" s="937" t="s">
        <v>422</v>
      </c>
      <c r="D48" s="962">
        <v>2</v>
      </c>
      <c r="E48" s="965">
        <v>2</v>
      </c>
      <c r="F48" s="755">
        <v>2</v>
      </c>
      <c r="G48" s="756">
        <v>0</v>
      </c>
      <c r="H48" s="756">
        <v>0</v>
      </c>
      <c r="I48" s="756" t="s">
        <v>119</v>
      </c>
      <c r="J48" s="677">
        <v>2</v>
      </c>
      <c r="K48" s="676" t="s">
        <v>122</v>
      </c>
      <c r="L48" s="761"/>
      <c r="M48" s="761"/>
      <c r="N48" s="761"/>
      <c r="O48" s="803"/>
      <c r="P48" s="781"/>
      <c r="Q48" s="782"/>
      <c r="R48" s="782"/>
      <c r="S48" s="782"/>
      <c r="T48" s="783"/>
      <c r="U48" s="781"/>
      <c r="V48" s="782"/>
      <c r="W48" s="782"/>
      <c r="X48" s="782"/>
      <c r="Y48" s="783"/>
      <c r="Z48" s="667"/>
      <c r="AA48" s="667"/>
      <c r="AB48" s="667"/>
      <c r="AC48" s="667"/>
      <c r="AD48" s="801"/>
      <c r="AE48" s="676"/>
      <c r="AF48" s="802"/>
      <c r="AG48" s="769"/>
      <c r="AH48" s="769"/>
      <c r="AI48" s="665"/>
      <c r="AJ48" s="804"/>
      <c r="AK48" s="785"/>
      <c r="AL48" s="785"/>
      <c r="AM48" s="785"/>
      <c r="AN48" s="805"/>
      <c r="AO48" s="855"/>
    </row>
    <row r="49" spans="1:51" ht="17.25" customHeight="1" x14ac:dyDescent="0.2">
      <c r="A49" s="776">
        <v>39</v>
      </c>
      <c r="B49" s="806" t="s">
        <v>423</v>
      </c>
      <c r="C49" s="807" t="s">
        <v>424</v>
      </c>
      <c r="D49" s="962">
        <v>2</v>
      </c>
      <c r="E49" s="965">
        <v>2</v>
      </c>
      <c r="F49" s="781"/>
      <c r="G49" s="782"/>
      <c r="H49" s="782"/>
      <c r="I49" s="782"/>
      <c r="J49" s="772"/>
      <c r="K49" s="808"/>
      <c r="L49" s="789"/>
      <c r="M49" s="789"/>
      <c r="N49" s="789"/>
      <c r="O49" s="789"/>
      <c r="P49" s="788"/>
      <c r="Q49" s="789"/>
      <c r="R49" s="789"/>
      <c r="S49" s="789"/>
      <c r="T49" s="809"/>
      <c r="U49" s="782"/>
      <c r="V49" s="782"/>
      <c r="W49" s="782"/>
      <c r="X49" s="782"/>
      <c r="Y49" s="810"/>
      <c r="Z49" s="774">
        <v>0</v>
      </c>
      <c r="AA49" s="769">
        <v>0</v>
      </c>
      <c r="AB49" s="769">
        <v>2</v>
      </c>
      <c r="AC49" s="769" t="s">
        <v>119</v>
      </c>
      <c r="AD49" s="811">
        <v>2</v>
      </c>
      <c r="AE49" s="676" t="s">
        <v>122</v>
      </c>
      <c r="AF49" s="789"/>
      <c r="AG49" s="789"/>
      <c r="AH49" s="789"/>
      <c r="AI49" s="809"/>
      <c r="AJ49" s="808"/>
      <c r="AK49" s="789"/>
      <c r="AL49" s="789"/>
      <c r="AM49" s="789"/>
      <c r="AN49" s="809"/>
      <c r="AO49" s="855"/>
    </row>
    <row r="50" spans="1:51" ht="15.75" x14ac:dyDescent="0.2">
      <c r="A50" s="776">
        <v>40</v>
      </c>
      <c r="B50" s="794" t="s">
        <v>425</v>
      </c>
      <c r="C50" s="942" t="s">
        <v>426</v>
      </c>
      <c r="D50" s="966">
        <v>2</v>
      </c>
      <c r="E50" s="967">
        <v>2</v>
      </c>
      <c r="F50" s="792"/>
      <c r="G50" s="765"/>
      <c r="H50" s="782"/>
      <c r="I50" s="782"/>
      <c r="J50" s="772"/>
      <c r="K50" s="813"/>
      <c r="L50" s="782"/>
      <c r="M50" s="782"/>
      <c r="N50" s="782"/>
      <c r="O50" s="772"/>
      <c r="P50" s="813"/>
      <c r="Q50" s="782"/>
      <c r="R50" s="782"/>
      <c r="S50" s="782"/>
      <c r="T50" s="814"/>
      <c r="U50" s="781"/>
      <c r="V50" s="782"/>
      <c r="W50" s="782"/>
      <c r="X50" s="782"/>
      <c r="Y50" s="772"/>
      <c r="Z50" s="667">
        <v>2</v>
      </c>
      <c r="AA50" s="667">
        <v>0</v>
      </c>
      <c r="AB50" s="667">
        <v>0</v>
      </c>
      <c r="AC50" s="667" t="s">
        <v>119</v>
      </c>
      <c r="AD50" s="801">
        <v>2</v>
      </c>
      <c r="AE50" s="676" t="s">
        <v>122</v>
      </c>
      <c r="AF50" s="802"/>
      <c r="AG50" s="756"/>
      <c r="AH50" s="756"/>
      <c r="AI50" s="677"/>
      <c r="AJ50" s="737"/>
      <c r="AK50" s="756"/>
      <c r="AL50" s="756"/>
      <c r="AM50" s="756"/>
      <c r="AN50" s="677"/>
      <c r="AO50" s="855"/>
    </row>
    <row r="51" spans="1:51" ht="15.75" x14ac:dyDescent="0.2">
      <c r="A51" s="776">
        <v>41</v>
      </c>
      <c r="B51" s="815" t="s">
        <v>427</v>
      </c>
      <c r="C51" s="943" t="s">
        <v>428</v>
      </c>
      <c r="D51" s="962">
        <v>2</v>
      </c>
      <c r="E51" s="965">
        <v>2</v>
      </c>
      <c r="F51" s="816"/>
      <c r="G51" s="794"/>
      <c r="H51" s="794"/>
      <c r="I51" s="794"/>
      <c r="J51" s="812"/>
      <c r="K51" s="797"/>
      <c r="L51" s="761"/>
      <c r="M51" s="761"/>
      <c r="N51" s="761"/>
      <c r="O51" s="777"/>
      <c r="P51" s="797"/>
      <c r="Q51" s="761"/>
      <c r="R51" s="761"/>
      <c r="S51" s="761"/>
      <c r="T51" s="803"/>
      <c r="U51" s="763"/>
      <c r="V51" s="761"/>
      <c r="W51" s="761"/>
      <c r="X51" s="761"/>
      <c r="Y51" s="777"/>
      <c r="Z51" s="802"/>
      <c r="AA51" s="802"/>
      <c r="AB51" s="802"/>
      <c r="AC51" s="802"/>
      <c r="AD51" s="817"/>
      <c r="AE51" s="675">
        <v>0</v>
      </c>
      <c r="AF51" s="667">
        <v>0</v>
      </c>
      <c r="AG51" s="667">
        <v>2</v>
      </c>
      <c r="AH51" s="667" t="s">
        <v>119</v>
      </c>
      <c r="AI51" s="668">
        <v>2</v>
      </c>
      <c r="AJ51" s="676" t="s">
        <v>122</v>
      </c>
      <c r="AK51" s="769"/>
      <c r="AL51" s="769"/>
      <c r="AM51" s="769"/>
      <c r="AN51" s="665"/>
      <c r="AO51" s="855"/>
    </row>
    <row r="52" spans="1:51" ht="15.75" x14ac:dyDescent="0.2">
      <c r="A52" s="776">
        <v>42</v>
      </c>
      <c r="B52" s="787" t="s">
        <v>429</v>
      </c>
      <c r="C52" s="939" t="s">
        <v>430</v>
      </c>
      <c r="D52" s="962">
        <v>2</v>
      </c>
      <c r="E52" s="952">
        <v>2</v>
      </c>
      <c r="F52" s="754"/>
      <c r="G52" s="769"/>
      <c r="H52" s="769"/>
      <c r="I52" s="769"/>
      <c r="J52" s="665"/>
      <c r="K52" s="754"/>
      <c r="L52" s="769"/>
      <c r="M52" s="769"/>
      <c r="N52" s="769"/>
      <c r="O52" s="665"/>
      <c r="P52" s="774">
        <v>0</v>
      </c>
      <c r="Q52" s="769">
        <v>0</v>
      </c>
      <c r="R52" s="769">
        <v>2</v>
      </c>
      <c r="S52" s="769" t="s">
        <v>119</v>
      </c>
      <c r="T52" s="665">
        <v>2</v>
      </c>
      <c r="U52" s="669" t="s">
        <v>122</v>
      </c>
      <c r="V52" s="769"/>
      <c r="W52" s="769"/>
      <c r="X52" s="769"/>
      <c r="Y52" s="665"/>
      <c r="Z52" s="754"/>
      <c r="AA52" s="769"/>
      <c r="AB52" s="769"/>
      <c r="AC52" s="756"/>
      <c r="AD52" s="795"/>
      <c r="AE52" s="676"/>
      <c r="AF52" s="789"/>
      <c r="AG52" s="789"/>
      <c r="AH52" s="789"/>
      <c r="AI52" s="775"/>
      <c r="AJ52" s="818"/>
      <c r="AK52" s="769"/>
      <c r="AL52" s="769"/>
      <c r="AM52" s="769"/>
      <c r="AN52" s="665"/>
      <c r="AO52" s="855"/>
    </row>
    <row r="53" spans="1:51" ht="15.75" x14ac:dyDescent="0.2">
      <c r="A53" s="776">
        <v>43</v>
      </c>
      <c r="B53" s="787" t="s">
        <v>431</v>
      </c>
      <c r="C53" s="940" t="s">
        <v>432</v>
      </c>
      <c r="D53" s="962">
        <v>2</v>
      </c>
      <c r="E53" s="952">
        <v>2</v>
      </c>
      <c r="F53" s="754"/>
      <c r="G53" s="769"/>
      <c r="H53" s="769"/>
      <c r="I53" s="769"/>
      <c r="J53" s="665"/>
      <c r="K53" s="754"/>
      <c r="L53" s="769"/>
      <c r="M53" s="769"/>
      <c r="N53" s="769"/>
      <c r="O53" s="665"/>
      <c r="P53" s="754">
        <v>2</v>
      </c>
      <c r="Q53" s="769">
        <v>0</v>
      </c>
      <c r="R53" s="769">
        <v>0</v>
      </c>
      <c r="S53" s="769" t="s">
        <v>119</v>
      </c>
      <c r="T53" s="665">
        <v>2</v>
      </c>
      <c r="U53" s="800" t="s">
        <v>122</v>
      </c>
      <c r="V53" s="769"/>
      <c r="W53" s="769"/>
      <c r="X53" s="769"/>
      <c r="Y53" s="795"/>
      <c r="Z53" s="774"/>
      <c r="AA53" s="769"/>
      <c r="AB53" s="769"/>
      <c r="AC53" s="756"/>
      <c r="AD53" s="795"/>
      <c r="AE53" s="676"/>
      <c r="AF53" s="819"/>
      <c r="AG53" s="769"/>
      <c r="AH53" s="769"/>
      <c r="AI53" s="665"/>
      <c r="AJ53" s="808"/>
      <c r="AK53" s="789"/>
      <c r="AL53" s="789"/>
      <c r="AM53" s="789"/>
      <c r="AN53" s="775"/>
      <c r="AO53" s="855"/>
    </row>
    <row r="54" spans="1:51" ht="15.75" x14ac:dyDescent="0.2">
      <c r="A54" s="776">
        <v>44</v>
      </c>
      <c r="B54" s="787" t="s">
        <v>433</v>
      </c>
      <c r="C54" s="941" t="s">
        <v>434</v>
      </c>
      <c r="D54" s="962">
        <v>2</v>
      </c>
      <c r="E54" s="965">
        <v>2</v>
      </c>
      <c r="F54" s="820"/>
      <c r="G54" s="663"/>
      <c r="H54" s="787"/>
      <c r="I54" s="663"/>
      <c r="J54" s="821"/>
      <c r="K54" s="776"/>
      <c r="L54" s="787"/>
      <c r="M54" s="663"/>
      <c r="N54" s="787"/>
      <c r="O54" s="822"/>
      <c r="P54" s="820"/>
      <c r="Q54" s="663"/>
      <c r="R54" s="787"/>
      <c r="S54" s="663"/>
      <c r="T54" s="821"/>
      <c r="U54" s="776"/>
      <c r="V54" s="787"/>
      <c r="W54" s="663"/>
      <c r="X54" s="787"/>
      <c r="Y54" s="822"/>
      <c r="Z54" s="666">
        <v>2</v>
      </c>
      <c r="AA54" s="667">
        <v>0</v>
      </c>
      <c r="AB54" s="667">
        <v>0</v>
      </c>
      <c r="AC54" s="667" t="s">
        <v>119</v>
      </c>
      <c r="AD54" s="668">
        <v>2</v>
      </c>
      <c r="AE54" s="669" t="s">
        <v>122</v>
      </c>
      <c r="AF54" s="802"/>
      <c r="AG54" s="663"/>
      <c r="AH54" s="787"/>
      <c r="AI54" s="822"/>
      <c r="AJ54" s="820"/>
      <c r="AK54" s="663"/>
      <c r="AL54" s="787"/>
      <c r="AM54" s="663"/>
      <c r="AN54" s="821"/>
      <c r="AO54" s="855"/>
    </row>
    <row r="55" spans="1:51" ht="15.75" x14ac:dyDescent="0.2">
      <c r="A55" s="776">
        <v>45</v>
      </c>
      <c r="B55" s="787" t="s">
        <v>435</v>
      </c>
      <c r="C55" s="940" t="s">
        <v>436</v>
      </c>
      <c r="D55" s="962">
        <v>2</v>
      </c>
      <c r="E55" s="965">
        <v>2</v>
      </c>
      <c r="F55" s="763"/>
      <c r="G55" s="761"/>
      <c r="H55" s="761"/>
      <c r="I55" s="761"/>
      <c r="J55" s="762"/>
      <c r="K55" s="763"/>
      <c r="L55" s="761"/>
      <c r="M55" s="761"/>
      <c r="N55" s="761"/>
      <c r="O55" s="762"/>
      <c r="P55" s="763"/>
      <c r="Q55" s="761"/>
      <c r="R55" s="761"/>
      <c r="S55" s="761"/>
      <c r="T55" s="762"/>
      <c r="U55" s="763"/>
      <c r="V55" s="761"/>
      <c r="W55" s="761"/>
      <c r="X55" s="761"/>
      <c r="Y55" s="762"/>
      <c r="Z55" s="666">
        <v>2</v>
      </c>
      <c r="AA55" s="667">
        <v>0</v>
      </c>
      <c r="AB55" s="667">
        <v>0</v>
      </c>
      <c r="AC55" s="667" t="s">
        <v>119</v>
      </c>
      <c r="AD55" s="801">
        <v>2</v>
      </c>
      <c r="AE55" s="669" t="s">
        <v>122</v>
      </c>
      <c r="AF55" s="802"/>
      <c r="AG55" s="761"/>
      <c r="AH55" s="761"/>
      <c r="AI55" s="762"/>
      <c r="AJ55" s="763"/>
      <c r="AK55" s="761"/>
      <c r="AL55" s="761"/>
      <c r="AM55" s="761"/>
      <c r="AN55" s="762"/>
      <c r="AO55" s="855"/>
    </row>
    <row r="56" spans="1:51" ht="16.5" thickBot="1" x14ac:dyDescent="0.25">
      <c r="A56" s="989">
        <v>46</v>
      </c>
      <c r="B56" s="990" t="s">
        <v>437</v>
      </c>
      <c r="C56" s="991" t="s">
        <v>438</v>
      </c>
      <c r="D56" s="992">
        <v>2</v>
      </c>
      <c r="E56" s="993">
        <v>2</v>
      </c>
      <c r="F56" s="994"/>
      <c r="G56" s="995"/>
      <c r="H56" s="995"/>
      <c r="I56" s="995"/>
      <c r="J56" s="996"/>
      <c r="K56" s="994"/>
      <c r="L56" s="995"/>
      <c r="M56" s="995"/>
      <c r="N56" s="995"/>
      <c r="O56" s="996"/>
      <c r="P56" s="994"/>
      <c r="Q56" s="995"/>
      <c r="R56" s="995"/>
      <c r="S56" s="995"/>
      <c r="T56" s="996"/>
      <c r="U56" s="994"/>
      <c r="V56" s="995"/>
      <c r="W56" s="995"/>
      <c r="X56" s="995"/>
      <c r="Y56" s="996"/>
      <c r="Z56" s="997">
        <v>2</v>
      </c>
      <c r="AA56" s="998">
        <v>0</v>
      </c>
      <c r="AB56" s="998">
        <v>0</v>
      </c>
      <c r="AC56" s="998" t="s">
        <v>119</v>
      </c>
      <c r="AD56" s="999">
        <v>2</v>
      </c>
      <c r="AE56" s="1000" t="s">
        <v>122</v>
      </c>
      <c r="AF56" s="1001"/>
      <c r="AG56" s="995"/>
      <c r="AH56" s="995"/>
      <c r="AI56" s="996"/>
      <c r="AJ56" s="994"/>
      <c r="AK56" s="995"/>
      <c r="AL56" s="995"/>
      <c r="AM56" s="995"/>
      <c r="AN56" s="996"/>
      <c r="AO56" s="535"/>
    </row>
    <row r="57" spans="1:51" ht="15.75" x14ac:dyDescent="0.25">
      <c r="A57" s="823"/>
      <c r="B57" s="824" t="s">
        <v>439</v>
      </c>
      <c r="C57" s="7"/>
      <c r="D57" s="7"/>
      <c r="E57" s="7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974"/>
    </row>
    <row r="58" spans="1:51" ht="16.5" customHeight="1" x14ac:dyDescent="0.2">
      <c r="A58" s="975"/>
      <c r="B58" s="972"/>
      <c r="C58" s="973"/>
      <c r="D58" s="970"/>
      <c r="E58" s="970"/>
      <c r="F58" s="976"/>
      <c r="G58" s="976"/>
      <c r="H58" s="976"/>
      <c r="I58" s="976"/>
      <c r="J58" s="976"/>
      <c r="K58" s="976"/>
      <c r="L58" s="976"/>
      <c r="M58" s="976"/>
      <c r="N58" s="976"/>
      <c r="O58" s="976"/>
      <c r="P58" s="976"/>
      <c r="Q58" s="976"/>
      <c r="R58" s="976"/>
      <c r="S58" s="976"/>
      <c r="T58" s="976"/>
      <c r="U58" s="976"/>
      <c r="V58" s="976"/>
      <c r="W58" s="976"/>
      <c r="X58" s="976"/>
      <c r="Y58" s="976"/>
      <c r="Z58" s="977"/>
      <c r="AA58" s="977"/>
      <c r="AB58" s="977"/>
      <c r="AC58" s="977"/>
      <c r="AD58" s="977"/>
      <c r="AE58" s="978"/>
      <c r="AF58" s="979"/>
      <c r="AG58" s="976"/>
      <c r="AH58" s="976"/>
      <c r="AI58" s="976"/>
      <c r="AJ58" s="976"/>
      <c r="AK58" s="976"/>
      <c r="AL58" s="976"/>
      <c r="AM58" s="976"/>
      <c r="AN58" s="976"/>
      <c r="AO58" s="974"/>
    </row>
    <row r="59" spans="1:51" ht="16.5" customHeight="1" x14ac:dyDescent="0.2">
      <c r="A59" s="975"/>
      <c r="B59" s="972"/>
      <c r="C59" s="5"/>
      <c r="D59" s="5"/>
      <c r="E59" s="5"/>
      <c r="F59" s="5"/>
      <c r="G59" s="5"/>
      <c r="H59" s="5"/>
      <c r="I59" s="976"/>
      <c r="J59" s="976"/>
      <c r="K59" s="976"/>
      <c r="L59" s="976"/>
      <c r="M59" s="976"/>
      <c r="N59" s="976"/>
      <c r="O59" s="976"/>
      <c r="P59" s="976"/>
      <c r="Q59" s="976"/>
      <c r="R59" s="976"/>
      <c r="S59" s="976"/>
      <c r="T59" s="976"/>
      <c r="U59" s="976"/>
      <c r="V59" s="976"/>
      <c r="W59" s="976"/>
      <c r="X59" s="976"/>
      <c r="Y59" s="976"/>
      <c r="Z59" s="977"/>
      <c r="AA59" s="977"/>
      <c r="AB59" s="977"/>
      <c r="AC59" s="977"/>
      <c r="AD59" s="977"/>
      <c r="AE59" s="978"/>
      <c r="AF59" s="979"/>
      <c r="AG59" s="976"/>
      <c r="AH59" s="976"/>
      <c r="AI59" s="976"/>
      <c r="AJ59" s="976"/>
      <c r="AK59" s="976"/>
      <c r="AL59" s="976"/>
      <c r="AM59" s="976"/>
      <c r="AN59" s="976"/>
      <c r="AO59" s="974"/>
    </row>
    <row r="60" spans="1:51" ht="16.5" customHeight="1" x14ac:dyDescent="0.2">
      <c r="A60" s="975"/>
      <c r="B60" s="514"/>
      <c r="C60" s="5"/>
      <c r="D60" s="5"/>
      <c r="E60" s="5"/>
      <c r="F60" s="219" t="s">
        <v>131</v>
      </c>
      <c r="G60" s="5"/>
      <c r="H60" s="5"/>
      <c r="I60" s="976"/>
      <c r="J60" s="976"/>
      <c r="K60" s="976"/>
      <c r="L60" s="976"/>
      <c r="M60" s="976"/>
      <c r="N60" s="976"/>
      <c r="O60" s="976"/>
      <c r="P60" s="976"/>
      <c r="Q60" s="976"/>
      <c r="R60" s="976"/>
      <c r="S60" s="976"/>
      <c r="T60" s="976"/>
      <c r="U60" s="976"/>
      <c r="V60" s="976"/>
      <c r="W60" s="976"/>
      <c r="X60" s="976"/>
      <c r="Y60" s="976"/>
      <c r="Z60" s="977"/>
      <c r="AA60" s="977"/>
      <c r="AB60" s="977"/>
      <c r="AC60" s="977"/>
      <c r="AD60" s="977"/>
      <c r="AE60" s="978"/>
      <c r="AF60" s="979"/>
      <c r="AG60" s="976"/>
      <c r="AH60" s="976"/>
      <c r="AI60" s="976"/>
      <c r="AJ60" s="976"/>
      <c r="AK60" s="976"/>
      <c r="AL60" s="976"/>
      <c r="AM60" s="976"/>
      <c r="AN60" s="976"/>
      <c r="AO60" s="974"/>
    </row>
    <row r="61" spans="1:51" ht="16.5" customHeight="1" x14ac:dyDescent="0.2">
      <c r="A61" s="975"/>
      <c r="B61" s="514"/>
      <c r="C61" s="5"/>
      <c r="D61" s="5"/>
      <c r="E61" s="5"/>
      <c r="F61" s="219" t="s">
        <v>132</v>
      </c>
      <c r="G61" s="5"/>
      <c r="H61" s="5"/>
      <c r="I61" s="976"/>
      <c r="J61" s="976"/>
      <c r="K61" s="976"/>
      <c r="L61" s="976"/>
      <c r="M61" s="976"/>
      <c r="N61" s="976"/>
      <c r="O61" s="976"/>
      <c r="P61" s="976"/>
      <c r="Q61" s="976"/>
      <c r="R61" s="976"/>
      <c r="S61" s="976"/>
      <c r="T61" s="976"/>
      <c r="U61" s="976"/>
      <c r="V61" s="976"/>
      <c r="W61" s="976"/>
      <c r="X61" s="976"/>
      <c r="Y61" s="976"/>
      <c r="Z61" s="977"/>
      <c r="AA61" s="977"/>
      <c r="AB61" s="977"/>
      <c r="AC61" s="977"/>
      <c r="AD61" s="977"/>
      <c r="AE61" s="978"/>
      <c r="AF61" s="979"/>
      <c r="AG61" s="976"/>
      <c r="AH61" s="976"/>
      <c r="AI61" s="976"/>
      <c r="AJ61" s="976"/>
      <c r="AK61" s="976"/>
      <c r="AL61" s="976"/>
      <c r="AM61" s="976"/>
      <c r="AN61" s="976"/>
      <c r="AO61" s="516"/>
      <c r="AP61" s="516"/>
      <c r="AQ61" s="516"/>
      <c r="AR61" s="516"/>
      <c r="AS61" s="516"/>
      <c r="AT61" s="516"/>
      <c r="AU61" s="516"/>
      <c r="AV61" s="516"/>
      <c r="AW61" s="516"/>
      <c r="AX61" s="516"/>
      <c r="AY61" s="974"/>
    </row>
    <row r="62" spans="1:51" ht="16.5" customHeight="1" x14ac:dyDescent="0.2">
      <c r="A62" s="975"/>
      <c r="B62" s="514"/>
      <c r="C62" s="827"/>
      <c r="D62" s="970"/>
      <c r="E62" s="970"/>
      <c r="F62" s="976"/>
      <c r="G62" s="976"/>
      <c r="H62" s="976"/>
      <c r="I62" s="976"/>
      <c r="J62" s="976"/>
      <c r="K62" s="976"/>
      <c r="L62" s="976"/>
      <c r="M62" s="976"/>
      <c r="N62" s="976"/>
      <c r="O62" s="976"/>
      <c r="P62" s="976"/>
      <c r="Q62" s="976"/>
      <c r="R62" s="976"/>
      <c r="S62" s="976"/>
      <c r="T62" s="976"/>
      <c r="U62" s="976"/>
      <c r="V62" s="976"/>
      <c r="W62" s="976"/>
      <c r="X62" s="976"/>
      <c r="Y62" s="976"/>
      <c r="Z62" s="977"/>
      <c r="AA62" s="977"/>
      <c r="AB62" s="977"/>
      <c r="AC62" s="977"/>
      <c r="AD62" s="977"/>
      <c r="AE62" s="978"/>
      <c r="AF62" s="979"/>
      <c r="AG62" s="976"/>
      <c r="AH62" s="976"/>
      <c r="AI62" s="976"/>
      <c r="AJ62" s="976"/>
      <c r="AK62" s="976"/>
      <c r="AL62" s="976"/>
      <c r="AM62" s="976"/>
      <c r="AN62" s="976"/>
      <c r="AO62" s="516"/>
      <c r="AP62" s="516"/>
      <c r="AQ62" s="516"/>
      <c r="AR62" s="516"/>
      <c r="AS62" s="516"/>
      <c r="AT62" s="516"/>
      <c r="AU62" s="516"/>
      <c r="AV62" s="516"/>
      <c r="AW62" s="516"/>
      <c r="AX62" s="516"/>
      <c r="AY62" s="974"/>
    </row>
    <row r="63" spans="1:51" ht="16.5" customHeight="1" x14ac:dyDescent="0.2">
      <c r="A63" s="975"/>
      <c r="B63" s="514"/>
      <c r="C63" s="827"/>
      <c r="D63" s="970"/>
      <c r="E63" s="970"/>
      <c r="F63" s="976"/>
      <c r="G63" s="976"/>
      <c r="H63" s="976"/>
      <c r="I63" s="976"/>
      <c r="J63" s="976"/>
      <c r="K63" s="976"/>
      <c r="L63" s="976"/>
      <c r="M63" s="976"/>
      <c r="N63" s="976"/>
      <c r="O63" s="976"/>
      <c r="P63" s="976"/>
      <c r="Q63" s="976"/>
      <c r="R63" s="976"/>
      <c r="S63" s="976"/>
      <c r="T63" s="976"/>
      <c r="U63" s="976"/>
      <c r="V63" s="976"/>
      <c r="W63" s="976"/>
      <c r="X63" s="976"/>
      <c r="Y63" s="976"/>
      <c r="Z63" s="977"/>
      <c r="AA63" s="977"/>
      <c r="AB63" s="977"/>
      <c r="AC63" s="977"/>
      <c r="AD63" s="977"/>
      <c r="AE63" s="978"/>
      <c r="AF63" s="979"/>
      <c r="AG63" s="976"/>
      <c r="AH63" s="976"/>
      <c r="AI63" s="976"/>
      <c r="AJ63" s="976"/>
      <c r="AK63" s="976"/>
      <c r="AL63" s="976"/>
      <c r="AM63" s="976"/>
      <c r="AN63" s="976"/>
      <c r="AO63" s="516"/>
      <c r="AP63" s="516"/>
      <c r="AQ63" s="516"/>
      <c r="AR63" s="516"/>
      <c r="AS63" s="516"/>
      <c r="AT63" s="516"/>
      <c r="AU63" s="516"/>
      <c r="AV63" s="516"/>
      <c r="AW63" s="516"/>
      <c r="AX63" s="516"/>
      <c r="AY63" s="974"/>
    </row>
    <row r="64" spans="1:51" ht="16.5" customHeight="1" x14ac:dyDescent="0.2">
      <c r="A64" s="975"/>
      <c r="B64" s="972"/>
      <c r="C64" s="973"/>
      <c r="D64" s="970"/>
      <c r="E64" s="970"/>
      <c r="F64" s="976"/>
      <c r="G64" s="976"/>
      <c r="H64" s="976"/>
      <c r="I64" s="976"/>
      <c r="J64" s="976"/>
      <c r="K64" s="976"/>
      <c r="L64" s="976"/>
      <c r="M64" s="976"/>
      <c r="N64" s="976"/>
      <c r="O64" s="976"/>
      <c r="P64" s="976"/>
      <c r="Q64" s="976"/>
      <c r="R64" s="976"/>
      <c r="S64" s="976"/>
      <c r="T64" s="976"/>
      <c r="U64" s="976"/>
      <c r="V64" s="976"/>
      <c r="W64" s="976"/>
      <c r="X64" s="976"/>
      <c r="Y64" s="976"/>
      <c r="Z64" s="977"/>
      <c r="AA64" s="977"/>
      <c r="AB64" s="977"/>
      <c r="AC64" s="977"/>
      <c r="AD64" s="977"/>
      <c r="AE64" s="978"/>
      <c r="AF64" s="979"/>
      <c r="AG64" s="976"/>
      <c r="AH64" s="976"/>
      <c r="AI64" s="976"/>
      <c r="AJ64" s="976"/>
      <c r="AK64" s="976"/>
      <c r="AL64" s="976"/>
      <c r="AM64" s="976"/>
      <c r="AN64" s="976"/>
      <c r="AO64" s="516"/>
      <c r="AP64" s="516"/>
      <c r="AQ64" s="516"/>
      <c r="AR64" s="516"/>
      <c r="AS64" s="516"/>
      <c r="AT64" s="516"/>
      <c r="AU64" s="516"/>
      <c r="AV64" s="516"/>
      <c r="AW64" s="516"/>
      <c r="AX64" s="516"/>
      <c r="AY64" s="974"/>
    </row>
    <row r="65" spans="1:51" ht="16.5" customHeight="1" x14ac:dyDescent="0.2">
      <c r="A65" s="975"/>
      <c r="B65" s="972"/>
      <c r="C65" s="973"/>
      <c r="D65" s="970"/>
      <c r="E65" s="970"/>
      <c r="F65" s="976"/>
      <c r="G65" s="976"/>
      <c r="H65" s="976"/>
      <c r="I65" s="976"/>
      <c r="J65" s="976"/>
      <c r="K65" s="976"/>
      <c r="L65" s="976"/>
      <c r="M65" s="976"/>
      <c r="N65" s="976"/>
      <c r="O65" s="976"/>
      <c r="P65" s="976"/>
      <c r="Q65" s="976"/>
      <c r="R65" s="976"/>
      <c r="S65" s="976"/>
      <c r="T65" s="976"/>
      <c r="U65" s="976"/>
      <c r="V65" s="976"/>
      <c r="W65" s="976"/>
      <c r="X65" s="976"/>
      <c r="Y65" s="976"/>
      <c r="Z65" s="977"/>
      <c r="AA65" s="977"/>
      <c r="AB65" s="977"/>
      <c r="AC65" s="977"/>
      <c r="AD65" s="977"/>
      <c r="AE65" s="978"/>
      <c r="AF65" s="979"/>
      <c r="AG65" s="976"/>
      <c r="AH65" s="976"/>
      <c r="AI65" s="976"/>
      <c r="AJ65" s="976"/>
      <c r="AK65" s="976"/>
      <c r="AL65" s="976"/>
      <c r="AM65" s="976"/>
      <c r="AN65" s="976"/>
      <c r="AO65" s="516"/>
      <c r="AP65" s="516"/>
      <c r="AQ65" s="516"/>
      <c r="AR65" s="516"/>
      <c r="AS65" s="516"/>
      <c r="AT65" s="516"/>
      <c r="AU65" s="516"/>
      <c r="AV65" s="516"/>
      <c r="AW65" s="516"/>
      <c r="AX65" s="516"/>
      <c r="AY65" s="974"/>
    </row>
    <row r="66" spans="1:51" ht="16.5" customHeight="1" x14ac:dyDescent="0.2">
      <c r="A66" s="975"/>
      <c r="B66" s="514"/>
      <c r="C66" s="833"/>
      <c r="D66" s="970"/>
      <c r="E66" s="970"/>
      <c r="F66" s="976"/>
      <c r="G66" s="976"/>
      <c r="H66" s="976"/>
      <c r="I66" s="976"/>
      <c r="J66" s="976"/>
      <c r="K66" s="976"/>
      <c r="L66" s="976"/>
      <c r="M66" s="976"/>
      <c r="N66" s="976"/>
      <c r="O66" s="976"/>
      <c r="P66" s="976"/>
      <c r="Q66" s="976"/>
      <c r="R66" s="976"/>
      <c r="S66" s="976"/>
      <c r="T66" s="976"/>
      <c r="U66" s="976"/>
      <c r="V66" s="976"/>
      <c r="W66" s="976"/>
      <c r="X66" s="976"/>
      <c r="Y66" s="976"/>
      <c r="Z66" s="977"/>
      <c r="AA66" s="977"/>
      <c r="AB66" s="977"/>
      <c r="AC66" s="977"/>
      <c r="AD66" s="977"/>
      <c r="AE66" s="978"/>
      <c r="AF66" s="979"/>
      <c r="AG66" s="976"/>
      <c r="AH66" s="976"/>
      <c r="AI66" s="976"/>
      <c r="AJ66" s="976"/>
      <c r="AK66" s="976"/>
      <c r="AL66" s="976"/>
      <c r="AM66" s="976"/>
      <c r="AN66" s="976"/>
      <c r="AO66" s="516"/>
      <c r="AP66" s="516"/>
      <c r="AQ66" s="516"/>
      <c r="AR66" s="516"/>
      <c r="AS66" s="516"/>
      <c r="AT66" s="516"/>
      <c r="AU66" s="516"/>
      <c r="AV66" s="516"/>
      <c r="AW66" s="516"/>
      <c r="AX66" s="516"/>
      <c r="AY66" s="974"/>
    </row>
    <row r="67" spans="1:51" ht="16.5" customHeight="1" x14ac:dyDescent="0.2">
      <c r="A67" s="975"/>
      <c r="B67" s="514"/>
      <c r="C67" s="833"/>
      <c r="D67" s="970"/>
      <c r="E67" s="970"/>
      <c r="F67" s="976"/>
      <c r="G67" s="976"/>
      <c r="H67" s="976"/>
      <c r="I67" s="976"/>
      <c r="J67" s="976"/>
      <c r="K67" s="976"/>
      <c r="L67" s="976"/>
      <c r="M67" s="976"/>
      <c r="N67" s="976"/>
      <c r="O67" s="976"/>
      <c r="P67" s="976"/>
      <c r="Q67" s="976"/>
      <c r="R67" s="976"/>
      <c r="S67" s="976"/>
      <c r="T67" s="976"/>
      <c r="U67" s="976"/>
      <c r="V67" s="976"/>
      <c r="W67" s="976"/>
      <c r="X67" s="976"/>
      <c r="Y67" s="976"/>
      <c r="Z67" s="977"/>
      <c r="AA67" s="977"/>
      <c r="AB67" s="977"/>
      <c r="AC67" s="977"/>
      <c r="AD67" s="977"/>
      <c r="AE67" s="978"/>
      <c r="AF67" s="979"/>
      <c r="AG67" s="976"/>
      <c r="AH67" s="976"/>
      <c r="AI67" s="976"/>
      <c r="AJ67" s="976"/>
      <c r="AK67" s="976"/>
      <c r="AL67" s="976"/>
      <c r="AM67" s="976"/>
      <c r="AN67" s="976"/>
      <c r="AO67" s="516"/>
      <c r="AP67" s="516"/>
      <c r="AQ67" s="516"/>
      <c r="AR67" s="516"/>
      <c r="AS67" s="516"/>
      <c r="AT67" s="516"/>
      <c r="AU67" s="516"/>
      <c r="AV67" s="516"/>
      <c r="AW67" s="516"/>
      <c r="AX67" s="516"/>
      <c r="AY67" s="974"/>
    </row>
    <row r="68" spans="1:51" ht="16.5" customHeight="1" x14ac:dyDescent="0.2">
      <c r="A68" s="172"/>
      <c r="B68" s="514"/>
      <c r="C68" s="833"/>
      <c r="D68" s="970"/>
      <c r="E68" s="970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172"/>
      <c r="AG68" s="980"/>
      <c r="AH68" s="980"/>
      <c r="AI68" s="980"/>
      <c r="AJ68" s="980"/>
      <c r="AK68" s="980"/>
      <c r="AL68" s="980"/>
      <c r="AM68" s="980"/>
      <c r="AN68" s="980"/>
      <c r="AO68" s="516"/>
      <c r="AP68" s="516"/>
      <c r="AQ68" s="516"/>
      <c r="AR68" s="516"/>
      <c r="AS68" s="516"/>
      <c r="AT68" s="516"/>
      <c r="AU68" s="516"/>
      <c r="AV68" s="516"/>
      <c r="AW68" s="516"/>
      <c r="AX68" s="516"/>
      <c r="AY68" s="974"/>
    </row>
    <row r="69" spans="1:51" ht="16.5" customHeight="1" x14ac:dyDescent="0.2">
      <c r="A69" s="980"/>
      <c r="B69" s="514"/>
      <c r="C69" s="833"/>
      <c r="D69" s="970"/>
      <c r="E69" s="97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980"/>
      <c r="AG69" s="980"/>
      <c r="AH69" s="980"/>
      <c r="AI69" s="980"/>
      <c r="AJ69" s="980"/>
      <c r="AK69" s="980"/>
      <c r="AL69" s="980"/>
      <c r="AM69" s="980"/>
      <c r="AN69" s="980"/>
      <c r="AO69" s="516"/>
      <c r="AP69" s="516"/>
      <c r="AQ69" s="516"/>
      <c r="AR69" s="516"/>
      <c r="AS69" s="516"/>
      <c r="AT69" s="516"/>
      <c r="AU69" s="516"/>
      <c r="AV69" s="516"/>
      <c r="AW69" s="516"/>
      <c r="AX69" s="516"/>
      <c r="AY69" s="974"/>
    </row>
    <row r="70" spans="1:51" ht="16.5" customHeight="1" x14ac:dyDescent="0.2">
      <c r="A70" s="980"/>
      <c r="B70" s="972"/>
      <c r="C70" s="973"/>
      <c r="D70" s="970"/>
      <c r="E70" s="970"/>
      <c r="F70" s="976"/>
      <c r="G70" s="976"/>
      <c r="H70" s="976"/>
      <c r="I70" s="976"/>
      <c r="J70" s="976"/>
      <c r="K70" s="976"/>
      <c r="L70" s="976"/>
      <c r="M70" s="976"/>
      <c r="N70" s="976"/>
      <c r="O70" s="976"/>
      <c r="P70" s="976"/>
      <c r="Q70" s="976"/>
      <c r="R70" s="976"/>
      <c r="S70" s="976"/>
      <c r="T70" s="976"/>
      <c r="U70" s="976"/>
      <c r="V70" s="976"/>
      <c r="W70" s="976"/>
      <c r="X70" s="976"/>
      <c r="Y70" s="976"/>
      <c r="Z70" s="976"/>
      <c r="AA70" s="976"/>
      <c r="AB70" s="976"/>
      <c r="AC70" s="976"/>
      <c r="AD70" s="976"/>
      <c r="AE70" s="976"/>
      <c r="AF70" s="976"/>
      <c r="AG70" s="976"/>
      <c r="AH70" s="976"/>
      <c r="AI70" s="976"/>
      <c r="AJ70" s="976"/>
      <c r="AK70" s="976"/>
      <c r="AL70" s="976"/>
      <c r="AM70" s="976"/>
      <c r="AN70" s="976"/>
      <c r="AO70" s="516"/>
      <c r="AP70" s="516"/>
      <c r="AQ70" s="516"/>
      <c r="AR70" s="516"/>
      <c r="AS70" s="516"/>
      <c r="AT70" s="516"/>
      <c r="AU70" s="516"/>
      <c r="AV70" s="516"/>
      <c r="AW70" s="516"/>
      <c r="AX70" s="516"/>
      <c r="AY70" s="974"/>
    </row>
    <row r="71" spans="1:51" ht="16.5" customHeight="1" x14ac:dyDescent="0.2">
      <c r="A71" s="980"/>
      <c r="B71" s="972"/>
      <c r="C71" s="973"/>
      <c r="D71" s="970"/>
      <c r="E71" s="970"/>
      <c r="F71" s="976"/>
      <c r="G71" s="976"/>
      <c r="H71" s="976"/>
      <c r="I71" s="976"/>
      <c r="J71" s="976"/>
      <c r="K71" s="976"/>
      <c r="L71" s="976"/>
      <c r="M71" s="976"/>
      <c r="N71" s="976"/>
      <c r="O71" s="976"/>
      <c r="P71" s="976"/>
      <c r="Q71" s="976"/>
      <c r="R71" s="976"/>
      <c r="S71" s="976"/>
      <c r="T71" s="976"/>
      <c r="U71" s="976"/>
      <c r="V71" s="976"/>
      <c r="W71" s="976"/>
      <c r="X71" s="976"/>
      <c r="Y71" s="976"/>
      <c r="Z71" s="976"/>
      <c r="AA71" s="976"/>
      <c r="AB71" s="976"/>
      <c r="AC71" s="976"/>
      <c r="AD71" s="976"/>
      <c r="AE71" s="976"/>
      <c r="AF71" s="976"/>
      <c r="AG71" s="976"/>
      <c r="AH71" s="976"/>
      <c r="AI71" s="976"/>
      <c r="AJ71" s="976"/>
      <c r="AK71" s="976"/>
      <c r="AL71" s="976"/>
      <c r="AM71" s="976"/>
      <c r="AN71" s="976"/>
      <c r="AO71" s="516"/>
      <c r="AP71" s="516"/>
      <c r="AQ71" s="516"/>
      <c r="AR71" s="516"/>
      <c r="AS71" s="516"/>
      <c r="AT71" s="516"/>
      <c r="AU71" s="516"/>
      <c r="AV71" s="516"/>
      <c r="AW71" s="516"/>
      <c r="AX71" s="516"/>
      <c r="AY71" s="974"/>
    </row>
    <row r="72" spans="1:51" ht="16.5" customHeight="1" x14ac:dyDescent="0.2">
      <c r="A72" s="980"/>
      <c r="B72" s="514"/>
      <c r="C72" s="827"/>
      <c r="D72" s="970"/>
      <c r="E72" s="970"/>
      <c r="F72" s="976"/>
      <c r="G72" s="976"/>
      <c r="H72" s="976"/>
      <c r="I72" s="976"/>
      <c r="J72" s="976"/>
      <c r="K72" s="976"/>
      <c r="L72" s="976"/>
      <c r="M72" s="976"/>
      <c r="N72" s="976"/>
      <c r="O72" s="976"/>
      <c r="P72" s="976"/>
      <c r="Q72" s="976"/>
      <c r="R72" s="976"/>
      <c r="S72" s="976"/>
      <c r="T72" s="976"/>
      <c r="U72" s="976"/>
      <c r="V72" s="976"/>
      <c r="W72" s="976"/>
      <c r="X72" s="976"/>
      <c r="Y72" s="976"/>
      <c r="Z72" s="976"/>
      <c r="AA72" s="976"/>
      <c r="AB72" s="976"/>
      <c r="AC72" s="976"/>
      <c r="AD72" s="976"/>
      <c r="AE72" s="976"/>
      <c r="AF72" s="976"/>
      <c r="AG72" s="976"/>
      <c r="AH72" s="976"/>
      <c r="AI72" s="976"/>
      <c r="AJ72" s="976"/>
      <c r="AK72" s="976"/>
      <c r="AL72" s="976"/>
      <c r="AM72" s="976"/>
      <c r="AN72" s="976"/>
      <c r="AO72" s="516"/>
      <c r="AP72" s="516"/>
      <c r="AQ72" s="516"/>
      <c r="AR72" s="516"/>
      <c r="AS72" s="516"/>
      <c r="AT72" s="516"/>
      <c r="AU72" s="516"/>
      <c r="AV72" s="516"/>
      <c r="AW72" s="516"/>
      <c r="AX72" s="516"/>
      <c r="AY72" s="974"/>
    </row>
    <row r="73" spans="1:51" ht="16.5" customHeight="1" x14ac:dyDescent="0.2">
      <c r="A73" s="980"/>
      <c r="B73" s="514"/>
      <c r="C73" s="827"/>
      <c r="D73" s="970"/>
      <c r="E73" s="970"/>
      <c r="F73" s="976"/>
      <c r="G73" s="976"/>
      <c r="H73" s="976"/>
      <c r="I73" s="976"/>
      <c r="J73" s="976"/>
      <c r="K73" s="976"/>
      <c r="L73" s="976"/>
      <c r="M73" s="976"/>
      <c r="N73" s="976"/>
      <c r="O73" s="976"/>
      <c r="P73" s="976"/>
      <c r="Q73" s="976"/>
      <c r="R73" s="976"/>
      <c r="S73" s="976"/>
      <c r="T73" s="976"/>
      <c r="U73" s="976"/>
      <c r="V73" s="976"/>
      <c r="W73" s="976"/>
      <c r="X73" s="976"/>
      <c r="Y73" s="976"/>
      <c r="Z73" s="976"/>
      <c r="AA73" s="976"/>
      <c r="AB73" s="976"/>
      <c r="AC73" s="976"/>
      <c r="AD73" s="976"/>
      <c r="AE73" s="976"/>
      <c r="AF73" s="976"/>
      <c r="AG73" s="976"/>
      <c r="AH73" s="976"/>
      <c r="AI73" s="976"/>
      <c r="AJ73" s="976"/>
      <c r="AK73" s="976"/>
      <c r="AL73" s="976"/>
      <c r="AM73" s="976"/>
      <c r="AN73" s="976"/>
      <c r="AO73" s="516"/>
      <c r="AP73" s="516"/>
      <c r="AQ73" s="516"/>
      <c r="AR73" s="516"/>
      <c r="AS73" s="516"/>
      <c r="AT73" s="516"/>
      <c r="AU73" s="516"/>
      <c r="AV73" s="516"/>
      <c r="AW73" s="516"/>
      <c r="AX73" s="516"/>
      <c r="AY73" s="974"/>
    </row>
    <row r="74" spans="1:51" ht="16.5" customHeight="1" x14ac:dyDescent="0.2">
      <c r="A74" s="980"/>
      <c r="B74" s="514"/>
      <c r="C74" s="827"/>
      <c r="D74" s="970"/>
      <c r="E74" s="970"/>
      <c r="F74" s="976"/>
      <c r="G74" s="976"/>
      <c r="H74" s="976"/>
      <c r="I74" s="976"/>
      <c r="J74" s="976"/>
      <c r="K74" s="976"/>
      <c r="L74" s="976"/>
      <c r="M74" s="976"/>
      <c r="N74" s="976"/>
      <c r="O74" s="976"/>
      <c r="P74" s="976"/>
      <c r="Q74" s="976"/>
      <c r="R74" s="976"/>
      <c r="S74" s="976"/>
      <c r="T74" s="976"/>
      <c r="U74" s="976"/>
      <c r="V74" s="976"/>
      <c r="W74" s="976"/>
      <c r="X74" s="976"/>
      <c r="Y74" s="976"/>
      <c r="Z74" s="976"/>
      <c r="AA74" s="976"/>
      <c r="AB74" s="976"/>
      <c r="AC74" s="976"/>
      <c r="AD74" s="976"/>
      <c r="AE74" s="976"/>
      <c r="AF74" s="976"/>
      <c r="AG74" s="976"/>
      <c r="AH74" s="976"/>
      <c r="AI74" s="976"/>
      <c r="AJ74" s="976"/>
      <c r="AK74" s="976"/>
      <c r="AL74" s="976"/>
      <c r="AM74" s="976"/>
      <c r="AN74" s="976"/>
      <c r="AO74" s="516"/>
      <c r="AP74" s="516"/>
      <c r="AQ74" s="516"/>
      <c r="AR74" s="516"/>
      <c r="AS74" s="516"/>
      <c r="AT74" s="516"/>
      <c r="AU74" s="516"/>
      <c r="AV74" s="516"/>
      <c r="AW74" s="516"/>
      <c r="AX74" s="516"/>
      <c r="AY74" s="974"/>
    </row>
    <row r="75" spans="1:51" ht="16.5" customHeight="1" x14ac:dyDescent="0.2">
      <c r="A75" s="980"/>
      <c r="B75" s="514"/>
      <c r="C75" s="827"/>
      <c r="D75" s="970"/>
      <c r="E75" s="970"/>
      <c r="F75" s="976"/>
      <c r="G75" s="976"/>
      <c r="H75" s="976"/>
      <c r="I75" s="976"/>
      <c r="J75" s="976"/>
      <c r="K75" s="976"/>
      <c r="L75" s="976"/>
      <c r="M75" s="976"/>
      <c r="N75" s="976"/>
      <c r="O75" s="976"/>
      <c r="P75" s="976"/>
      <c r="Q75" s="976"/>
      <c r="R75" s="976"/>
      <c r="S75" s="976"/>
      <c r="T75" s="976"/>
      <c r="U75" s="976"/>
      <c r="V75" s="976"/>
      <c r="W75" s="976"/>
      <c r="X75" s="976"/>
      <c r="Y75" s="976"/>
      <c r="Z75" s="976"/>
      <c r="AA75" s="976"/>
      <c r="AB75" s="976"/>
      <c r="AC75" s="976"/>
      <c r="AD75" s="976"/>
      <c r="AE75" s="976"/>
      <c r="AF75" s="976"/>
      <c r="AG75" s="976"/>
      <c r="AH75" s="976"/>
      <c r="AI75" s="976"/>
      <c r="AJ75" s="976"/>
      <c r="AK75" s="976"/>
      <c r="AL75" s="976"/>
      <c r="AM75" s="976"/>
      <c r="AN75" s="976"/>
      <c r="AO75" s="516"/>
      <c r="AP75" s="516"/>
      <c r="AQ75" s="516"/>
      <c r="AR75" s="516"/>
      <c r="AS75" s="516"/>
      <c r="AT75" s="516"/>
      <c r="AU75" s="516"/>
      <c r="AV75" s="516"/>
      <c r="AW75" s="516"/>
      <c r="AX75" s="516"/>
      <c r="AY75" s="974"/>
    </row>
    <row r="76" spans="1:51" ht="16.5" customHeight="1" x14ac:dyDescent="0.2">
      <c r="A76" s="980"/>
      <c r="B76" s="514"/>
      <c r="C76" s="827"/>
      <c r="D76" s="970"/>
      <c r="E76" s="970"/>
      <c r="F76" s="976"/>
      <c r="G76" s="976"/>
      <c r="H76" s="976"/>
      <c r="I76" s="976"/>
      <c r="J76" s="976"/>
      <c r="K76" s="976"/>
      <c r="L76" s="976"/>
      <c r="M76" s="976"/>
      <c r="N76" s="976"/>
      <c r="O76" s="976"/>
      <c r="P76" s="976"/>
      <c r="Q76" s="976"/>
      <c r="R76" s="976"/>
      <c r="S76" s="976"/>
      <c r="T76" s="976"/>
      <c r="U76" s="976"/>
      <c r="V76" s="976"/>
      <c r="W76" s="976"/>
      <c r="X76" s="976"/>
      <c r="Y76" s="976"/>
      <c r="Z76" s="976"/>
      <c r="AA76" s="976"/>
      <c r="AB76" s="976"/>
      <c r="AC76" s="976"/>
      <c r="AD76" s="976"/>
      <c r="AE76" s="976"/>
      <c r="AF76" s="976"/>
      <c r="AG76" s="976"/>
      <c r="AH76" s="976"/>
      <c r="AI76" s="976"/>
      <c r="AJ76" s="976"/>
      <c r="AK76" s="976"/>
      <c r="AL76" s="976"/>
      <c r="AM76" s="976"/>
      <c r="AN76" s="976"/>
      <c r="AO76" s="516"/>
      <c r="AP76" s="516"/>
      <c r="AQ76" s="516"/>
      <c r="AR76" s="516"/>
      <c r="AS76" s="516"/>
      <c r="AT76" s="516"/>
      <c r="AU76" s="516"/>
      <c r="AV76" s="516"/>
      <c r="AW76" s="516"/>
      <c r="AX76" s="516"/>
      <c r="AY76" s="974"/>
    </row>
    <row r="77" spans="1:51" ht="16.5" customHeight="1" x14ac:dyDescent="0.2">
      <c r="A77" s="980"/>
      <c r="B77" s="514"/>
      <c r="C77" s="827"/>
      <c r="D77" s="970"/>
      <c r="E77" s="970"/>
      <c r="F77" s="976"/>
      <c r="G77" s="976"/>
      <c r="H77" s="976"/>
      <c r="I77" s="976"/>
      <c r="J77" s="976"/>
      <c r="K77" s="976"/>
      <c r="L77" s="976"/>
      <c r="M77" s="976"/>
      <c r="N77" s="976"/>
      <c r="O77" s="976"/>
      <c r="P77" s="976"/>
      <c r="Q77" s="976"/>
      <c r="R77" s="976"/>
      <c r="S77" s="976"/>
      <c r="T77" s="976"/>
      <c r="U77" s="976"/>
      <c r="V77" s="976"/>
      <c r="W77" s="976"/>
      <c r="X77" s="976"/>
      <c r="Y77" s="976"/>
      <c r="Z77" s="976"/>
      <c r="AA77" s="976"/>
      <c r="AB77" s="976"/>
      <c r="AC77" s="976"/>
      <c r="AD77" s="976"/>
      <c r="AE77" s="976"/>
      <c r="AF77" s="976"/>
      <c r="AG77" s="976"/>
      <c r="AH77" s="976"/>
      <c r="AI77" s="976"/>
      <c r="AJ77" s="976"/>
      <c r="AK77" s="976"/>
      <c r="AL77" s="976"/>
      <c r="AM77" s="976"/>
      <c r="AN77" s="976"/>
      <c r="AO77" s="516"/>
      <c r="AP77" s="516"/>
      <c r="AQ77" s="516"/>
      <c r="AR77" s="516"/>
      <c r="AS77" s="516"/>
      <c r="AT77" s="516"/>
      <c r="AU77" s="516"/>
      <c r="AV77" s="516"/>
      <c r="AW77" s="516"/>
      <c r="AX77" s="516"/>
      <c r="AY77" s="974"/>
    </row>
    <row r="78" spans="1:51" ht="16.5" customHeight="1" x14ac:dyDescent="0.2">
      <c r="A78" s="980"/>
      <c r="B78" s="514"/>
      <c r="C78" s="827"/>
      <c r="D78" s="970"/>
      <c r="E78" s="970"/>
      <c r="F78" s="976"/>
      <c r="G78" s="976"/>
      <c r="H78" s="976"/>
      <c r="I78" s="976"/>
      <c r="J78" s="976"/>
      <c r="K78" s="976"/>
      <c r="L78" s="976"/>
      <c r="M78" s="976"/>
      <c r="N78" s="976"/>
      <c r="O78" s="976"/>
      <c r="P78" s="976"/>
      <c r="Q78" s="976"/>
      <c r="R78" s="976"/>
      <c r="S78" s="976"/>
      <c r="T78" s="976"/>
      <c r="U78" s="976"/>
      <c r="V78" s="976"/>
      <c r="W78" s="976"/>
      <c r="X78" s="976"/>
      <c r="Y78" s="976"/>
      <c r="Z78" s="976"/>
      <c r="AA78" s="976"/>
      <c r="AB78" s="976"/>
      <c r="AC78" s="976"/>
      <c r="AD78" s="976"/>
      <c r="AE78" s="976"/>
      <c r="AF78" s="976"/>
      <c r="AG78" s="976"/>
      <c r="AH78" s="976"/>
      <c r="AI78" s="976"/>
      <c r="AJ78" s="976"/>
      <c r="AK78" s="976"/>
      <c r="AL78" s="976"/>
      <c r="AM78" s="976"/>
      <c r="AN78" s="976"/>
      <c r="AO78" s="516"/>
      <c r="AP78" s="516"/>
      <c r="AQ78" s="516"/>
      <c r="AR78" s="516"/>
      <c r="AS78" s="516"/>
      <c r="AT78" s="516"/>
      <c r="AU78" s="516"/>
      <c r="AV78" s="516"/>
      <c r="AW78" s="516"/>
      <c r="AX78" s="516"/>
      <c r="AY78" s="974"/>
    </row>
    <row r="79" spans="1:51" ht="16.5" customHeight="1" x14ac:dyDescent="0.2">
      <c r="A79" s="980"/>
      <c r="B79" s="514"/>
      <c r="C79" s="827"/>
      <c r="D79" s="970"/>
      <c r="E79" s="970"/>
      <c r="F79" s="976"/>
      <c r="G79" s="976"/>
      <c r="H79" s="976"/>
      <c r="I79" s="976"/>
      <c r="J79" s="976"/>
      <c r="K79" s="976"/>
      <c r="L79" s="976"/>
      <c r="M79" s="976"/>
      <c r="N79" s="976"/>
      <c r="O79" s="976"/>
      <c r="P79" s="976"/>
      <c r="Q79" s="976"/>
      <c r="R79" s="976"/>
      <c r="S79" s="976"/>
      <c r="T79" s="976"/>
      <c r="U79" s="976"/>
      <c r="V79" s="976"/>
      <c r="W79" s="976"/>
      <c r="X79" s="976"/>
      <c r="Y79" s="976"/>
      <c r="Z79" s="976"/>
      <c r="AA79" s="976"/>
      <c r="AB79" s="976"/>
      <c r="AC79" s="976"/>
      <c r="AD79" s="976"/>
      <c r="AE79" s="976"/>
      <c r="AF79" s="976"/>
      <c r="AG79" s="976"/>
      <c r="AH79" s="976"/>
      <c r="AI79" s="976"/>
      <c r="AJ79" s="976"/>
      <c r="AK79" s="976"/>
      <c r="AL79" s="976"/>
      <c r="AM79" s="976"/>
      <c r="AN79" s="976"/>
      <c r="AO79" s="516"/>
      <c r="AP79" s="516"/>
      <c r="AQ79" s="516"/>
      <c r="AR79" s="516"/>
      <c r="AS79" s="516"/>
      <c r="AT79" s="516"/>
      <c r="AU79" s="516"/>
      <c r="AV79" s="516"/>
      <c r="AW79" s="516"/>
      <c r="AX79" s="516"/>
      <c r="AY79" s="974"/>
    </row>
    <row r="80" spans="1:51" ht="16.5" customHeight="1" x14ac:dyDescent="0.2">
      <c r="A80" s="980"/>
      <c r="B80" s="972"/>
      <c r="C80" s="973"/>
      <c r="D80" s="970"/>
      <c r="E80" s="970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516"/>
      <c r="AP80" s="516"/>
      <c r="AQ80" s="516"/>
      <c r="AR80" s="516"/>
      <c r="AS80" s="516"/>
      <c r="AT80" s="516"/>
      <c r="AU80" s="516"/>
      <c r="AV80" s="516"/>
      <c r="AW80" s="516"/>
      <c r="AX80" s="516"/>
      <c r="AY80" s="974"/>
    </row>
    <row r="81" spans="1:51" ht="16.5" customHeight="1" x14ac:dyDescent="0.2">
      <c r="A81" s="980"/>
      <c r="B81" s="972"/>
      <c r="C81" s="973"/>
      <c r="D81" s="970"/>
      <c r="E81" s="970"/>
      <c r="F81" s="980"/>
      <c r="G81" s="980"/>
      <c r="H81" s="980"/>
      <c r="I81" s="980"/>
      <c r="J81" s="980"/>
      <c r="K81" s="980"/>
      <c r="L81" s="980"/>
      <c r="M81" s="980"/>
      <c r="N81" s="980"/>
      <c r="O81" s="980"/>
      <c r="P81" s="980"/>
      <c r="Q81" s="980"/>
      <c r="R81" s="980"/>
      <c r="S81" s="980"/>
      <c r="T81" s="980"/>
      <c r="U81" s="980"/>
      <c r="V81" s="980"/>
      <c r="W81" s="980"/>
      <c r="X81" s="980"/>
      <c r="Y81" s="980"/>
      <c r="Z81" s="980"/>
      <c r="AA81" s="980"/>
      <c r="AB81" s="980"/>
      <c r="AC81" s="980"/>
      <c r="AD81" s="980"/>
      <c r="AE81" s="980"/>
      <c r="AF81" s="980"/>
      <c r="AG81" s="980"/>
      <c r="AH81" s="980"/>
      <c r="AI81" s="980"/>
      <c r="AJ81" s="980"/>
      <c r="AK81" s="980"/>
      <c r="AL81" s="980"/>
      <c r="AM81" s="980"/>
      <c r="AN81" s="980"/>
      <c r="AO81" s="516"/>
      <c r="AP81" s="516"/>
      <c r="AQ81" s="516"/>
      <c r="AR81" s="516"/>
      <c r="AS81" s="516"/>
      <c r="AT81" s="516"/>
      <c r="AU81" s="516"/>
      <c r="AV81" s="516"/>
      <c r="AW81" s="516"/>
      <c r="AX81" s="516"/>
      <c r="AY81" s="974"/>
    </row>
    <row r="82" spans="1:51" ht="16.5" customHeight="1" x14ac:dyDescent="0.2">
      <c r="A82" s="980"/>
      <c r="B82" s="514"/>
      <c r="C82" s="827"/>
      <c r="D82" s="970"/>
      <c r="E82" s="970"/>
      <c r="F82" s="980"/>
      <c r="G82" s="980"/>
      <c r="H82" s="980"/>
      <c r="I82" s="980"/>
      <c r="J82" s="980"/>
      <c r="K82" s="980"/>
      <c r="L82" s="980"/>
      <c r="M82" s="980"/>
      <c r="N82" s="980"/>
      <c r="O82" s="980"/>
      <c r="P82" s="980"/>
      <c r="Q82" s="980"/>
      <c r="R82" s="980"/>
      <c r="S82" s="980"/>
      <c r="T82" s="980"/>
      <c r="U82" s="980"/>
      <c r="V82" s="980"/>
      <c r="W82" s="980"/>
      <c r="X82" s="980"/>
      <c r="Y82" s="980"/>
      <c r="Z82" s="980"/>
      <c r="AA82" s="980"/>
      <c r="AB82" s="980"/>
      <c r="AC82" s="980"/>
      <c r="AD82" s="980"/>
      <c r="AE82" s="980"/>
      <c r="AF82" s="980"/>
      <c r="AG82" s="980"/>
      <c r="AH82" s="980"/>
      <c r="AI82" s="980"/>
      <c r="AJ82" s="980"/>
      <c r="AK82" s="980"/>
      <c r="AL82" s="980"/>
      <c r="AM82" s="980"/>
      <c r="AN82" s="980"/>
      <c r="AO82" s="516"/>
      <c r="AP82" s="516"/>
      <c r="AQ82" s="516"/>
      <c r="AR82" s="516"/>
      <c r="AS82" s="516"/>
      <c r="AT82" s="516"/>
      <c r="AU82" s="516"/>
      <c r="AV82" s="516"/>
      <c r="AW82" s="516"/>
      <c r="AX82" s="516"/>
      <c r="AY82" s="974"/>
    </row>
    <row r="83" spans="1:51" ht="16.5" customHeight="1" x14ac:dyDescent="0.2">
      <c r="A83" s="980"/>
      <c r="B83" s="514"/>
      <c r="C83" s="827"/>
      <c r="D83" s="970"/>
      <c r="E83" s="970"/>
      <c r="F83" s="980"/>
      <c r="G83" s="980"/>
      <c r="H83" s="980"/>
      <c r="I83" s="980"/>
      <c r="J83" s="980"/>
      <c r="K83" s="980"/>
      <c r="L83" s="980"/>
      <c r="M83" s="980"/>
      <c r="N83" s="980"/>
      <c r="O83" s="980"/>
      <c r="P83" s="980"/>
      <c r="Q83" s="980"/>
      <c r="R83" s="980"/>
      <c r="S83" s="980"/>
      <c r="T83" s="980"/>
      <c r="U83" s="980"/>
      <c r="V83" s="980"/>
      <c r="W83" s="980"/>
      <c r="X83" s="980"/>
      <c r="Y83" s="980"/>
      <c r="Z83" s="980"/>
      <c r="AA83" s="980"/>
      <c r="AB83" s="980"/>
      <c r="AC83" s="980"/>
      <c r="AD83" s="980"/>
      <c r="AE83" s="980"/>
      <c r="AF83" s="980"/>
      <c r="AG83" s="980"/>
      <c r="AH83" s="980"/>
      <c r="AI83" s="980"/>
      <c r="AJ83" s="980"/>
      <c r="AK83" s="980"/>
      <c r="AL83" s="980"/>
      <c r="AM83" s="980"/>
      <c r="AN83" s="980"/>
      <c r="AO83" s="516"/>
      <c r="AP83" s="516"/>
      <c r="AQ83" s="516"/>
      <c r="AR83" s="516"/>
      <c r="AS83" s="516"/>
      <c r="AT83" s="516"/>
      <c r="AU83" s="516"/>
      <c r="AV83" s="516"/>
      <c r="AW83" s="516"/>
      <c r="AX83" s="516"/>
      <c r="AY83" s="974"/>
    </row>
    <row r="84" spans="1:51" ht="16.5" customHeight="1" x14ac:dyDescent="0.2">
      <c r="A84" s="980"/>
      <c r="B84" s="514"/>
      <c r="C84" s="827"/>
      <c r="D84" s="970"/>
      <c r="E84" s="970"/>
      <c r="F84" s="980"/>
      <c r="G84" s="980"/>
      <c r="H84" s="980"/>
      <c r="I84" s="980"/>
      <c r="J84" s="980"/>
      <c r="K84" s="980"/>
      <c r="L84" s="980"/>
      <c r="M84" s="980"/>
      <c r="N84" s="980"/>
      <c r="O84" s="980"/>
      <c r="P84" s="980"/>
      <c r="Q84" s="980"/>
      <c r="R84" s="980"/>
      <c r="S84" s="980"/>
      <c r="T84" s="980"/>
      <c r="U84" s="980"/>
      <c r="V84" s="980"/>
      <c r="W84" s="980"/>
      <c r="X84" s="980"/>
      <c r="Y84" s="980"/>
      <c r="Z84" s="980"/>
      <c r="AA84" s="980"/>
      <c r="AB84" s="980"/>
      <c r="AC84" s="980"/>
      <c r="AD84" s="980"/>
      <c r="AE84" s="980"/>
      <c r="AF84" s="980"/>
      <c r="AG84" s="980"/>
      <c r="AH84" s="980"/>
      <c r="AI84" s="980"/>
      <c r="AJ84" s="980"/>
      <c r="AK84" s="980"/>
      <c r="AL84" s="980"/>
      <c r="AM84" s="980"/>
      <c r="AN84" s="980"/>
      <c r="AO84" s="516"/>
      <c r="AP84" s="516"/>
      <c r="AQ84" s="516"/>
      <c r="AR84" s="516"/>
      <c r="AS84" s="516"/>
      <c r="AT84" s="516"/>
      <c r="AU84" s="516"/>
      <c r="AV84" s="516"/>
      <c r="AW84" s="516"/>
      <c r="AX84" s="516"/>
      <c r="AY84" s="974"/>
    </row>
    <row r="85" spans="1:51" ht="16.5" customHeight="1" x14ac:dyDescent="0.2">
      <c r="A85" s="980"/>
      <c r="B85" s="514"/>
      <c r="C85" s="827"/>
      <c r="D85" s="970"/>
      <c r="E85" s="970"/>
      <c r="F85" s="980"/>
      <c r="G85" s="980"/>
      <c r="H85" s="980"/>
      <c r="I85" s="980"/>
      <c r="J85" s="980"/>
      <c r="K85" s="980"/>
      <c r="L85" s="980"/>
      <c r="M85" s="980"/>
      <c r="N85" s="980"/>
      <c r="O85" s="980"/>
      <c r="P85" s="980"/>
      <c r="Q85" s="980"/>
      <c r="R85" s="980"/>
      <c r="S85" s="980"/>
      <c r="T85" s="980"/>
      <c r="U85" s="980"/>
      <c r="V85" s="980"/>
      <c r="W85" s="980"/>
      <c r="X85" s="980"/>
      <c r="Y85" s="980"/>
      <c r="Z85" s="980"/>
      <c r="AA85" s="980"/>
      <c r="AB85" s="980"/>
      <c r="AC85" s="980"/>
      <c r="AD85" s="980"/>
      <c r="AE85" s="980"/>
      <c r="AF85" s="980"/>
      <c r="AG85" s="980"/>
      <c r="AH85" s="980"/>
      <c r="AI85" s="980"/>
      <c r="AJ85" s="980"/>
      <c r="AK85" s="980"/>
      <c r="AL85" s="980"/>
      <c r="AM85" s="980"/>
      <c r="AN85" s="980"/>
      <c r="AO85" s="516"/>
      <c r="AP85" s="516"/>
      <c r="AQ85" s="516"/>
      <c r="AR85" s="516"/>
      <c r="AS85" s="516"/>
      <c r="AT85" s="516"/>
      <c r="AU85" s="516"/>
      <c r="AV85" s="516"/>
      <c r="AW85" s="516"/>
      <c r="AX85" s="516"/>
      <c r="AY85" s="974"/>
    </row>
    <row r="86" spans="1:51" x14ac:dyDescent="0.2">
      <c r="A86" s="980"/>
      <c r="B86" s="980"/>
      <c r="C86" s="981"/>
      <c r="D86" s="981"/>
      <c r="E86" s="981"/>
      <c r="F86" s="980"/>
      <c r="G86" s="980"/>
      <c r="H86" s="980"/>
      <c r="I86" s="980"/>
      <c r="J86" s="980"/>
      <c r="K86" s="980"/>
      <c r="L86" s="980"/>
      <c r="M86" s="980"/>
      <c r="N86" s="980"/>
      <c r="O86" s="980"/>
      <c r="P86" s="980"/>
      <c r="Q86" s="980"/>
      <c r="R86" s="980"/>
      <c r="S86" s="980"/>
      <c r="T86" s="980"/>
      <c r="U86" s="980"/>
      <c r="V86" s="980"/>
      <c r="W86" s="980"/>
      <c r="X86" s="980"/>
      <c r="Y86" s="980"/>
      <c r="Z86" s="980"/>
      <c r="AA86" s="980"/>
      <c r="AB86" s="980"/>
      <c r="AC86" s="980"/>
      <c r="AD86" s="980"/>
      <c r="AE86" s="980"/>
      <c r="AF86" s="980"/>
      <c r="AG86" s="980"/>
      <c r="AH86" s="980"/>
      <c r="AI86" s="980"/>
      <c r="AJ86" s="980"/>
      <c r="AK86" s="980"/>
      <c r="AL86" s="980"/>
      <c r="AM86" s="980"/>
      <c r="AN86" s="980"/>
      <c r="AO86" s="980"/>
      <c r="AP86" s="980"/>
      <c r="AQ86" s="980"/>
      <c r="AR86" s="980"/>
      <c r="AS86" s="980"/>
      <c r="AT86" s="980"/>
      <c r="AU86" s="980"/>
      <c r="AV86" s="980"/>
      <c r="AW86" s="980"/>
      <c r="AX86" s="980"/>
      <c r="AY86" s="980"/>
    </row>
    <row r="87" spans="1:51" x14ac:dyDescent="0.2">
      <c r="A87" s="980"/>
      <c r="B87" s="980"/>
      <c r="C87" s="981"/>
      <c r="D87" s="981"/>
      <c r="E87" s="981"/>
      <c r="F87" s="980"/>
      <c r="G87" s="980"/>
      <c r="H87" s="980"/>
      <c r="I87" s="980"/>
      <c r="J87" s="980"/>
      <c r="K87" s="980"/>
      <c r="L87" s="980"/>
      <c r="M87" s="980"/>
      <c r="N87" s="980"/>
      <c r="O87" s="980"/>
      <c r="P87" s="980"/>
      <c r="Q87" s="980"/>
      <c r="R87" s="980"/>
      <c r="S87" s="980"/>
      <c r="T87" s="980"/>
      <c r="U87" s="980"/>
      <c r="V87" s="980"/>
      <c r="W87" s="980"/>
      <c r="X87" s="980"/>
      <c r="Y87" s="980"/>
      <c r="Z87" s="980"/>
      <c r="AA87" s="980"/>
      <c r="AB87" s="980"/>
      <c r="AC87" s="980"/>
      <c r="AD87" s="980"/>
      <c r="AE87" s="980"/>
      <c r="AF87" s="980"/>
      <c r="AG87" s="980"/>
      <c r="AH87" s="980"/>
      <c r="AI87" s="980"/>
      <c r="AJ87" s="980"/>
      <c r="AK87" s="980"/>
      <c r="AL87" s="980"/>
      <c r="AM87" s="980"/>
      <c r="AN87" s="980"/>
      <c r="AO87" s="980"/>
      <c r="AP87" s="980"/>
      <c r="AQ87" s="980"/>
      <c r="AR87" s="980"/>
      <c r="AS87" s="980"/>
      <c r="AT87" s="980"/>
      <c r="AU87" s="980"/>
      <c r="AV87" s="980"/>
      <c r="AW87" s="980"/>
      <c r="AX87" s="980"/>
      <c r="AY87" s="980"/>
    </row>
    <row r="88" spans="1:51" x14ac:dyDescent="0.2">
      <c r="A88" s="980"/>
      <c r="B88" s="980"/>
      <c r="C88" s="981"/>
      <c r="D88" s="981"/>
      <c r="E88" s="981"/>
      <c r="F88" s="980"/>
      <c r="G88" s="980"/>
      <c r="H88" s="980"/>
      <c r="I88" s="980"/>
      <c r="J88" s="980"/>
      <c r="K88" s="980"/>
      <c r="L88" s="980"/>
      <c r="M88" s="980"/>
      <c r="N88" s="980"/>
      <c r="O88" s="980"/>
      <c r="P88" s="980"/>
      <c r="Q88" s="980"/>
      <c r="R88" s="980"/>
      <c r="S88" s="980"/>
      <c r="T88" s="980"/>
      <c r="U88" s="980"/>
      <c r="V88" s="980"/>
      <c r="W88" s="980"/>
      <c r="X88" s="980"/>
      <c r="Y88" s="980"/>
      <c r="Z88" s="980"/>
      <c r="AA88" s="980"/>
      <c r="AB88" s="980"/>
      <c r="AC88" s="980"/>
      <c r="AD88" s="980"/>
      <c r="AE88" s="980"/>
      <c r="AF88" s="980"/>
      <c r="AG88" s="980"/>
      <c r="AH88" s="980"/>
      <c r="AI88" s="980"/>
      <c r="AJ88" s="980"/>
      <c r="AK88" s="980"/>
      <c r="AL88" s="980"/>
      <c r="AM88" s="980"/>
      <c r="AN88" s="980"/>
      <c r="AO88" s="980"/>
      <c r="AP88" s="980"/>
      <c r="AQ88" s="980"/>
      <c r="AR88" s="980"/>
      <c r="AS88" s="980"/>
      <c r="AT88" s="980"/>
      <c r="AU88" s="980"/>
      <c r="AV88" s="980"/>
      <c r="AW88" s="980"/>
      <c r="AX88" s="980"/>
      <c r="AY88" s="980"/>
    </row>
    <row r="89" spans="1:51" x14ac:dyDescent="0.2">
      <c r="A89" s="980"/>
      <c r="B89" s="980"/>
      <c r="C89" s="981"/>
      <c r="D89" s="981"/>
      <c r="E89" s="981"/>
      <c r="F89" s="980"/>
      <c r="G89" s="980"/>
      <c r="H89" s="980"/>
      <c r="I89" s="980"/>
      <c r="J89" s="980"/>
      <c r="K89" s="980"/>
      <c r="L89" s="980"/>
      <c r="M89" s="980"/>
      <c r="N89" s="980"/>
      <c r="O89" s="980"/>
      <c r="P89" s="980"/>
      <c r="Q89" s="980"/>
      <c r="R89" s="980"/>
      <c r="S89" s="980"/>
      <c r="T89" s="980"/>
      <c r="U89" s="980"/>
      <c r="V89" s="980"/>
      <c r="W89" s="980"/>
      <c r="X89" s="980"/>
      <c r="Y89" s="980"/>
      <c r="Z89" s="980"/>
      <c r="AA89" s="980"/>
      <c r="AB89" s="980"/>
      <c r="AC89" s="980"/>
      <c r="AD89" s="980"/>
      <c r="AE89" s="980"/>
      <c r="AF89" s="980"/>
      <c r="AG89" s="980"/>
      <c r="AH89" s="980"/>
      <c r="AI89" s="980"/>
      <c r="AJ89" s="980"/>
      <c r="AK89" s="980"/>
      <c r="AL89" s="980"/>
      <c r="AM89" s="980"/>
      <c r="AN89" s="980"/>
      <c r="AO89" s="980"/>
      <c r="AP89" s="980"/>
      <c r="AQ89" s="980"/>
      <c r="AR89" s="980"/>
      <c r="AS89" s="980"/>
      <c r="AT89" s="980"/>
      <c r="AU89" s="980"/>
      <c r="AV89" s="980"/>
      <c r="AW89" s="980"/>
      <c r="AX89" s="980"/>
      <c r="AY89" s="980"/>
    </row>
    <row r="90" spans="1:51" x14ac:dyDescent="0.2">
      <c r="A90" s="980"/>
      <c r="B90" s="980"/>
      <c r="C90" s="981"/>
      <c r="D90" s="981"/>
      <c r="E90" s="981"/>
      <c r="F90" s="980"/>
      <c r="G90" s="980"/>
      <c r="H90" s="980"/>
      <c r="I90" s="980"/>
      <c r="J90" s="980"/>
      <c r="K90" s="980"/>
      <c r="L90" s="980"/>
      <c r="M90" s="980"/>
      <c r="N90" s="980"/>
      <c r="O90" s="980"/>
      <c r="P90" s="980"/>
      <c r="Q90" s="980"/>
      <c r="R90" s="980"/>
      <c r="S90" s="980"/>
      <c r="T90" s="980"/>
      <c r="U90" s="980"/>
      <c r="V90" s="980"/>
      <c r="W90" s="980"/>
      <c r="X90" s="980"/>
      <c r="Y90" s="980"/>
      <c r="Z90" s="980"/>
      <c r="AA90" s="980"/>
      <c r="AB90" s="980"/>
      <c r="AC90" s="980"/>
      <c r="AD90" s="980"/>
      <c r="AE90" s="980"/>
      <c r="AF90" s="980"/>
      <c r="AG90" s="980"/>
      <c r="AH90" s="980"/>
      <c r="AI90" s="980"/>
      <c r="AJ90" s="980"/>
      <c r="AK90" s="980"/>
      <c r="AL90" s="980"/>
      <c r="AM90" s="980"/>
      <c r="AN90" s="980"/>
      <c r="AO90" s="980"/>
      <c r="AP90" s="980"/>
      <c r="AQ90" s="980"/>
      <c r="AR90" s="980"/>
      <c r="AS90" s="980"/>
      <c r="AT90" s="980"/>
      <c r="AU90" s="980"/>
      <c r="AV90" s="980"/>
      <c r="AW90" s="980"/>
      <c r="AX90" s="980"/>
      <c r="AY90" s="980"/>
    </row>
    <row r="91" spans="1:51" ht="15.75" x14ac:dyDescent="0.2">
      <c r="A91" s="1147"/>
      <c r="B91" s="1147"/>
      <c r="C91" s="1147"/>
      <c r="D91" s="1147"/>
      <c r="E91" s="1147"/>
      <c r="F91" s="1147"/>
      <c r="G91" s="1147"/>
      <c r="H91" s="1147"/>
      <c r="I91" s="1147"/>
      <c r="J91" s="1147"/>
      <c r="K91" s="1147"/>
      <c r="L91" s="1147"/>
      <c r="M91" s="1147"/>
      <c r="N91" s="1147"/>
      <c r="O91" s="1147"/>
      <c r="P91" s="1147"/>
      <c r="Q91" s="1147"/>
      <c r="R91" s="1147"/>
      <c r="S91" s="1147"/>
      <c r="T91" s="1147"/>
      <c r="U91" s="1147"/>
      <c r="V91" s="1147"/>
      <c r="W91" s="1147"/>
      <c r="X91" s="1147"/>
      <c r="Y91" s="1147"/>
      <c r="Z91" s="1147"/>
      <c r="AA91" s="1147"/>
      <c r="AB91" s="1147"/>
      <c r="AC91" s="1147"/>
      <c r="AD91" s="1147"/>
      <c r="AE91" s="1147"/>
      <c r="AF91" s="1147"/>
    </row>
    <row r="92" spans="1:51" ht="15.75" x14ac:dyDescent="0.2">
      <c r="A92" s="1102"/>
      <c r="B92" s="1104"/>
      <c r="C92" s="1105"/>
      <c r="D92" s="830"/>
      <c r="E92" s="1102"/>
      <c r="F92" s="1102"/>
      <c r="G92" s="1102"/>
      <c r="H92" s="1102"/>
      <c r="I92" s="1102"/>
      <c r="J92" s="1102"/>
      <c r="K92" s="1102"/>
      <c r="L92" s="1102"/>
      <c r="M92" s="1102"/>
      <c r="N92" s="1102"/>
      <c r="O92" s="1102"/>
      <c r="P92" s="1102"/>
      <c r="Q92" s="172"/>
      <c r="R92" s="172"/>
      <c r="S92" s="172"/>
      <c r="T92" s="172"/>
      <c r="U92" s="172"/>
      <c r="V92" s="172"/>
      <c r="W92" s="172"/>
      <c r="X92" s="172"/>
      <c r="Y92" s="172"/>
      <c r="Z92" s="830"/>
      <c r="AA92" s="830"/>
      <c r="AB92" s="830"/>
      <c r="AC92" s="172"/>
      <c r="AD92" s="172"/>
      <c r="AE92" s="831"/>
      <c r="AF92" s="831"/>
    </row>
    <row r="93" spans="1:51" ht="15.75" x14ac:dyDescent="0.2">
      <c r="A93" s="1102"/>
      <c r="B93" s="1104"/>
      <c r="C93" s="1105"/>
      <c r="D93" s="830"/>
      <c r="E93" s="1102"/>
      <c r="F93" s="110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831"/>
      <c r="R93" s="831"/>
      <c r="S93" s="831"/>
      <c r="T93" s="831"/>
      <c r="U93" s="831"/>
      <c r="V93" s="831"/>
      <c r="W93" s="831"/>
      <c r="X93" s="831"/>
      <c r="Y93" s="831"/>
      <c r="Z93" s="831"/>
      <c r="AA93" s="831"/>
      <c r="AB93" s="831"/>
      <c r="AC93" s="831"/>
      <c r="AD93" s="831"/>
      <c r="AE93" s="831"/>
      <c r="AF93" s="831"/>
    </row>
    <row r="94" spans="1:51" ht="15.75" x14ac:dyDescent="0.2">
      <c r="A94" s="172"/>
      <c r="B94" s="567"/>
      <c r="C94" s="830"/>
      <c r="D94" s="1102"/>
      <c r="E94" s="1102"/>
      <c r="F94" s="1102"/>
      <c r="G94" s="172"/>
      <c r="H94" s="172"/>
      <c r="I94" s="172"/>
      <c r="J94" s="172"/>
      <c r="K94" s="593"/>
      <c r="L94" s="172"/>
      <c r="M94" s="172"/>
      <c r="N94" s="172"/>
      <c r="O94" s="172"/>
      <c r="P94" s="593"/>
      <c r="Q94" s="558"/>
      <c r="R94" s="558"/>
      <c r="S94" s="558"/>
      <c r="T94" s="558"/>
      <c r="U94" s="558"/>
      <c r="V94" s="558"/>
      <c r="W94" s="558"/>
      <c r="X94" s="558"/>
      <c r="Y94" s="558"/>
      <c r="Z94" s="558"/>
      <c r="AA94" s="831"/>
      <c r="AB94" s="558"/>
      <c r="AC94" s="558"/>
      <c r="AD94" s="558"/>
      <c r="AE94" s="558"/>
      <c r="AF94" s="558"/>
    </row>
    <row r="95" spans="1:51" ht="15.75" x14ac:dyDescent="0.2">
      <c r="A95" s="1098"/>
      <c r="B95" s="1098"/>
      <c r="C95" s="1098"/>
      <c r="D95" s="968"/>
      <c r="E95" s="969"/>
      <c r="F95" s="829"/>
      <c r="G95" s="828"/>
      <c r="H95" s="828"/>
      <c r="I95" s="828"/>
      <c r="J95" s="828"/>
      <c r="K95" s="828"/>
      <c r="L95" s="828"/>
      <c r="M95" s="828"/>
      <c r="N95" s="828"/>
      <c r="O95" s="828"/>
      <c r="P95" s="828"/>
      <c r="Q95" s="558"/>
      <c r="R95" s="558"/>
      <c r="S95" s="558"/>
      <c r="T95" s="558"/>
      <c r="U95" s="558"/>
      <c r="V95" s="558"/>
      <c r="W95" s="558"/>
      <c r="X95" s="558"/>
      <c r="Y95" s="558"/>
      <c r="Z95" s="558"/>
      <c r="AA95" s="831"/>
      <c r="AB95" s="558"/>
      <c r="AC95" s="558"/>
      <c r="AD95" s="558"/>
      <c r="AE95" s="558"/>
      <c r="AF95" s="558"/>
    </row>
    <row r="96" spans="1:51" ht="15.75" x14ac:dyDescent="0.2">
      <c r="A96" s="172"/>
      <c r="B96" s="514"/>
      <c r="C96" s="827"/>
      <c r="D96" s="970"/>
      <c r="E96" s="971"/>
      <c r="F96" s="826"/>
      <c r="G96" s="516"/>
      <c r="H96" s="516"/>
      <c r="I96" s="516"/>
      <c r="J96" s="516"/>
      <c r="K96" s="516"/>
      <c r="L96" s="516"/>
      <c r="M96" s="516"/>
      <c r="N96" s="516"/>
      <c r="O96" s="516"/>
      <c r="P96" s="516"/>
      <c r="Q96" s="558"/>
      <c r="R96" s="558"/>
      <c r="S96" s="558"/>
      <c r="T96" s="558"/>
      <c r="U96" s="558"/>
      <c r="V96" s="558"/>
      <c r="W96" s="558"/>
      <c r="X96" s="558"/>
      <c r="Y96" s="558"/>
      <c r="Z96" s="558"/>
      <c r="AA96" s="831"/>
      <c r="AB96" s="558"/>
      <c r="AC96" s="558"/>
      <c r="AD96" s="558"/>
      <c r="AE96" s="558"/>
      <c r="AF96" s="558"/>
    </row>
    <row r="97" spans="1:32" ht="15.75" x14ac:dyDescent="0.2">
      <c r="A97" s="172"/>
      <c r="B97" s="514"/>
      <c r="C97" s="827"/>
      <c r="D97" s="970"/>
      <c r="E97" s="971"/>
      <c r="F97" s="826"/>
      <c r="G97" s="516"/>
      <c r="H97" s="516"/>
      <c r="I97" s="516"/>
      <c r="J97" s="516"/>
      <c r="K97" s="516"/>
      <c r="L97" s="516"/>
      <c r="M97" s="516"/>
      <c r="N97" s="516"/>
      <c r="O97" s="516"/>
      <c r="P97" s="516"/>
      <c r="Q97" s="558"/>
      <c r="R97" s="558"/>
      <c r="S97" s="558"/>
      <c r="T97" s="558"/>
      <c r="U97" s="558"/>
      <c r="V97" s="558"/>
      <c r="W97" s="558"/>
      <c r="X97" s="558"/>
      <c r="Y97" s="558"/>
      <c r="Z97" s="558"/>
      <c r="AA97" s="831"/>
      <c r="AB97" s="558"/>
      <c r="AC97" s="558"/>
      <c r="AD97" s="558"/>
      <c r="AE97" s="558"/>
      <c r="AF97" s="558"/>
    </row>
    <row r="98" spans="1:32" ht="15.75" x14ac:dyDescent="0.25">
      <c r="A98" s="172"/>
      <c r="B98" s="514"/>
      <c r="C98" s="832"/>
      <c r="D98" s="970"/>
      <c r="E98" s="971"/>
      <c r="F98" s="826"/>
      <c r="G98" s="516"/>
      <c r="H98" s="516"/>
      <c r="I98" s="516"/>
      <c r="J98" s="516"/>
      <c r="K98" s="516"/>
      <c r="L98" s="516"/>
      <c r="M98" s="516"/>
      <c r="N98" s="516"/>
      <c r="O98" s="516"/>
      <c r="P98" s="516"/>
      <c r="Q98" s="558"/>
      <c r="R98" s="558"/>
      <c r="S98" s="558"/>
      <c r="T98" s="558"/>
      <c r="U98" s="558"/>
      <c r="V98" s="558"/>
      <c r="W98" s="558"/>
      <c r="X98" s="558"/>
      <c r="Y98" s="558"/>
      <c r="Z98" s="558"/>
      <c r="AA98" s="831"/>
      <c r="AB98" s="558"/>
      <c r="AC98" s="558"/>
      <c r="AD98" s="558"/>
      <c r="AE98" s="558"/>
      <c r="AF98" s="558"/>
    </row>
    <row r="99" spans="1:32" ht="15.75" x14ac:dyDescent="0.25">
      <c r="A99" s="172"/>
      <c r="B99" s="514"/>
      <c r="C99" s="832"/>
      <c r="D99" s="970"/>
      <c r="E99" s="971"/>
      <c r="F99" s="826"/>
      <c r="G99" s="516"/>
      <c r="H99" s="516"/>
      <c r="I99" s="516"/>
      <c r="J99" s="516"/>
      <c r="K99" s="516"/>
      <c r="L99" s="516"/>
      <c r="M99" s="516"/>
      <c r="N99" s="516"/>
      <c r="O99" s="516"/>
      <c r="P99" s="516"/>
      <c r="Q99" s="558"/>
      <c r="R99" s="558"/>
      <c r="S99" s="558"/>
      <c r="T99" s="558"/>
      <c r="U99" s="558"/>
      <c r="V99" s="558"/>
      <c r="W99" s="558"/>
      <c r="X99" s="558"/>
      <c r="Y99" s="558"/>
      <c r="Z99" s="558"/>
      <c r="AA99" s="831"/>
      <c r="AB99" s="558"/>
      <c r="AC99" s="558"/>
      <c r="AD99" s="558"/>
      <c r="AE99" s="558"/>
      <c r="AF99" s="558"/>
    </row>
    <row r="100" spans="1:32" ht="15.75" x14ac:dyDescent="0.2">
      <c r="A100" s="172"/>
      <c r="B100" s="514"/>
      <c r="C100" s="827"/>
      <c r="D100" s="970"/>
      <c r="E100" s="971"/>
      <c r="F100" s="826"/>
      <c r="G100" s="516"/>
      <c r="H100" s="516"/>
      <c r="I100" s="516"/>
      <c r="J100" s="516"/>
      <c r="K100" s="516"/>
      <c r="L100" s="516"/>
      <c r="M100" s="516"/>
      <c r="N100" s="516"/>
      <c r="O100" s="516"/>
      <c r="P100" s="516"/>
      <c r="Q100" s="558"/>
      <c r="R100" s="558"/>
      <c r="S100" s="558"/>
      <c r="T100" s="558"/>
      <c r="U100" s="558"/>
      <c r="V100" s="558"/>
      <c r="W100" s="558"/>
      <c r="X100" s="558"/>
      <c r="Y100" s="558"/>
      <c r="Z100" s="558"/>
      <c r="AA100" s="831"/>
      <c r="AB100" s="558"/>
      <c r="AC100" s="558"/>
      <c r="AD100" s="558"/>
      <c r="AE100" s="558"/>
      <c r="AF100" s="558"/>
    </row>
    <row r="101" spans="1:32" ht="15.75" x14ac:dyDescent="0.2">
      <c r="A101" s="172"/>
      <c r="B101" s="514"/>
      <c r="C101" s="827"/>
      <c r="D101" s="970"/>
      <c r="E101" s="971"/>
      <c r="F101" s="826"/>
      <c r="G101" s="516"/>
      <c r="H101" s="516"/>
      <c r="I101" s="516"/>
      <c r="J101" s="516"/>
      <c r="K101" s="516"/>
      <c r="L101" s="516"/>
      <c r="M101" s="516"/>
      <c r="N101" s="516"/>
      <c r="O101" s="516"/>
      <c r="P101" s="516"/>
      <c r="Q101" s="558"/>
      <c r="R101" s="558"/>
      <c r="S101" s="558"/>
      <c r="T101" s="558"/>
      <c r="U101" s="558"/>
      <c r="V101" s="558"/>
      <c r="W101" s="558"/>
      <c r="X101" s="558"/>
      <c r="Y101" s="558"/>
      <c r="Z101" s="558"/>
      <c r="AA101" s="831"/>
      <c r="AB101" s="558"/>
      <c r="AC101" s="558"/>
      <c r="AD101" s="558"/>
      <c r="AE101" s="558"/>
      <c r="AF101" s="558"/>
    </row>
    <row r="102" spans="1:32" ht="15.75" x14ac:dyDescent="0.2">
      <c r="A102" s="1098"/>
      <c r="B102" s="1098"/>
      <c r="C102" s="1098"/>
      <c r="D102" s="968"/>
      <c r="E102" s="969"/>
      <c r="F102" s="829"/>
      <c r="G102" s="828"/>
      <c r="H102" s="828"/>
      <c r="I102" s="828"/>
      <c r="J102" s="828"/>
      <c r="K102" s="828"/>
      <c r="L102" s="828"/>
      <c r="M102" s="828"/>
      <c r="N102" s="828"/>
      <c r="O102" s="828"/>
      <c r="P102" s="828"/>
      <c r="Q102" s="558"/>
      <c r="R102" s="558"/>
      <c r="S102" s="558"/>
      <c r="T102" s="558"/>
      <c r="U102" s="558"/>
      <c r="V102" s="558"/>
      <c r="W102" s="558"/>
      <c r="X102" s="558"/>
      <c r="Y102" s="558"/>
      <c r="Z102" s="558"/>
      <c r="AA102" s="831"/>
      <c r="AB102" s="558"/>
      <c r="AC102" s="558"/>
      <c r="AD102" s="558"/>
      <c r="AE102" s="558"/>
      <c r="AF102" s="558"/>
    </row>
    <row r="103" spans="1:32" ht="15.75" x14ac:dyDescent="0.2">
      <c r="A103" s="1098"/>
      <c r="B103" s="1098"/>
      <c r="C103" s="1098"/>
      <c r="D103" s="968"/>
      <c r="E103" s="968"/>
      <c r="F103" s="828"/>
      <c r="G103" s="828"/>
      <c r="H103" s="828"/>
      <c r="I103" s="828"/>
      <c r="J103" s="828"/>
      <c r="K103" s="828"/>
      <c r="L103" s="828"/>
      <c r="M103" s="828"/>
      <c r="N103" s="828"/>
      <c r="O103" s="828"/>
      <c r="P103" s="828"/>
      <c r="Q103" s="558"/>
      <c r="R103" s="651"/>
      <c r="S103" s="651"/>
      <c r="T103" s="651"/>
      <c r="U103" s="651"/>
      <c r="V103" s="651"/>
      <c r="W103" s="651"/>
      <c r="X103" s="651"/>
      <c r="Y103" s="651"/>
      <c r="Z103" s="651"/>
      <c r="AA103" s="651"/>
      <c r="AB103" s="651"/>
      <c r="AC103" s="651"/>
      <c r="AD103" s="651"/>
      <c r="AE103" s="651"/>
      <c r="AF103" s="515"/>
    </row>
    <row r="104" spans="1:32" ht="15.75" x14ac:dyDescent="0.2">
      <c r="A104" s="172"/>
      <c r="B104" s="514"/>
      <c r="C104" s="827"/>
      <c r="D104" s="970"/>
      <c r="E104" s="970"/>
      <c r="F104" s="516"/>
      <c r="G104" s="516"/>
      <c r="H104" s="516"/>
      <c r="I104" s="516"/>
      <c r="J104" s="516"/>
      <c r="K104" s="516"/>
      <c r="L104" s="516"/>
      <c r="M104" s="516"/>
      <c r="N104" s="516"/>
      <c r="O104" s="516"/>
      <c r="P104" s="516"/>
      <c r="Q104" s="558"/>
      <c r="R104" s="651"/>
      <c r="S104" s="651"/>
      <c r="T104" s="651"/>
      <c r="U104" s="651"/>
      <c r="V104" s="651"/>
      <c r="W104" s="651"/>
      <c r="X104" s="651"/>
      <c r="Y104" s="651"/>
      <c r="Z104" s="651"/>
      <c r="AA104" s="651"/>
      <c r="AB104" s="651"/>
      <c r="AC104" s="651"/>
      <c r="AD104" s="651"/>
      <c r="AE104" s="651"/>
      <c r="AF104" s="515"/>
    </row>
    <row r="105" spans="1:32" ht="15.75" x14ac:dyDescent="0.2">
      <c r="A105" s="172"/>
      <c r="B105" s="514"/>
      <c r="C105" s="827"/>
      <c r="D105" s="970"/>
      <c r="E105" s="970"/>
      <c r="F105" s="516"/>
      <c r="G105" s="516"/>
      <c r="H105" s="516"/>
      <c r="I105" s="516"/>
      <c r="J105" s="516"/>
      <c r="K105" s="516"/>
      <c r="L105" s="516"/>
      <c r="M105" s="516"/>
      <c r="N105" s="516"/>
      <c r="O105" s="516"/>
      <c r="P105" s="516"/>
      <c r="Q105" s="558"/>
      <c r="R105" s="651"/>
      <c r="S105" s="651"/>
      <c r="T105" s="651"/>
      <c r="U105" s="651"/>
      <c r="V105" s="651"/>
      <c r="W105" s="651"/>
      <c r="X105" s="651"/>
      <c r="Y105" s="651"/>
      <c r="Z105" s="651"/>
      <c r="AA105" s="651"/>
      <c r="AB105" s="651"/>
      <c r="AC105" s="651"/>
      <c r="AD105" s="651"/>
      <c r="AE105" s="651"/>
      <c r="AF105" s="515"/>
    </row>
    <row r="106" spans="1:32" ht="15.75" x14ac:dyDescent="0.2">
      <c r="A106" s="172"/>
      <c r="B106" s="514"/>
      <c r="C106" s="833"/>
      <c r="D106" s="970"/>
      <c r="E106" s="970"/>
      <c r="F106" s="516"/>
      <c r="G106" s="516"/>
      <c r="H106" s="516"/>
      <c r="I106" s="516"/>
      <c r="J106" s="516"/>
      <c r="K106" s="516"/>
      <c r="L106" s="516"/>
      <c r="M106" s="516"/>
      <c r="N106" s="516"/>
      <c r="O106" s="516"/>
      <c r="P106" s="516"/>
      <c r="Q106" s="558"/>
      <c r="R106" s="651"/>
      <c r="S106" s="651"/>
      <c r="T106" s="651"/>
      <c r="U106" s="651"/>
      <c r="V106" s="651"/>
      <c r="W106" s="651"/>
      <c r="X106" s="651"/>
      <c r="Y106" s="651"/>
      <c r="Z106" s="651"/>
      <c r="AA106" s="651"/>
      <c r="AB106" s="651"/>
      <c r="AC106" s="651"/>
      <c r="AD106" s="651"/>
      <c r="AE106" s="651"/>
      <c r="AF106" s="515"/>
    </row>
    <row r="107" spans="1:32" ht="15.75" x14ac:dyDescent="0.2">
      <c r="A107" s="172"/>
      <c r="B107" s="514"/>
      <c r="C107" s="833"/>
      <c r="D107" s="970"/>
      <c r="E107" s="970"/>
      <c r="F107" s="516"/>
      <c r="G107" s="516"/>
      <c r="H107" s="516"/>
      <c r="I107" s="516"/>
      <c r="J107" s="516"/>
      <c r="K107" s="516"/>
      <c r="L107" s="516"/>
      <c r="M107" s="516"/>
      <c r="N107" s="516"/>
      <c r="O107" s="516"/>
      <c r="P107" s="516"/>
      <c r="Q107" s="558"/>
      <c r="R107" s="516"/>
      <c r="S107" s="516"/>
      <c r="T107" s="516"/>
      <c r="U107" s="516"/>
      <c r="V107" s="516"/>
      <c r="W107" s="516"/>
      <c r="X107" s="516"/>
      <c r="Y107" s="516"/>
      <c r="Z107" s="516"/>
      <c r="AA107" s="516"/>
      <c r="AB107" s="516"/>
      <c r="AC107" s="516"/>
      <c r="AD107" s="516"/>
      <c r="AE107" s="516"/>
      <c r="AF107" s="514"/>
    </row>
    <row r="108" spans="1:32" ht="15.75" x14ac:dyDescent="0.2">
      <c r="A108" s="172"/>
      <c r="B108" s="514"/>
      <c r="C108" s="833"/>
      <c r="D108" s="970"/>
      <c r="E108" s="970"/>
      <c r="F108" s="516"/>
      <c r="G108" s="516"/>
      <c r="H108" s="516"/>
      <c r="I108" s="516"/>
      <c r="J108" s="516"/>
      <c r="K108" s="516"/>
      <c r="L108" s="516"/>
      <c r="M108" s="516"/>
      <c r="N108" s="516"/>
      <c r="O108" s="516"/>
      <c r="P108" s="516"/>
      <c r="Q108" s="558"/>
      <c r="R108" s="516"/>
      <c r="S108" s="516"/>
      <c r="T108" s="516"/>
      <c r="U108" s="516"/>
      <c r="V108" s="516"/>
      <c r="W108" s="516"/>
      <c r="X108" s="516"/>
      <c r="Y108" s="516"/>
      <c r="Z108" s="516"/>
      <c r="AA108" s="516"/>
      <c r="AB108" s="516"/>
      <c r="AC108" s="516"/>
      <c r="AD108" s="516"/>
      <c r="AE108" s="516"/>
      <c r="AF108" s="514"/>
    </row>
    <row r="109" spans="1:32" ht="15.75" x14ac:dyDescent="0.2">
      <c r="A109" s="172"/>
      <c r="B109" s="514"/>
      <c r="C109" s="833"/>
      <c r="D109" s="970"/>
      <c r="E109" s="970"/>
      <c r="F109" s="516"/>
      <c r="G109" s="516"/>
      <c r="H109" s="516"/>
      <c r="I109" s="516"/>
      <c r="J109" s="516"/>
      <c r="K109" s="516"/>
      <c r="L109" s="516"/>
      <c r="M109" s="516"/>
      <c r="N109" s="516"/>
      <c r="O109" s="516"/>
      <c r="P109" s="516"/>
      <c r="Q109" s="558"/>
      <c r="R109" s="558"/>
      <c r="S109" s="558"/>
      <c r="T109" s="558"/>
      <c r="U109" s="558"/>
      <c r="V109" s="558"/>
      <c r="W109" s="558"/>
      <c r="X109" s="558"/>
      <c r="Y109" s="558"/>
      <c r="Z109" s="558"/>
      <c r="AA109" s="558"/>
      <c r="AB109" s="558"/>
      <c r="AC109" s="558"/>
      <c r="AD109" s="558"/>
      <c r="AE109" s="558"/>
      <c r="AF109" s="558"/>
    </row>
    <row r="110" spans="1:32" ht="15.75" x14ac:dyDescent="0.2">
      <c r="A110" s="1098"/>
      <c r="B110" s="1098"/>
      <c r="C110" s="1098"/>
      <c r="D110" s="968"/>
      <c r="E110" s="968"/>
      <c r="F110" s="828"/>
      <c r="G110" s="828"/>
      <c r="H110" s="828"/>
      <c r="I110" s="828"/>
      <c r="J110" s="828"/>
      <c r="K110" s="828"/>
      <c r="L110" s="828"/>
      <c r="M110" s="828"/>
      <c r="N110" s="828"/>
      <c r="O110" s="828"/>
      <c r="P110" s="828"/>
      <c r="Q110" s="558"/>
      <c r="R110" s="558"/>
      <c r="S110" s="558"/>
      <c r="T110" s="558"/>
      <c r="U110" s="558"/>
      <c r="V110" s="558"/>
      <c r="W110" s="558"/>
      <c r="X110" s="558"/>
      <c r="Y110" s="558"/>
      <c r="Z110" s="558"/>
      <c r="AA110" s="558"/>
      <c r="AB110" s="558"/>
      <c r="AC110" s="558"/>
      <c r="AD110" s="558"/>
      <c r="AE110" s="558"/>
      <c r="AF110" s="558"/>
    </row>
    <row r="111" spans="1:32" x14ac:dyDescent="0.2">
      <c r="A111" s="560"/>
      <c r="B111" s="834"/>
      <c r="C111" s="835"/>
      <c r="D111" s="835"/>
      <c r="E111" s="835"/>
      <c r="F111" s="558"/>
      <c r="G111" s="558"/>
      <c r="H111" s="558"/>
      <c r="I111" s="558"/>
      <c r="J111" s="558"/>
      <c r="K111" s="558"/>
      <c r="L111" s="558"/>
      <c r="M111" s="558"/>
      <c r="N111" s="558"/>
      <c r="O111" s="558"/>
      <c r="P111" s="558"/>
      <c r="Q111" s="558"/>
      <c r="R111" s="558"/>
      <c r="S111" s="558"/>
      <c r="T111" s="558"/>
      <c r="U111" s="558"/>
      <c r="V111" s="558"/>
      <c r="W111" s="558"/>
      <c r="X111" s="558"/>
      <c r="Y111" s="558"/>
      <c r="Z111" s="558"/>
      <c r="AA111" s="558"/>
      <c r="AB111" s="558"/>
      <c r="AC111" s="558"/>
      <c r="AD111" s="558"/>
      <c r="AE111" s="558"/>
      <c r="AF111" s="558"/>
    </row>
    <row r="112" spans="1:32" x14ac:dyDescent="0.2">
      <c r="A112" s="560"/>
      <c r="B112" s="834"/>
      <c r="C112" s="835"/>
      <c r="D112" s="835"/>
      <c r="E112" s="835"/>
      <c r="F112" s="558"/>
      <c r="G112" s="558"/>
      <c r="H112" s="558"/>
      <c r="I112" s="558"/>
      <c r="J112" s="558"/>
      <c r="K112" s="558"/>
      <c r="L112" s="558"/>
      <c r="M112" s="558"/>
      <c r="N112" s="558"/>
      <c r="O112" s="558"/>
      <c r="P112" s="558"/>
      <c r="Q112" s="558"/>
      <c r="R112" s="558"/>
      <c r="S112" s="558"/>
      <c r="T112" s="558"/>
      <c r="U112" s="558"/>
      <c r="V112" s="558"/>
      <c r="W112" s="558"/>
      <c r="X112" s="558"/>
      <c r="Y112" s="558"/>
      <c r="Z112" s="558"/>
      <c r="AA112" s="558"/>
      <c r="AB112" s="558"/>
      <c r="AC112" s="558"/>
      <c r="AD112" s="558"/>
      <c r="AE112" s="558"/>
      <c r="AF112" s="558"/>
    </row>
  </sheetData>
  <mergeCells count="19">
    <mergeCell ref="A110:C110"/>
    <mergeCell ref="A102:C102"/>
    <mergeCell ref="A103:C103"/>
    <mergeCell ref="A6:AO6"/>
    <mergeCell ref="A7:A8"/>
    <mergeCell ref="B7:B8"/>
    <mergeCell ref="C7:C8"/>
    <mergeCell ref="E7:E8"/>
    <mergeCell ref="F7:AI7"/>
    <mergeCell ref="AO7:AO8"/>
    <mergeCell ref="A10:C10"/>
    <mergeCell ref="A95:C95"/>
    <mergeCell ref="D94:F94"/>
    <mergeCell ref="G92:P92"/>
    <mergeCell ref="E92:F93"/>
    <mergeCell ref="A91:AF91"/>
    <mergeCell ref="A92:A93"/>
    <mergeCell ref="B92:B93"/>
    <mergeCell ref="C92:C9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"/>
  <sheetViews>
    <sheetView zoomScale="90" zoomScaleNormal="90" workbookViewId="0">
      <selection activeCell="D42" sqref="D42"/>
    </sheetView>
  </sheetViews>
  <sheetFormatPr defaultRowHeight="12.75" x14ac:dyDescent="0.2"/>
  <cols>
    <col min="2" max="2" width="16.28515625" customWidth="1"/>
    <col min="3" max="3" width="54.42578125" customWidth="1"/>
    <col min="4" max="4" width="7.28515625" customWidth="1"/>
    <col min="5" max="5" width="7.5703125" customWidth="1"/>
    <col min="6" max="6" width="5.140625" customWidth="1"/>
    <col min="7" max="7" width="4.5703125" customWidth="1"/>
    <col min="8" max="8" width="5.42578125" customWidth="1"/>
    <col min="9" max="9" width="4.28515625" customWidth="1"/>
    <col min="10" max="10" width="4.85546875" customWidth="1"/>
    <col min="11" max="11" width="5.140625" customWidth="1"/>
    <col min="12" max="12" width="4.85546875" customWidth="1"/>
    <col min="13" max="13" width="3.7109375" customWidth="1"/>
    <col min="14" max="14" width="4.5703125" customWidth="1"/>
    <col min="15" max="15" width="4.42578125" customWidth="1"/>
    <col min="16" max="16" width="7.140625" customWidth="1"/>
    <col min="17" max="17" width="6.140625" customWidth="1"/>
    <col min="18" max="19" width="6" customWidth="1"/>
    <col min="20" max="20" width="7.42578125" customWidth="1"/>
    <col min="21" max="21" width="5" customWidth="1"/>
    <col min="22" max="22" width="3.7109375" customWidth="1"/>
    <col min="23" max="24" width="3.5703125" customWidth="1"/>
    <col min="25" max="25" width="3" customWidth="1"/>
    <col min="26" max="26" width="4.42578125" customWidth="1"/>
    <col min="27" max="27" width="3.5703125" customWidth="1"/>
    <col min="28" max="28" width="3.7109375" customWidth="1"/>
    <col min="29" max="29" width="3" customWidth="1"/>
    <col min="30" max="30" width="3.7109375" customWidth="1"/>
    <col min="31" max="31" width="3.42578125" customWidth="1"/>
    <col min="32" max="32" width="4.28515625" customWidth="1"/>
    <col min="33" max="34" width="4" customWidth="1"/>
    <col min="35" max="35" width="3.5703125" customWidth="1"/>
    <col min="36" max="36" width="4.140625" customWidth="1"/>
    <col min="37" max="37" width="4.28515625" customWidth="1"/>
    <col min="38" max="38" width="3.7109375" customWidth="1"/>
    <col min="39" max="39" width="4" customWidth="1"/>
    <col min="40" max="40" width="3.5703125" customWidth="1"/>
    <col min="41" max="41" width="16.42578125" bestFit="1" customWidth="1"/>
    <col min="258" max="258" width="14.42578125" bestFit="1" customWidth="1"/>
    <col min="259" max="259" width="54.42578125" customWidth="1"/>
    <col min="260" max="260" width="7.28515625" customWidth="1"/>
    <col min="261" max="261" width="7.5703125" customWidth="1"/>
    <col min="262" max="262" width="5.140625" customWidth="1"/>
    <col min="263" max="263" width="4.5703125" customWidth="1"/>
    <col min="264" max="264" width="5.42578125" customWidth="1"/>
    <col min="265" max="265" width="4.28515625" customWidth="1"/>
    <col min="266" max="266" width="4.85546875" customWidth="1"/>
    <col min="267" max="267" width="5.140625" customWidth="1"/>
    <col min="268" max="268" width="4.85546875" customWidth="1"/>
    <col min="269" max="269" width="3.7109375" customWidth="1"/>
    <col min="270" max="270" width="4.5703125" customWidth="1"/>
    <col min="271" max="271" width="4.42578125" customWidth="1"/>
    <col min="272" max="272" width="7.140625" customWidth="1"/>
    <col min="273" max="273" width="6.140625" customWidth="1"/>
    <col min="274" max="275" width="6" customWidth="1"/>
    <col min="276" max="276" width="7.42578125" customWidth="1"/>
    <col min="277" max="277" width="5" customWidth="1"/>
    <col min="278" max="278" width="3.7109375" customWidth="1"/>
    <col min="279" max="280" width="3.5703125" customWidth="1"/>
    <col min="281" max="281" width="3" customWidth="1"/>
    <col min="282" max="282" width="4.42578125" customWidth="1"/>
    <col min="283" max="283" width="3.5703125" customWidth="1"/>
    <col min="284" max="284" width="3.7109375" customWidth="1"/>
    <col min="285" max="285" width="3" customWidth="1"/>
    <col min="286" max="286" width="3.7109375" customWidth="1"/>
    <col min="287" max="287" width="3.42578125" customWidth="1"/>
    <col min="288" max="288" width="4.28515625" customWidth="1"/>
    <col min="289" max="290" width="4" customWidth="1"/>
    <col min="291" max="291" width="3.5703125" customWidth="1"/>
    <col min="292" max="292" width="4.140625" customWidth="1"/>
    <col min="293" max="293" width="4.28515625" customWidth="1"/>
    <col min="294" max="294" width="3.7109375" customWidth="1"/>
    <col min="295" max="295" width="4" customWidth="1"/>
    <col min="296" max="296" width="3.5703125" customWidth="1"/>
    <col min="297" max="297" width="16.42578125" bestFit="1" customWidth="1"/>
    <col min="514" max="514" width="14.42578125" bestFit="1" customWidth="1"/>
    <col min="515" max="515" width="54.42578125" customWidth="1"/>
    <col min="516" max="516" width="7.28515625" customWidth="1"/>
    <col min="517" max="517" width="7.5703125" customWidth="1"/>
    <col min="518" max="518" width="5.140625" customWidth="1"/>
    <col min="519" max="519" width="4.5703125" customWidth="1"/>
    <col min="520" max="520" width="5.42578125" customWidth="1"/>
    <col min="521" max="521" width="4.28515625" customWidth="1"/>
    <col min="522" max="522" width="4.85546875" customWidth="1"/>
    <col min="523" max="523" width="5.140625" customWidth="1"/>
    <col min="524" max="524" width="4.85546875" customWidth="1"/>
    <col min="525" max="525" width="3.7109375" customWidth="1"/>
    <col min="526" max="526" width="4.5703125" customWidth="1"/>
    <col min="527" max="527" width="4.42578125" customWidth="1"/>
    <col min="528" max="528" width="7.140625" customWidth="1"/>
    <col min="529" max="529" width="6.140625" customWidth="1"/>
    <col min="530" max="531" width="6" customWidth="1"/>
    <col min="532" max="532" width="7.42578125" customWidth="1"/>
    <col min="533" max="533" width="5" customWidth="1"/>
    <col min="534" max="534" width="3.7109375" customWidth="1"/>
    <col min="535" max="536" width="3.5703125" customWidth="1"/>
    <col min="537" max="537" width="3" customWidth="1"/>
    <col min="538" max="538" width="4.42578125" customWidth="1"/>
    <col min="539" max="539" width="3.5703125" customWidth="1"/>
    <col min="540" max="540" width="3.7109375" customWidth="1"/>
    <col min="541" max="541" width="3" customWidth="1"/>
    <col min="542" max="542" width="3.7109375" customWidth="1"/>
    <col min="543" max="543" width="3.42578125" customWidth="1"/>
    <col min="544" max="544" width="4.28515625" customWidth="1"/>
    <col min="545" max="546" width="4" customWidth="1"/>
    <col min="547" max="547" width="3.5703125" customWidth="1"/>
    <col min="548" max="548" width="4.140625" customWidth="1"/>
    <col min="549" max="549" width="4.28515625" customWidth="1"/>
    <col min="550" max="550" width="3.7109375" customWidth="1"/>
    <col min="551" max="551" width="4" customWidth="1"/>
    <col min="552" max="552" width="3.5703125" customWidth="1"/>
    <col min="553" max="553" width="16.42578125" bestFit="1" customWidth="1"/>
    <col min="770" max="770" width="14.42578125" bestFit="1" customWidth="1"/>
    <col min="771" max="771" width="54.42578125" customWidth="1"/>
    <col min="772" max="772" width="7.28515625" customWidth="1"/>
    <col min="773" max="773" width="7.5703125" customWidth="1"/>
    <col min="774" max="774" width="5.140625" customWidth="1"/>
    <col min="775" max="775" width="4.5703125" customWidth="1"/>
    <col min="776" max="776" width="5.42578125" customWidth="1"/>
    <col min="777" max="777" width="4.28515625" customWidth="1"/>
    <col min="778" max="778" width="4.85546875" customWidth="1"/>
    <col min="779" max="779" width="5.140625" customWidth="1"/>
    <col min="780" max="780" width="4.85546875" customWidth="1"/>
    <col min="781" max="781" width="3.7109375" customWidth="1"/>
    <col min="782" max="782" width="4.5703125" customWidth="1"/>
    <col min="783" max="783" width="4.42578125" customWidth="1"/>
    <col min="784" max="784" width="7.140625" customWidth="1"/>
    <col min="785" max="785" width="6.140625" customWidth="1"/>
    <col min="786" max="787" width="6" customWidth="1"/>
    <col min="788" max="788" width="7.42578125" customWidth="1"/>
    <col min="789" max="789" width="5" customWidth="1"/>
    <col min="790" max="790" width="3.7109375" customWidth="1"/>
    <col min="791" max="792" width="3.5703125" customWidth="1"/>
    <col min="793" max="793" width="3" customWidth="1"/>
    <col min="794" max="794" width="4.42578125" customWidth="1"/>
    <col min="795" max="795" width="3.5703125" customWidth="1"/>
    <col min="796" max="796" width="3.7109375" customWidth="1"/>
    <col min="797" max="797" width="3" customWidth="1"/>
    <col min="798" max="798" width="3.7109375" customWidth="1"/>
    <col min="799" max="799" width="3.42578125" customWidth="1"/>
    <col min="800" max="800" width="4.28515625" customWidth="1"/>
    <col min="801" max="802" width="4" customWidth="1"/>
    <col min="803" max="803" width="3.5703125" customWidth="1"/>
    <col min="804" max="804" width="4.140625" customWidth="1"/>
    <col min="805" max="805" width="4.28515625" customWidth="1"/>
    <col min="806" max="806" width="3.7109375" customWidth="1"/>
    <col min="807" max="807" width="4" customWidth="1"/>
    <col min="808" max="808" width="3.5703125" customWidth="1"/>
    <col min="809" max="809" width="16.42578125" bestFit="1" customWidth="1"/>
    <col min="1026" max="1026" width="14.42578125" bestFit="1" customWidth="1"/>
    <col min="1027" max="1027" width="54.42578125" customWidth="1"/>
    <col min="1028" max="1028" width="7.28515625" customWidth="1"/>
    <col min="1029" max="1029" width="7.5703125" customWidth="1"/>
    <col min="1030" max="1030" width="5.140625" customWidth="1"/>
    <col min="1031" max="1031" width="4.5703125" customWidth="1"/>
    <col min="1032" max="1032" width="5.42578125" customWidth="1"/>
    <col min="1033" max="1033" width="4.28515625" customWidth="1"/>
    <col min="1034" max="1034" width="4.85546875" customWidth="1"/>
    <col min="1035" max="1035" width="5.140625" customWidth="1"/>
    <col min="1036" max="1036" width="4.85546875" customWidth="1"/>
    <col min="1037" max="1037" width="3.7109375" customWidth="1"/>
    <col min="1038" max="1038" width="4.5703125" customWidth="1"/>
    <col min="1039" max="1039" width="4.42578125" customWidth="1"/>
    <col min="1040" max="1040" width="7.140625" customWidth="1"/>
    <col min="1041" max="1041" width="6.140625" customWidth="1"/>
    <col min="1042" max="1043" width="6" customWidth="1"/>
    <col min="1044" max="1044" width="7.42578125" customWidth="1"/>
    <col min="1045" max="1045" width="5" customWidth="1"/>
    <col min="1046" max="1046" width="3.7109375" customWidth="1"/>
    <col min="1047" max="1048" width="3.5703125" customWidth="1"/>
    <col min="1049" max="1049" width="3" customWidth="1"/>
    <col min="1050" max="1050" width="4.42578125" customWidth="1"/>
    <col min="1051" max="1051" width="3.5703125" customWidth="1"/>
    <col min="1052" max="1052" width="3.7109375" customWidth="1"/>
    <col min="1053" max="1053" width="3" customWidth="1"/>
    <col min="1054" max="1054" width="3.7109375" customWidth="1"/>
    <col min="1055" max="1055" width="3.42578125" customWidth="1"/>
    <col min="1056" max="1056" width="4.28515625" customWidth="1"/>
    <col min="1057" max="1058" width="4" customWidth="1"/>
    <col min="1059" max="1059" width="3.5703125" customWidth="1"/>
    <col min="1060" max="1060" width="4.140625" customWidth="1"/>
    <col min="1061" max="1061" width="4.28515625" customWidth="1"/>
    <col min="1062" max="1062" width="3.7109375" customWidth="1"/>
    <col min="1063" max="1063" width="4" customWidth="1"/>
    <col min="1064" max="1064" width="3.5703125" customWidth="1"/>
    <col min="1065" max="1065" width="16.42578125" bestFit="1" customWidth="1"/>
    <col min="1282" max="1282" width="14.42578125" bestFit="1" customWidth="1"/>
    <col min="1283" max="1283" width="54.42578125" customWidth="1"/>
    <col min="1284" max="1284" width="7.28515625" customWidth="1"/>
    <col min="1285" max="1285" width="7.5703125" customWidth="1"/>
    <col min="1286" max="1286" width="5.140625" customWidth="1"/>
    <col min="1287" max="1287" width="4.5703125" customWidth="1"/>
    <col min="1288" max="1288" width="5.42578125" customWidth="1"/>
    <col min="1289" max="1289" width="4.28515625" customWidth="1"/>
    <col min="1290" max="1290" width="4.85546875" customWidth="1"/>
    <col min="1291" max="1291" width="5.140625" customWidth="1"/>
    <col min="1292" max="1292" width="4.85546875" customWidth="1"/>
    <col min="1293" max="1293" width="3.7109375" customWidth="1"/>
    <col min="1294" max="1294" width="4.5703125" customWidth="1"/>
    <col min="1295" max="1295" width="4.42578125" customWidth="1"/>
    <col min="1296" max="1296" width="7.140625" customWidth="1"/>
    <col min="1297" max="1297" width="6.140625" customWidth="1"/>
    <col min="1298" max="1299" width="6" customWidth="1"/>
    <col min="1300" max="1300" width="7.42578125" customWidth="1"/>
    <col min="1301" max="1301" width="5" customWidth="1"/>
    <col min="1302" max="1302" width="3.7109375" customWidth="1"/>
    <col min="1303" max="1304" width="3.5703125" customWidth="1"/>
    <col min="1305" max="1305" width="3" customWidth="1"/>
    <col min="1306" max="1306" width="4.42578125" customWidth="1"/>
    <col min="1307" max="1307" width="3.5703125" customWidth="1"/>
    <col min="1308" max="1308" width="3.7109375" customWidth="1"/>
    <col min="1309" max="1309" width="3" customWidth="1"/>
    <col min="1310" max="1310" width="3.7109375" customWidth="1"/>
    <col min="1311" max="1311" width="3.42578125" customWidth="1"/>
    <col min="1312" max="1312" width="4.28515625" customWidth="1"/>
    <col min="1313" max="1314" width="4" customWidth="1"/>
    <col min="1315" max="1315" width="3.5703125" customWidth="1"/>
    <col min="1316" max="1316" width="4.140625" customWidth="1"/>
    <col min="1317" max="1317" width="4.28515625" customWidth="1"/>
    <col min="1318" max="1318" width="3.7109375" customWidth="1"/>
    <col min="1319" max="1319" width="4" customWidth="1"/>
    <col min="1320" max="1320" width="3.5703125" customWidth="1"/>
    <col min="1321" max="1321" width="16.42578125" bestFit="1" customWidth="1"/>
    <col min="1538" max="1538" width="14.42578125" bestFit="1" customWidth="1"/>
    <col min="1539" max="1539" width="54.42578125" customWidth="1"/>
    <col min="1540" max="1540" width="7.28515625" customWidth="1"/>
    <col min="1541" max="1541" width="7.5703125" customWidth="1"/>
    <col min="1542" max="1542" width="5.140625" customWidth="1"/>
    <col min="1543" max="1543" width="4.5703125" customWidth="1"/>
    <col min="1544" max="1544" width="5.42578125" customWidth="1"/>
    <col min="1545" max="1545" width="4.28515625" customWidth="1"/>
    <col min="1546" max="1546" width="4.85546875" customWidth="1"/>
    <col min="1547" max="1547" width="5.140625" customWidth="1"/>
    <col min="1548" max="1548" width="4.85546875" customWidth="1"/>
    <col min="1549" max="1549" width="3.7109375" customWidth="1"/>
    <col min="1550" max="1550" width="4.5703125" customWidth="1"/>
    <col min="1551" max="1551" width="4.42578125" customWidth="1"/>
    <col min="1552" max="1552" width="7.140625" customWidth="1"/>
    <col min="1553" max="1553" width="6.140625" customWidth="1"/>
    <col min="1554" max="1555" width="6" customWidth="1"/>
    <col min="1556" max="1556" width="7.42578125" customWidth="1"/>
    <col min="1557" max="1557" width="5" customWidth="1"/>
    <col min="1558" max="1558" width="3.7109375" customWidth="1"/>
    <col min="1559" max="1560" width="3.5703125" customWidth="1"/>
    <col min="1561" max="1561" width="3" customWidth="1"/>
    <col min="1562" max="1562" width="4.42578125" customWidth="1"/>
    <col min="1563" max="1563" width="3.5703125" customWidth="1"/>
    <col min="1564" max="1564" width="3.7109375" customWidth="1"/>
    <col min="1565" max="1565" width="3" customWidth="1"/>
    <col min="1566" max="1566" width="3.7109375" customWidth="1"/>
    <col min="1567" max="1567" width="3.42578125" customWidth="1"/>
    <col min="1568" max="1568" width="4.28515625" customWidth="1"/>
    <col min="1569" max="1570" width="4" customWidth="1"/>
    <col min="1571" max="1571" width="3.5703125" customWidth="1"/>
    <col min="1572" max="1572" width="4.140625" customWidth="1"/>
    <col min="1573" max="1573" width="4.28515625" customWidth="1"/>
    <col min="1574" max="1574" width="3.7109375" customWidth="1"/>
    <col min="1575" max="1575" width="4" customWidth="1"/>
    <col min="1576" max="1576" width="3.5703125" customWidth="1"/>
    <col min="1577" max="1577" width="16.42578125" bestFit="1" customWidth="1"/>
    <col min="1794" max="1794" width="14.42578125" bestFit="1" customWidth="1"/>
    <col min="1795" max="1795" width="54.42578125" customWidth="1"/>
    <col min="1796" max="1796" width="7.28515625" customWidth="1"/>
    <col min="1797" max="1797" width="7.5703125" customWidth="1"/>
    <col min="1798" max="1798" width="5.140625" customWidth="1"/>
    <col min="1799" max="1799" width="4.5703125" customWidth="1"/>
    <col min="1800" max="1800" width="5.42578125" customWidth="1"/>
    <col min="1801" max="1801" width="4.28515625" customWidth="1"/>
    <col min="1802" max="1802" width="4.85546875" customWidth="1"/>
    <col min="1803" max="1803" width="5.140625" customWidth="1"/>
    <col min="1804" max="1804" width="4.85546875" customWidth="1"/>
    <col min="1805" max="1805" width="3.7109375" customWidth="1"/>
    <col min="1806" max="1806" width="4.5703125" customWidth="1"/>
    <col min="1807" max="1807" width="4.42578125" customWidth="1"/>
    <col min="1808" max="1808" width="7.140625" customWidth="1"/>
    <col min="1809" max="1809" width="6.140625" customWidth="1"/>
    <col min="1810" max="1811" width="6" customWidth="1"/>
    <col min="1812" max="1812" width="7.42578125" customWidth="1"/>
    <col min="1813" max="1813" width="5" customWidth="1"/>
    <col min="1814" max="1814" width="3.7109375" customWidth="1"/>
    <col min="1815" max="1816" width="3.5703125" customWidth="1"/>
    <col min="1817" max="1817" width="3" customWidth="1"/>
    <col min="1818" max="1818" width="4.42578125" customWidth="1"/>
    <col min="1819" max="1819" width="3.5703125" customWidth="1"/>
    <col min="1820" max="1820" width="3.7109375" customWidth="1"/>
    <col min="1821" max="1821" width="3" customWidth="1"/>
    <col min="1822" max="1822" width="3.7109375" customWidth="1"/>
    <col min="1823" max="1823" width="3.42578125" customWidth="1"/>
    <col min="1824" max="1824" width="4.28515625" customWidth="1"/>
    <col min="1825" max="1826" width="4" customWidth="1"/>
    <col min="1827" max="1827" width="3.5703125" customWidth="1"/>
    <col min="1828" max="1828" width="4.140625" customWidth="1"/>
    <col min="1829" max="1829" width="4.28515625" customWidth="1"/>
    <col min="1830" max="1830" width="3.7109375" customWidth="1"/>
    <col min="1831" max="1831" width="4" customWidth="1"/>
    <col min="1832" max="1832" width="3.5703125" customWidth="1"/>
    <col min="1833" max="1833" width="16.42578125" bestFit="1" customWidth="1"/>
    <col min="2050" max="2050" width="14.42578125" bestFit="1" customWidth="1"/>
    <col min="2051" max="2051" width="54.42578125" customWidth="1"/>
    <col min="2052" max="2052" width="7.28515625" customWidth="1"/>
    <col min="2053" max="2053" width="7.5703125" customWidth="1"/>
    <col min="2054" max="2054" width="5.140625" customWidth="1"/>
    <col min="2055" max="2055" width="4.5703125" customWidth="1"/>
    <col min="2056" max="2056" width="5.42578125" customWidth="1"/>
    <col min="2057" max="2057" width="4.28515625" customWidth="1"/>
    <col min="2058" max="2058" width="4.85546875" customWidth="1"/>
    <col min="2059" max="2059" width="5.140625" customWidth="1"/>
    <col min="2060" max="2060" width="4.85546875" customWidth="1"/>
    <col min="2061" max="2061" width="3.7109375" customWidth="1"/>
    <col min="2062" max="2062" width="4.5703125" customWidth="1"/>
    <col min="2063" max="2063" width="4.42578125" customWidth="1"/>
    <col min="2064" max="2064" width="7.140625" customWidth="1"/>
    <col min="2065" max="2065" width="6.140625" customWidth="1"/>
    <col min="2066" max="2067" width="6" customWidth="1"/>
    <col min="2068" max="2068" width="7.42578125" customWidth="1"/>
    <col min="2069" max="2069" width="5" customWidth="1"/>
    <col min="2070" max="2070" width="3.7109375" customWidth="1"/>
    <col min="2071" max="2072" width="3.5703125" customWidth="1"/>
    <col min="2073" max="2073" width="3" customWidth="1"/>
    <col min="2074" max="2074" width="4.42578125" customWidth="1"/>
    <col min="2075" max="2075" width="3.5703125" customWidth="1"/>
    <col min="2076" max="2076" width="3.7109375" customWidth="1"/>
    <col min="2077" max="2077" width="3" customWidth="1"/>
    <col min="2078" max="2078" width="3.7109375" customWidth="1"/>
    <col min="2079" max="2079" width="3.42578125" customWidth="1"/>
    <col min="2080" max="2080" width="4.28515625" customWidth="1"/>
    <col min="2081" max="2082" width="4" customWidth="1"/>
    <col min="2083" max="2083" width="3.5703125" customWidth="1"/>
    <col min="2084" max="2084" width="4.140625" customWidth="1"/>
    <col min="2085" max="2085" width="4.28515625" customWidth="1"/>
    <col min="2086" max="2086" width="3.7109375" customWidth="1"/>
    <col min="2087" max="2087" width="4" customWidth="1"/>
    <col min="2088" max="2088" width="3.5703125" customWidth="1"/>
    <col min="2089" max="2089" width="16.42578125" bestFit="1" customWidth="1"/>
    <col min="2306" max="2306" width="14.42578125" bestFit="1" customWidth="1"/>
    <col min="2307" max="2307" width="54.42578125" customWidth="1"/>
    <col min="2308" max="2308" width="7.28515625" customWidth="1"/>
    <col min="2309" max="2309" width="7.5703125" customWidth="1"/>
    <col min="2310" max="2310" width="5.140625" customWidth="1"/>
    <col min="2311" max="2311" width="4.5703125" customWidth="1"/>
    <col min="2312" max="2312" width="5.42578125" customWidth="1"/>
    <col min="2313" max="2313" width="4.28515625" customWidth="1"/>
    <col min="2314" max="2314" width="4.85546875" customWidth="1"/>
    <col min="2315" max="2315" width="5.140625" customWidth="1"/>
    <col min="2316" max="2316" width="4.85546875" customWidth="1"/>
    <col min="2317" max="2317" width="3.7109375" customWidth="1"/>
    <col min="2318" max="2318" width="4.5703125" customWidth="1"/>
    <col min="2319" max="2319" width="4.42578125" customWidth="1"/>
    <col min="2320" max="2320" width="7.140625" customWidth="1"/>
    <col min="2321" max="2321" width="6.140625" customWidth="1"/>
    <col min="2322" max="2323" width="6" customWidth="1"/>
    <col min="2324" max="2324" width="7.42578125" customWidth="1"/>
    <col min="2325" max="2325" width="5" customWidth="1"/>
    <col min="2326" max="2326" width="3.7109375" customWidth="1"/>
    <col min="2327" max="2328" width="3.5703125" customWidth="1"/>
    <col min="2329" max="2329" width="3" customWidth="1"/>
    <col min="2330" max="2330" width="4.42578125" customWidth="1"/>
    <col min="2331" max="2331" width="3.5703125" customWidth="1"/>
    <col min="2332" max="2332" width="3.7109375" customWidth="1"/>
    <col min="2333" max="2333" width="3" customWidth="1"/>
    <col min="2334" max="2334" width="3.7109375" customWidth="1"/>
    <col min="2335" max="2335" width="3.42578125" customWidth="1"/>
    <col min="2336" max="2336" width="4.28515625" customWidth="1"/>
    <col min="2337" max="2338" width="4" customWidth="1"/>
    <col min="2339" max="2339" width="3.5703125" customWidth="1"/>
    <col min="2340" max="2340" width="4.140625" customWidth="1"/>
    <col min="2341" max="2341" width="4.28515625" customWidth="1"/>
    <col min="2342" max="2342" width="3.7109375" customWidth="1"/>
    <col min="2343" max="2343" width="4" customWidth="1"/>
    <col min="2344" max="2344" width="3.5703125" customWidth="1"/>
    <col min="2345" max="2345" width="16.42578125" bestFit="1" customWidth="1"/>
    <col min="2562" max="2562" width="14.42578125" bestFit="1" customWidth="1"/>
    <col min="2563" max="2563" width="54.42578125" customWidth="1"/>
    <col min="2564" max="2564" width="7.28515625" customWidth="1"/>
    <col min="2565" max="2565" width="7.5703125" customWidth="1"/>
    <col min="2566" max="2566" width="5.140625" customWidth="1"/>
    <col min="2567" max="2567" width="4.5703125" customWidth="1"/>
    <col min="2568" max="2568" width="5.42578125" customWidth="1"/>
    <col min="2569" max="2569" width="4.28515625" customWidth="1"/>
    <col min="2570" max="2570" width="4.85546875" customWidth="1"/>
    <col min="2571" max="2571" width="5.140625" customWidth="1"/>
    <col min="2572" max="2572" width="4.85546875" customWidth="1"/>
    <col min="2573" max="2573" width="3.7109375" customWidth="1"/>
    <col min="2574" max="2574" width="4.5703125" customWidth="1"/>
    <col min="2575" max="2575" width="4.42578125" customWidth="1"/>
    <col min="2576" max="2576" width="7.140625" customWidth="1"/>
    <col min="2577" max="2577" width="6.140625" customWidth="1"/>
    <col min="2578" max="2579" width="6" customWidth="1"/>
    <col min="2580" max="2580" width="7.42578125" customWidth="1"/>
    <col min="2581" max="2581" width="5" customWidth="1"/>
    <col min="2582" max="2582" width="3.7109375" customWidth="1"/>
    <col min="2583" max="2584" width="3.5703125" customWidth="1"/>
    <col min="2585" max="2585" width="3" customWidth="1"/>
    <col min="2586" max="2586" width="4.42578125" customWidth="1"/>
    <col min="2587" max="2587" width="3.5703125" customWidth="1"/>
    <col min="2588" max="2588" width="3.7109375" customWidth="1"/>
    <col min="2589" max="2589" width="3" customWidth="1"/>
    <col min="2590" max="2590" width="3.7109375" customWidth="1"/>
    <col min="2591" max="2591" width="3.42578125" customWidth="1"/>
    <col min="2592" max="2592" width="4.28515625" customWidth="1"/>
    <col min="2593" max="2594" width="4" customWidth="1"/>
    <col min="2595" max="2595" width="3.5703125" customWidth="1"/>
    <col min="2596" max="2596" width="4.140625" customWidth="1"/>
    <col min="2597" max="2597" width="4.28515625" customWidth="1"/>
    <col min="2598" max="2598" width="3.7109375" customWidth="1"/>
    <col min="2599" max="2599" width="4" customWidth="1"/>
    <col min="2600" max="2600" width="3.5703125" customWidth="1"/>
    <col min="2601" max="2601" width="16.42578125" bestFit="1" customWidth="1"/>
    <col min="2818" max="2818" width="14.42578125" bestFit="1" customWidth="1"/>
    <col min="2819" max="2819" width="54.42578125" customWidth="1"/>
    <col min="2820" max="2820" width="7.28515625" customWidth="1"/>
    <col min="2821" max="2821" width="7.5703125" customWidth="1"/>
    <col min="2822" max="2822" width="5.140625" customWidth="1"/>
    <col min="2823" max="2823" width="4.5703125" customWidth="1"/>
    <col min="2824" max="2824" width="5.42578125" customWidth="1"/>
    <col min="2825" max="2825" width="4.28515625" customWidth="1"/>
    <col min="2826" max="2826" width="4.85546875" customWidth="1"/>
    <col min="2827" max="2827" width="5.140625" customWidth="1"/>
    <col min="2828" max="2828" width="4.85546875" customWidth="1"/>
    <col min="2829" max="2829" width="3.7109375" customWidth="1"/>
    <col min="2830" max="2830" width="4.5703125" customWidth="1"/>
    <col min="2831" max="2831" width="4.42578125" customWidth="1"/>
    <col min="2832" max="2832" width="7.140625" customWidth="1"/>
    <col min="2833" max="2833" width="6.140625" customWidth="1"/>
    <col min="2834" max="2835" width="6" customWidth="1"/>
    <col min="2836" max="2836" width="7.42578125" customWidth="1"/>
    <col min="2837" max="2837" width="5" customWidth="1"/>
    <col min="2838" max="2838" width="3.7109375" customWidth="1"/>
    <col min="2839" max="2840" width="3.5703125" customWidth="1"/>
    <col min="2841" max="2841" width="3" customWidth="1"/>
    <col min="2842" max="2842" width="4.42578125" customWidth="1"/>
    <col min="2843" max="2843" width="3.5703125" customWidth="1"/>
    <col min="2844" max="2844" width="3.7109375" customWidth="1"/>
    <col min="2845" max="2845" width="3" customWidth="1"/>
    <col min="2846" max="2846" width="3.7109375" customWidth="1"/>
    <col min="2847" max="2847" width="3.42578125" customWidth="1"/>
    <col min="2848" max="2848" width="4.28515625" customWidth="1"/>
    <col min="2849" max="2850" width="4" customWidth="1"/>
    <col min="2851" max="2851" width="3.5703125" customWidth="1"/>
    <col min="2852" max="2852" width="4.140625" customWidth="1"/>
    <col min="2853" max="2853" width="4.28515625" customWidth="1"/>
    <col min="2854" max="2854" width="3.7109375" customWidth="1"/>
    <col min="2855" max="2855" width="4" customWidth="1"/>
    <col min="2856" max="2856" width="3.5703125" customWidth="1"/>
    <col min="2857" max="2857" width="16.42578125" bestFit="1" customWidth="1"/>
    <col min="3074" max="3074" width="14.42578125" bestFit="1" customWidth="1"/>
    <col min="3075" max="3075" width="54.42578125" customWidth="1"/>
    <col min="3076" max="3076" width="7.28515625" customWidth="1"/>
    <col min="3077" max="3077" width="7.5703125" customWidth="1"/>
    <col min="3078" max="3078" width="5.140625" customWidth="1"/>
    <col min="3079" max="3079" width="4.5703125" customWidth="1"/>
    <col min="3080" max="3080" width="5.42578125" customWidth="1"/>
    <col min="3081" max="3081" width="4.28515625" customWidth="1"/>
    <col min="3082" max="3082" width="4.85546875" customWidth="1"/>
    <col min="3083" max="3083" width="5.140625" customWidth="1"/>
    <col min="3084" max="3084" width="4.85546875" customWidth="1"/>
    <col min="3085" max="3085" width="3.7109375" customWidth="1"/>
    <col min="3086" max="3086" width="4.5703125" customWidth="1"/>
    <col min="3087" max="3087" width="4.42578125" customWidth="1"/>
    <col min="3088" max="3088" width="7.140625" customWidth="1"/>
    <col min="3089" max="3089" width="6.140625" customWidth="1"/>
    <col min="3090" max="3091" width="6" customWidth="1"/>
    <col min="3092" max="3092" width="7.42578125" customWidth="1"/>
    <col min="3093" max="3093" width="5" customWidth="1"/>
    <col min="3094" max="3094" width="3.7109375" customWidth="1"/>
    <col min="3095" max="3096" width="3.5703125" customWidth="1"/>
    <col min="3097" max="3097" width="3" customWidth="1"/>
    <col min="3098" max="3098" width="4.42578125" customWidth="1"/>
    <col min="3099" max="3099" width="3.5703125" customWidth="1"/>
    <col min="3100" max="3100" width="3.7109375" customWidth="1"/>
    <col min="3101" max="3101" width="3" customWidth="1"/>
    <col min="3102" max="3102" width="3.7109375" customWidth="1"/>
    <col min="3103" max="3103" width="3.42578125" customWidth="1"/>
    <col min="3104" max="3104" width="4.28515625" customWidth="1"/>
    <col min="3105" max="3106" width="4" customWidth="1"/>
    <col min="3107" max="3107" width="3.5703125" customWidth="1"/>
    <col min="3108" max="3108" width="4.140625" customWidth="1"/>
    <col min="3109" max="3109" width="4.28515625" customWidth="1"/>
    <col min="3110" max="3110" width="3.7109375" customWidth="1"/>
    <col min="3111" max="3111" width="4" customWidth="1"/>
    <col min="3112" max="3112" width="3.5703125" customWidth="1"/>
    <col min="3113" max="3113" width="16.42578125" bestFit="1" customWidth="1"/>
    <col min="3330" max="3330" width="14.42578125" bestFit="1" customWidth="1"/>
    <col min="3331" max="3331" width="54.42578125" customWidth="1"/>
    <col min="3332" max="3332" width="7.28515625" customWidth="1"/>
    <col min="3333" max="3333" width="7.5703125" customWidth="1"/>
    <col min="3334" max="3334" width="5.140625" customWidth="1"/>
    <col min="3335" max="3335" width="4.5703125" customWidth="1"/>
    <col min="3336" max="3336" width="5.42578125" customWidth="1"/>
    <col min="3337" max="3337" width="4.28515625" customWidth="1"/>
    <col min="3338" max="3338" width="4.85546875" customWidth="1"/>
    <col min="3339" max="3339" width="5.140625" customWidth="1"/>
    <col min="3340" max="3340" width="4.85546875" customWidth="1"/>
    <col min="3341" max="3341" width="3.7109375" customWidth="1"/>
    <col min="3342" max="3342" width="4.5703125" customWidth="1"/>
    <col min="3343" max="3343" width="4.42578125" customWidth="1"/>
    <col min="3344" max="3344" width="7.140625" customWidth="1"/>
    <col min="3345" max="3345" width="6.140625" customWidth="1"/>
    <col min="3346" max="3347" width="6" customWidth="1"/>
    <col min="3348" max="3348" width="7.42578125" customWidth="1"/>
    <col min="3349" max="3349" width="5" customWidth="1"/>
    <col min="3350" max="3350" width="3.7109375" customWidth="1"/>
    <col min="3351" max="3352" width="3.5703125" customWidth="1"/>
    <col min="3353" max="3353" width="3" customWidth="1"/>
    <col min="3354" max="3354" width="4.42578125" customWidth="1"/>
    <col min="3355" max="3355" width="3.5703125" customWidth="1"/>
    <col min="3356" max="3356" width="3.7109375" customWidth="1"/>
    <col min="3357" max="3357" width="3" customWidth="1"/>
    <col min="3358" max="3358" width="3.7109375" customWidth="1"/>
    <col min="3359" max="3359" width="3.42578125" customWidth="1"/>
    <col min="3360" max="3360" width="4.28515625" customWidth="1"/>
    <col min="3361" max="3362" width="4" customWidth="1"/>
    <col min="3363" max="3363" width="3.5703125" customWidth="1"/>
    <col min="3364" max="3364" width="4.140625" customWidth="1"/>
    <col min="3365" max="3365" width="4.28515625" customWidth="1"/>
    <col min="3366" max="3366" width="3.7109375" customWidth="1"/>
    <col min="3367" max="3367" width="4" customWidth="1"/>
    <col min="3368" max="3368" width="3.5703125" customWidth="1"/>
    <col min="3369" max="3369" width="16.42578125" bestFit="1" customWidth="1"/>
    <col min="3586" max="3586" width="14.42578125" bestFit="1" customWidth="1"/>
    <col min="3587" max="3587" width="54.42578125" customWidth="1"/>
    <col min="3588" max="3588" width="7.28515625" customWidth="1"/>
    <col min="3589" max="3589" width="7.5703125" customWidth="1"/>
    <col min="3590" max="3590" width="5.140625" customWidth="1"/>
    <col min="3591" max="3591" width="4.5703125" customWidth="1"/>
    <col min="3592" max="3592" width="5.42578125" customWidth="1"/>
    <col min="3593" max="3593" width="4.28515625" customWidth="1"/>
    <col min="3594" max="3594" width="4.85546875" customWidth="1"/>
    <col min="3595" max="3595" width="5.140625" customWidth="1"/>
    <col min="3596" max="3596" width="4.85546875" customWidth="1"/>
    <col min="3597" max="3597" width="3.7109375" customWidth="1"/>
    <col min="3598" max="3598" width="4.5703125" customWidth="1"/>
    <col min="3599" max="3599" width="4.42578125" customWidth="1"/>
    <col min="3600" max="3600" width="7.140625" customWidth="1"/>
    <col min="3601" max="3601" width="6.140625" customWidth="1"/>
    <col min="3602" max="3603" width="6" customWidth="1"/>
    <col min="3604" max="3604" width="7.42578125" customWidth="1"/>
    <col min="3605" max="3605" width="5" customWidth="1"/>
    <col min="3606" max="3606" width="3.7109375" customWidth="1"/>
    <col min="3607" max="3608" width="3.5703125" customWidth="1"/>
    <col min="3609" max="3609" width="3" customWidth="1"/>
    <col min="3610" max="3610" width="4.42578125" customWidth="1"/>
    <col min="3611" max="3611" width="3.5703125" customWidth="1"/>
    <col min="3612" max="3612" width="3.7109375" customWidth="1"/>
    <col min="3613" max="3613" width="3" customWidth="1"/>
    <col min="3614" max="3614" width="3.7109375" customWidth="1"/>
    <col min="3615" max="3615" width="3.42578125" customWidth="1"/>
    <col min="3616" max="3616" width="4.28515625" customWidth="1"/>
    <col min="3617" max="3618" width="4" customWidth="1"/>
    <col min="3619" max="3619" width="3.5703125" customWidth="1"/>
    <col min="3620" max="3620" width="4.140625" customWidth="1"/>
    <col min="3621" max="3621" width="4.28515625" customWidth="1"/>
    <col min="3622" max="3622" width="3.7109375" customWidth="1"/>
    <col min="3623" max="3623" width="4" customWidth="1"/>
    <col min="3624" max="3624" width="3.5703125" customWidth="1"/>
    <col min="3625" max="3625" width="16.42578125" bestFit="1" customWidth="1"/>
    <col min="3842" max="3842" width="14.42578125" bestFit="1" customWidth="1"/>
    <col min="3843" max="3843" width="54.42578125" customWidth="1"/>
    <col min="3844" max="3844" width="7.28515625" customWidth="1"/>
    <col min="3845" max="3845" width="7.5703125" customWidth="1"/>
    <col min="3846" max="3846" width="5.140625" customWidth="1"/>
    <col min="3847" max="3847" width="4.5703125" customWidth="1"/>
    <col min="3848" max="3848" width="5.42578125" customWidth="1"/>
    <col min="3849" max="3849" width="4.28515625" customWidth="1"/>
    <col min="3850" max="3850" width="4.85546875" customWidth="1"/>
    <col min="3851" max="3851" width="5.140625" customWidth="1"/>
    <col min="3852" max="3852" width="4.85546875" customWidth="1"/>
    <col min="3853" max="3853" width="3.7109375" customWidth="1"/>
    <col min="3854" max="3854" width="4.5703125" customWidth="1"/>
    <col min="3855" max="3855" width="4.42578125" customWidth="1"/>
    <col min="3856" max="3856" width="7.140625" customWidth="1"/>
    <col min="3857" max="3857" width="6.140625" customWidth="1"/>
    <col min="3858" max="3859" width="6" customWidth="1"/>
    <col min="3860" max="3860" width="7.42578125" customWidth="1"/>
    <col min="3861" max="3861" width="5" customWidth="1"/>
    <col min="3862" max="3862" width="3.7109375" customWidth="1"/>
    <col min="3863" max="3864" width="3.5703125" customWidth="1"/>
    <col min="3865" max="3865" width="3" customWidth="1"/>
    <col min="3866" max="3866" width="4.42578125" customWidth="1"/>
    <col min="3867" max="3867" width="3.5703125" customWidth="1"/>
    <col min="3868" max="3868" width="3.7109375" customWidth="1"/>
    <col min="3869" max="3869" width="3" customWidth="1"/>
    <col min="3870" max="3870" width="3.7109375" customWidth="1"/>
    <col min="3871" max="3871" width="3.42578125" customWidth="1"/>
    <col min="3872" max="3872" width="4.28515625" customWidth="1"/>
    <col min="3873" max="3874" width="4" customWidth="1"/>
    <col min="3875" max="3875" width="3.5703125" customWidth="1"/>
    <col min="3876" max="3876" width="4.140625" customWidth="1"/>
    <col min="3877" max="3877" width="4.28515625" customWidth="1"/>
    <col min="3878" max="3878" width="3.7109375" customWidth="1"/>
    <col min="3879" max="3879" width="4" customWidth="1"/>
    <col min="3880" max="3880" width="3.5703125" customWidth="1"/>
    <col min="3881" max="3881" width="16.42578125" bestFit="1" customWidth="1"/>
    <col min="4098" max="4098" width="14.42578125" bestFit="1" customWidth="1"/>
    <col min="4099" max="4099" width="54.42578125" customWidth="1"/>
    <col min="4100" max="4100" width="7.28515625" customWidth="1"/>
    <col min="4101" max="4101" width="7.5703125" customWidth="1"/>
    <col min="4102" max="4102" width="5.140625" customWidth="1"/>
    <col min="4103" max="4103" width="4.5703125" customWidth="1"/>
    <col min="4104" max="4104" width="5.42578125" customWidth="1"/>
    <col min="4105" max="4105" width="4.28515625" customWidth="1"/>
    <col min="4106" max="4106" width="4.85546875" customWidth="1"/>
    <col min="4107" max="4107" width="5.140625" customWidth="1"/>
    <col min="4108" max="4108" width="4.85546875" customWidth="1"/>
    <col min="4109" max="4109" width="3.7109375" customWidth="1"/>
    <col min="4110" max="4110" width="4.5703125" customWidth="1"/>
    <col min="4111" max="4111" width="4.42578125" customWidth="1"/>
    <col min="4112" max="4112" width="7.140625" customWidth="1"/>
    <col min="4113" max="4113" width="6.140625" customWidth="1"/>
    <col min="4114" max="4115" width="6" customWidth="1"/>
    <col min="4116" max="4116" width="7.42578125" customWidth="1"/>
    <col min="4117" max="4117" width="5" customWidth="1"/>
    <col min="4118" max="4118" width="3.7109375" customWidth="1"/>
    <col min="4119" max="4120" width="3.5703125" customWidth="1"/>
    <col min="4121" max="4121" width="3" customWidth="1"/>
    <col min="4122" max="4122" width="4.42578125" customWidth="1"/>
    <col min="4123" max="4123" width="3.5703125" customWidth="1"/>
    <col min="4124" max="4124" width="3.7109375" customWidth="1"/>
    <col min="4125" max="4125" width="3" customWidth="1"/>
    <col min="4126" max="4126" width="3.7109375" customWidth="1"/>
    <col min="4127" max="4127" width="3.42578125" customWidth="1"/>
    <col min="4128" max="4128" width="4.28515625" customWidth="1"/>
    <col min="4129" max="4130" width="4" customWidth="1"/>
    <col min="4131" max="4131" width="3.5703125" customWidth="1"/>
    <col min="4132" max="4132" width="4.140625" customWidth="1"/>
    <col min="4133" max="4133" width="4.28515625" customWidth="1"/>
    <col min="4134" max="4134" width="3.7109375" customWidth="1"/>
    <col min="4135" max="4135" width="4" customWidth="1"/>
    <col min="4136" max="4136" width="3.5703125" customWidth="1"/>
    <col min="4137" max="4137" width="16.42578125" bestFit="1" customWidth="1"/>
    <col min="4354" max="4354" width="14.42578125" bestFit="1" customWidth="1"/>
    <col min="4355" max="4355" width="54.42578125" customWidth="1"/>
    <col min="4356" max="4356" width="7.28515625" customWidth="1"/>
    <col min="4357" max="4357" width="7.5703125" customWidth="1"/>
    <col min="4358" max="4358" width="5.140625" customWidth="1"/>
    <col min="4359" max="4359" width="4.5703125" customWidth="1"/>
    <col min="4360" max="4360" width="5.42578125" customWidth="1"/>
    <col min="4361" max="4361" width="4.28515625" customWidth="1"/>
    <col min="4362" max="4362" width="4.85546875" customWidth="1"/>
    <col min="4363" max="4363" width="5.140625" customWidth="1"/>
    <col min="4364" max="4364" width="4.85546875" customWidth="1"/>
    <col min="4365" max="4365" width="3.7109375" customWidth="1"/>
    <col min="4366" max="4366" width="4.5703125" customWidth="1"/>
    <col min="4367" max="4367" width="4.42578125" customWidth="1"/>
    <col min="4368" max="4368" width="7.140625" customWidth="1"/>
    <col min="4369" max="4369" width="6.140625" customWidth="1"/>
    <col min="4370" max="4371" width="6" customWidth="1"/>
    <col min="4372" max="4372" width="7.42578125" customWidth="1"/>
    <col min="4373" max="4373" width="5" customWidth="1"/>
    <col min="4374" max="4374" width="3.7109375" customWidth="1"/>
    <col min="4375" max="4376" width="3.5703125" customWidth="1"/>
    <col min="4377" max="4377" width="3" customWidth="1"/>
    <col min="4378" max="4378" width="4.42578125" customWidth="1"/>
    <col min="4379" max="4379" width="3.5703125" customWidth="1"/>
    <col min="4380" max="4380" width="3.7109375" customWidth="1"/>
    <col min="4381" max="4381" width="3" customWidth="1"/>
    <col min="4382" max="4382" width="3.7109375" customWidth="1"/>
    <col min="4383" max="4383" width="3.42578125" customWidth="1"/>
    <col min="4384" max="4384" width="4.28515625" customWidth="1"/>
    <col min="4385" max="4386" width="4" customWidth="1"/>
    <col min="4387" max="4387" width="3.5703125" customWidth="1"/>
    <col min="4388" max="4388" width="4.140625" customWidth="1"/>
    <col min="4389" max="4389" width="4.28515625" customWidth="1"/>
    <col min="4390" max="4390" width="3.7109375" customWidth="1"/>
    <col min="4391" max="4391" width="4" customWidth="1"/>
    <col min="4392" max="4392" width="3.5703125" customWidth="1"/>
    <col min="4393" max="4393" width="16.42578125" bestFit="1" customWidth="1"/>
    <col min="4610" max="4610" width="14.42578125" bestFit="1" customWidth="1"/>
    <col min="4611" max="4611" width="54.42578125" customWidth="1"/>
    <col min="4612" max="4612" width="7.28515625" customWidth="1"/>
    <col min="4613" max="4613" width="7.5703125" customWidth="1"/>
    <col min="4614" max="4614" width="5.140625" customWidth="1"/>
    <col min="4615" max="4615" width="4.5703125" customWidth="1"/>
    <col min="4616" max="4616" width="5.42578125" customWidth="1"/>
    <col min="4617" max="4617" width="4.28515625" customWidth="1"/>
    <col min="4618" max="4618" width="4.85546875" customWidth="1"/>
    <col min="4619" max="4619" width="5.140625" customWidth="1"/>
    <col min="4620" max="4620" width="4.85546875" customWidth="1"/>
    <col min="4621" max="4621" width="3.7109375" customWidth="1"/>
    <col min="4622" max="4622" width="4.5703125" customWidth="1"/>
    <col min="4623" max="4623" width="4.42578125" customWidth="1"/>
    <col min="4624" max="4624" width="7.140625" customWidth="1"/>
    <col min="4625" max="4625" width="6.140625" customWidth="1"/>
    <col min="4626" max="4627" width="6" customWidth="1"/>
    <col min="4628" max="4628" width="7.42578125" customWidth="1"/>
    <col min="4629" max="4629" width="5" customWidth="1"/>
    <col min="4630" max="4630" width="3.7109375" customWidth="1"/>
    <col min="4631" max="4632" width="3.5703125" customWidth="1"/>
    <col min="4633" max="4633" width="3" customWidth="1"/>
    <col min="4634" max="4634" width="4.42578125" customWidth="1"/>
    <col min="4635" max="4635" width="3.5703125" customWidth="1"/>
    <col min="4636" max="4636" width="3.7109375" customWidth="1"/>
    <col min="4637" max="4637" width="3" customWidth="1"/>
    <col min="4638" max="4638" width="3.7109375" customWidth="1"/>
    <col min="4639" max="4639" width="3.42578125" customWidth="1"/>
    <col min="4640" max="4640" width="4.28515625" customWidth="1"/>
    <col min="4641" max="4642" width="4" customWidth="1"/>
    <col min="4643" max="4643" width="3.5703125" customWidth="1"/>
    <col min="4644" max="4644" width="4.140625" customWidth="1"/>
    <col min="4645" max="4645" width="4.28515625" customWidth="1"/>
    <col min="4646" max="4646" width="3.7109375" customWidth="1"/>
    <col min="4647" max="4647" width="4" customWidth="1"/>
    <col min="4648" max="4648" width="3.5703125" customWidth="1"/>
    <col min="4649" max="4649" width="16.42578125" bestFit="1" customWidth="1"/>
    <col min="4866" max="4866" width="14.42578125" bestFit="1" customWidth="1"/>
    <col min="4867" max="4867" width="54.42578125" customWidth="1"/>
    <col min="4868" max="4868" width="7.28515625" customWidth="1"/>
    <col min="4869" max="4869" width="7.5703125" customWidth="1"/>
    <col min="4870" max="4870" width="5.140625" customWidth="1"/>
    <col min="4871" max="4871" width="4.5703125" customWidth="1"/>
    <col min="4872" max="4872" width="5.42578125" customWidth="1"/>
    <col min="4873" max="4873" width="4.28515625" customWidth="1"/>
    <col min="4874" max="4874" width="4.85546875" customWidth="1"/>
    <col min="4875" max="4875" width="5.140625" customWidth="1"/>
    <col min="4876" max="4876" width="4.85546875" customWidth="1"/>
    <col min="4877" max="4877" width="3.7109375" customWidth="1"/>
    <col min="4878" max="4878" width="4.5703125" customWidth="1"/>
    <col min="4879" max="4879" width="4.42578125" customWidth="1"/>
    <col min="4880" max="4880" width="7.140625" customWidth="1"/>
    <col min="4881" max="4881" width="6.140625" customWidth="1"/>
    <col min="4882" max="4883" width="6" customWidth="1"/>
    <col min="4884" max="4884" width="7.42578125" customWidth="1"/>
    <col min="4885" max="4885" width="5" customWidth="1"/>
    <col min="4886" max="4886" width="3.7109375" customWidth="1"/>
    <col min="4887" max="4888" width="3.5703125" customWidth="1"/>
    <col min="4889" max="4889" width="3" customWidth="1"/>
    <col min="4890" max="4890" width="4.42578125" customWidth="1"/>
    <col min="4891" max="4891" width="3.5703125" customWidth="1"/>
    <col min="4892" max="4892" width="3.7109375" customWidth="1"/>
    <col min="4893" max="4893" width="3" customWidth="1"/>
    <col min="4894" max="4894" width="3.7109375" customWidth="1"/>
    <col min="4895" max="4895" width="3.42578125" customWidth="1"/>
    <col min="4896" max="4896" width="4.28515625" customWidth="1"/>
    <col min="4897" max="4898" width="4" customWidth="1"/>
    <col min="4899" max="4899" width="3.5703125" customWidth="1"/>
    <col min="4900" max="4900" width="4.140625" customWidth="1"/>
    <col min="4901" max="4901" width="4.28515625" customWidth="1"/>
    <col min="4902" max="4902" width="3.7109375" customWidth="1"/>
    <col min="4903" max="4903" width="4" customWidth="1"/>
    <col min="4904" max="4904" width="3.5703125" customWidth="1"/>
    <col min="4905" max="4905" width="16.42578125" bestFit="1" customWidth="1"/>
    <col min="5122" max="5122" width="14.42578125" bestFit="1" customWidth="1"/>
    <col min="5123" max="5123" width="54.42578125" customWidth="1"/>
    <col min="5124" max="5124" width="7.28515625" customWidth="1"/>
    <col min="5125" max="5125" width="7.5703125" customWidth="1"/>
    <col min="5126" max="5126" width="5.140625" customWidth="1"/>
    <col min="5127" max="5127" width="4.5703125" customWidth="1"/>
    <col min="5128" max="5128" width="5.42578125" customWidth="1"/>
    <col min="5129" max="5129" width="4.28515625" customWidth="1"/>
    <col min="5130" max="5130" width="4.85546875" customWidth="1"/>
    <col min="5131" max="5131" width="5.140625" customWidth="1"/>
    <col min="5132" max="5132" width="4.85546875" customWidth="1"/>
    <col min="5133" max="5133" width="3.7109375" customWidth="1"/>
    <col min="5134" max="5134" width="4.5703125" customWidth="1"/>
    <col min="5135" max="5135" width="4.42578125" customWidth="1"/>
    <col min="5136" max="5136" width="7.140625" customWidth="1"/>
    <col min="5137" max="5137" width="6.140625" customWidth="1"/>
    <col min="5138" max="5139" width="6" customWidth="1"/>
    <col min="5140" max="5140" width="7.42578125" customWidth="1"/>
    <col min="5141" max="5141" width="5" customWidth="1"/>
    <col min="5142" max="5142" width="3.7109375" customWidth="1"/>
    <col min="5143" max="5144" width="3.5703125" customWidth="1"/>
    <col min="5145" max="5145" width="3" customWidth="1"/>
    <col min="5146" max="5146" width="4.42578125" customWidth="1"/>
    <col min="5147" max="5147" width="3.5703125" customWidth="1"/>
    <col min="5148" max="5148" width="3.7109375" customWidth="1"/>
    <col min="5149" max="5149" width="3" customWidth="1"/>
    <col min="5150" max="5150" width="3.7109375" customWidth="1"/>
    <col min="5151" max="5151" width="3.42578125" customWidth="1"/>
    <col min="5152" max="5152" width="4.28515625" customWidth="1"/>
    <col min="5153" max="5154" width="4" customWidth="1"/>
    <col min="5155" max="5155" width="3.5703125" customWidth="1"/>
    <col min="5156" max="5156" width="4.140625" customWidth="1"/>
    <col min="5157" max="5157" width="4.28515625" customWidth="1"/>
    <col min="5158" max="5158" width="3.7109375" customWidth="1"/>
    <col min="5159" max="5159" width="4" customWidth="1"/>
    <col min="5160" max="5160" width="3.5703125" customWidth="1"/>
    <col min="5161" max="5161" width="16.42578125" bestFit="1" customWidth="1"/>
    <col min="5378" max="5378" width="14.42578125" bestFit="1" customWidth="1"/>
    <col min="5379" max="5379" width="54.42578125" customWidth="1"/>
    <col min="5380" max="5380" width="7.28515625" customWidth="1"/>
    <col min="5381" max="5381" width="7.5703125" customWidth="1"/>
    <col min="5382" max="5382" width="5.140625" customWidth="1"/>
    <col min="5383" max="5383" width="4.5703125" customWidth="1"/>
    <col min="5384" max="5384" width="5.42578125" customWidth="1"/>
    <col min="5385" max="5385" width="4.28515625" customWidth="1"/>
    <col min="5386" max="5386" width="4.85546875" customWidth="1"/>
    <col min="5387" max="5387" width="5.140625" customWidth="1"/>
    <col min="5388" max="5388" width="4.85546875" customWidth="1"/>
    <col min="5389" max="5389" width="3.7109375" customWidth="1"/>
    <col min="5390" max="5390" width="4.5703125" customWidth="1"/>
    <col min="5391" max="5391" width="4.42578125" customWidth="1"/>
    <col min="5392" max="5392" width="7.140625" customWidth="1"/>
    <col min="5393" max="5393" width="6.140625" customWidth="1"/>
    <col min="5394" max="5395" width="6" customWidth="1"/>
    <col min="5396" max="5396" width="7.42578125" customWidth="1"/>
    <col min="5397" max="5397" width="5" customWidth="1"/>
    <col min="5398" max="5398" width="3.7109375" customWidth="1"/>
    <col min="5399" max="5400" width="3.5703125" customWidth="1"/>
    <col min="5401" max="5401" width="3" customWidth="1"/>
    <col min="5402" max="5402" width="4.42578125" customWidth="1"/>
    <col min="5403" max="5403" width="3.5703125" customWidth="1"/>
    <col min="5404" max="5404" width="3.7109375" customWidth="1"/>
    <col min="5405" max="5405" width="3" customWidth="1"/>
    <col min="5406" max="5406" width="3.7109375" customWidth="1"/>
    <col min="5407" max="5407" width="3.42578125" customWidth="1"/>
    <col min="5408" max="5408" width="4.28515625" customWidth="1"/>
    <col min="5409" max="5410" width="4" customWidth="1"/>
    <col min="5411" max="5411" width="3.5703125" customWidth="1"/>
    <col min="5412" max="5412" width="4.140625" customWidth="1"/>
    <col min="5413" max="5413" width="4.28515625" customWidth="1"/>
    <col min="5414" max="5414" width="3.7109375" customWidth="1"/>
    <col min="5415" max="5415" width="4" customWidth="1"/>
    <col min="5416" max="5416" width="3.5703125" customWidth="1"/>
    <col min="5417" max="5417" width="16.42578125" bestFit="1" customWidth="1"/>
    <col min="5634" max="5634" width="14.42578125" bestFit="1" customWidth="1"/>
    <col min="5635" max="5635" width="54.42578125" customWidth="1"/>
    <col min="5636" max="5636" width="7.28515625" customWidth="1"/>
    <col min="5637" max="5637" width="7.5703125" customWidth="1"/>
    <col min="5638" max="5638" width="5.140625" customWidth="1"/>
    <col min="5639" max="5639" width="4.5703125" customWidth="1"/>
    <col min="5640" max="5640" width="5.42578125" customWidth="1"/>
    <col min="5641" max="5641" width="4.28515625" customWidth="1"/>
    <col min="5642" max="5642" width="4.85546875" customWidth="1"/>
    <col min="5643" max="5643" width="5.140625" customWidth="1"/>
    <col min="5644" max="5644" width="4.85546875" customWidth="1"/>
    <col min="5645" max="5645" width="3.7109375" customWidth="1"/>
    <col min="5646" max="5646" width="4.5703125" customWidth="1"/>
    <col min="5647" max="5647" width="4.42578125" customWidth="1"/>
    <col min="5648" max="5648" width="7.140625" customWidth="1"/>
    <col min="5649" max="5649" width="6.140625" customWidth="1"/>
    <col min="5650" max="5651" width="6" customWidth="1"/>
    <col min="5652" max="5652" width="7.42578125" customWidth="1"/>
    <col min="5653" max="5653" width="5" customWidth="1"/>
    <col min="5654" max="5654" width="3.7109375" customWidth="1"/>
    <col min="5655" max="5656" width="3.5703125" customWidth="1"/>
    <col min="5657" max="5657" width="3" customWidth="1"/>
    <col min="5658" max="5658" width="4.42578125" customWidth="1"/>
    <col min="5659" max="5659" width="3.5703125" customWidth="1"/>
    <col min="5660" max="5660" width="3.7109375" customWidth="1"/>
    <col min="5661" max="5661" width="3" customWidth="1"/>
    <col min="5662" max="5662" width="3.7109375" customWidth="1"/>
    <col min="5663" max="5663" width="3.42578125" customWidth="1"/>
    <col min="5664" max="5664" width="4.28515625" customWidth="1"/>
    <col min="5665" max="5666" width="4" customWidth="1"/>
    <col min="5667" max="5667" width="3.5703125" customWidth="1"/>
    <col min="5668" max="5668" width="4.140625" customWidth="1"/>
    <col min="5669" max="5669" width="4.28515625" customWidth="1"/>
    <col min="5670" max="5670" width="3.7109375" customWidth="1"/>
    <col min="5671" max="5671" width="4" customWidth="1"/>
    <col min="5672" max="5672" width="3.5703125" customWidth="1"/>
    <col min="5673" max="5673" width="16.42578125" bestFit="1" customWidth="1"/>
    <col min="5890" max="5890" width="14.42578125" bestFit="1" customWidth="1"/>
    <col min="5891" max="5891" width="54.42578125" customWidth="1"/>
    <col min="5892" max="5892" width="7.28515625" customWidth="1"/>
    <col min="5893" max="5893" width="7.5703125" customWidth="1"/>
    <col min="5894" max="5894" width="5.140625" customWidth="1"/>
    <col min="5895" max="5895" width="4.5703125" customWidth="1"/>
    <col min="5896" max="5896" width="5.42578125" customWidth="1"/>
    <col min="5897" max="5897" width="4.28515625" customWidth="1"/>
    <col min="5898" max="5898" width="4.85546875" customWidth="1"/>
    <col min="5899" max="5899" width="5.140625" customWidth="1"/>
    <col min="5900" max="5900" width="4.85546875" customWidth="1"/>
    <col min="5901" max="5901" width="3.7109375" customWidth="1"/>
    <col min="5902" max="5902" width="4.5703125" customWidth="1"/>
    <col min="5903" max="5903" width="4.42578125" customWidth="1"/>
    <col min="5904" max="5904" width="7.140625" customWidth="1"/>
    <col min="5905" max="5905" width="6.140625" customWidth="1"/>
    <col min="5906" max="5907" width="6" customWidth="1"/>
    <col min="5908" max="5908" width="7.42578125" customWidth="1"/>
    <col min="5909" max="5909" width="5" customWidth="1"/>
    <col min="5910" max="5910" width="3.7109375" customWidth="1"/>
    <col min="5911" max="5912" width="3.5703125" customWidth="1"/>
    <col min="5913" max="5913" width="3" customWidth="1"/>
    <col min="5914" max="5914" width="4.42578125" customWidth="1"/>
    <col min="5915" max="5915" width="3.5703125" customWidth="1"/>
    <col min="5916" max="5916" width="3.7109375" customWidth="1"/>
    <col min="5917" max="5917" width="3" customWidth="1"/>
    <col min="5918" max="5918" width="3.7109375" customWidth="1"/>
    <col min="5919" max="5919" width="3.42578125" customWidth="1"/>
    <col min="5920" max="5920" width="4.28515625" customWidth="1"/>
    <col min="5921" max="5922" width="4" customWidth="1"/>
    <col min="5923" max="5923" width="3.5703125" customWidth="1"/>
    <col min="5924" max="5924" width="4.140625" customWidth="1"/>
    <col min="5925" max="5925" width="4.28515625" customWidth="1"/>
    <col min="5926" max="5926" width="3.7109375" customWidth="1"/>
    <col min="5927" max="5927" width="4" customWidth="1"/>
    <col min="5928" max="5928" width="3.5703125" customWidth="1"/>
    <col min="5929" max="5929" width="16.42578125" bestFit="1" customWidth="1"/>
    <col min="6146" max="6146" width="14.42578125" bestFit="1" customWidth="1"/>
    <col min="6147" max="6147" width="54.42578125" customWidth="1"/>
    <col min="6148" max="6148" width="7.28515625" customWidth="1"/>
    <col min="6149" max="6149" width="7.5703125" customWidth="1"/>
    <col min="6150" max="6150" width="5.140625" customWidth="1"/>
    <col min="6151" max="6151" width="4.5703125" customWidth="1"/>
    <col min="6152" max="6152" width="5.42578125" customWidth="1"/>
    <col min="6153" max="6153" width="4.28515625" customWidth="1"/>
    <col min="6154" max="6154" width="4.85546875" customWidth="1"/>
    <col min="6155" max="6155" width="5.140625" customWidth="1"/>
    <col min="6156" max="6156" width="4.85546875" customWidth="1"/>
    <col min="6157" max="6157" width="3.7109375" customWidth="1"/>
    <col min="6158" max="6158" width="4.5703125" customWidth="1"/>
    <col min="6159" max="6159" width="4.42578125" customWidth="1"/>
    <col min="6160" max="6160" width="7.140625" customWidth="1"/>
    <col min="6161" max="6161" width="6.140625" customWidth="1"/>
    <col min="6162" max="6163" width="6" customWidth="1"/>
    <col min="6164" max="6164" width="7.42578125" customWidth="1"/>
    <col min="6165" max="6165" width="5" customWidth="1"/>
    <col min="6166" max="6166" width="3.7109375" customWidth="1"/>
    <col min="6167" max="6168" width="3.5703125" customWidth="1"/>
    <col min="6169" max="6169" width="3" customWidth="1"/>
    <col min="6170" max="6170" width="4.42578125" customWidth="1"/>
    <col min="6171" max="6171" width="3.5703125" customWidth="1"/>
    <col min="6172" max="6172" width="3.7109375" customWidth="1"/>
    <col min="6173" max="6173" width="3" customWidth="1"/>
    <col min="6174" max="6174" width="3.7109375" customWidth="1"/>
    <col min="6175" max="6175" width="3.42578125" customWidth="1"/>
    <col min="6176" max="6176" width="4.28515625" customWidth="1"/>
    <col min="6177" max="6178" width="4" customWidth="1"/>
    <col min="6179" max="6179" width="3.5703125" customWidth="1"/>
    <col min="6180" max="6180" width="4.140625" customWidth="1"/>
    <col min="6181" max="6181" width="4.28515625" customWidth="1"/>
    <col min="6182" max="6182" width="3.7109375" customWidth="1"/>
    <col min="6183" max="6183" width="4" customWidth="1"/>
    <col min="6184" max="6184" width="3.5703125" customWidth="1"/>
    <col min="6185" max="6185" width="16.42578125" bestFit="1" customWidth="1"/>
    <col min="6402" max="6402" width="14.42578125" bestFit="1" customWidth="1"/>
    <col min="6403" max="6403" width="54.42578125" customWidth="1"/>
    <col min="6404" max="6404" width="7.28515625" customWidth="1"/>
    <col min="6405" max="6405" width="7.5703125" customWidth="1"/>
    <col min="6406" max="6406" width="5.140625" customWidth="1"/>
    <col min="6407" max="6407" width="4.5703125" customWidth="1"/>
    <col min="6408" max="6408" width="5.42578125" customWidth="1"/>
    <col min="6409" max="6409" width="4.28515625" customWidth="1"/>
    <col min="6410" max="6410" width="4.85546875" customWidth="1"/>
    <col min="6411" max="6411" width="5.140625" customWidth="1"/>
    <col min="6412" max="6412" width="4.85546875" customWidth="1"/>
    <col min="6413" max="6413" width="3.7109375" customWidth="1"/>
    <col min="6414" max="6414" width="4.5703125" customWidth="1"/>
    <col min="6415" max="6415" width="4.42578125" customWidth="1"/>
    <col min="6416" max="6416" width="7.140625" customWidth="1"/>
    <col min="6417" max="6417" width="6.140625" customWidth="1"/>
    <col min="6418" max="6419" width="6" customWidth="1"/>
    <col min="6420" max="6420" width="7.42578125" customWidth="1"/>
    <col min="6421" max="6421" width="5" customWidth="1"/>
    <col min="6422" max="6422" width="3.7109375" customWidth="1"/>
    <col min="6423" max="6424" width="3.5703125" customWidth="1"/>
    <col min="6425" max="6425" width="3" customWidth="1"/>
    <col min="6426" max="6426" width="4.42578125" customWidth="1"/>
    <col min="6427" max="6427" width="3.5703125" customWidth="1"/>
    <col min="6428" max="6428" width="3.7109375" customWidth="1"/>
    <col min="6429" max="6429" width="3" customWidth="1"/>
    <col min="6430" max="6430" width="3.7109375" customWidth="1"/>
    <col min="6431" max="6431" width="3.42578125" customWidth="1"/>
    <col min="6432" max="6432" width="4.28515625" customWidth="1"/>
    <col min="6433" max="6434" width="4" customWidth="1"/>
    <col min="6435" max="6435" width="3.5703125" customWidth="1"/>
    <col min="6436" max="6436" width="4.140625" customWidth="1"/>
    <col min="6437" max="6437" width="4.28515625" customWidth="1"/>
    <col min="6438" max="6438" width="3.7109375" customWidth="1"/>
    <col min="6439" max="6439" width="4" customWidth="1"/>
    <col min="6440" max="6440" width="3.5703125" customWidth="1"/>
    <col min="6441" max="6441" width="16.42578125" bestFit="1" customWidth="1"/>
    <col min="6658" max="6658" width="14.42578125" bestFit="1" customWidth="1"/>
    <col min="6659" max="6659" width="54.42578125" customWidth="1"/>
    <col min="6660" max="6660" width="7.28515625" customWidth="1"/>
    <col min="6661" max="6661" width="7.5703125" customWidth="1"/>
    <col min="6662" max="6662" width="5.140625" customWidth="1"/>
    <col min="6663" max="6663" width="4.5703125" customWidth="1"/>
    <col min="6664" max="6664" width="5.42578125" customWidth="1"/>
    <col min="6665" max="6665" width="4.28515625" customWidth="1"/>
    <col min="6666" max="6666" width="4.85546875" customWidth="1"/>
    <col min="6667" max="6667" width="5.140625" customWidth="1"/>
    <col min="6668" max="6668" width="4.85546875" customWidth="1"/>
    <col min="6669" max="6669" width="3.7109375" customWidth="1"/>
    <col min="6670" max="6670" width="4.5703125" customWidth="1"/>
    <col min="6671" max="6671" width="4.42578125" customWidth="1"/>
    <col min="6672" max="6672" width="7.140625" customWidth="1"/>
    <col min="6673" max="6673" width="6.140625" customWidth="1"/>
    <col min="6674" max="6675" width="6" customWidth="1"/>
    <col min="6676" max="6676" width="7.42578125" customWidth="1"/>
    <col min="6677" max="6677" width="5" customWidth="1"/>
    <col min="6678" max="6678" width="3.7109375" customWidth="1"/>
    <col min="6679" max="6680" width="3.5703125" customWidth="1"/>
    <col min="6681" max="6681" width="3" customWidth="1"/>
    <col min="6682" max="6682" width="4.42578125" customWidth="1"/>
    <col min="6683" max="6683" width="3.5703125" customWidth="1"/>
    <col min="6684" max="6684" width="3.7109375" customWidth="1"/>
    <col min="6685" max="6685" width="3" customWidth="1"/>
    <col min="6686" max="6686" width="3.7109375" customWidth="1"/>
    <col min="6687" max="6687" width="3.42578125" customWidth="1"/>
    <col min="6688" max="6688" width="4.28515625" customWidth="1"/>
    <col min="6689" max="6690" width="4" customWidth="1"/>
    <col min="6691" max="6691" width="3.5703125" customWidth="1"/>
    <col min="6692" max="6692" width="4.140625" customWidth="1"/>
    <col min="6693" max="6693" width="4.28515625" customWidth="1"/>
    <col min="6694" max="6694" width="3.7109375" customWidth="1"/>
    <col min="6695" max="6695" width="4" customWidth="1"/>
    <col min="6696" max="6696" width="3.5703125" customWidth="1"/>
    <col min="6697" max="6697" width="16.42578125" bestFit="1" customWidth="1"/>
    <col min="6914" max="6914" width="14.42578125" bestFit="1" customWidth="1"/>
    <col min="6915" max="6915" width="54.42578125" customWidth="1"/>
    <col min="6916" max="6916" width="7.28515625" customWidth="1"/>
    <col min="6917" max="6917" width="7.5703125" customWidth="1"/>
    <col min="6918" max="6918" width="5.140625" customWidth="1"/>
    <col min="6919" max="6919" width="4.5703125" customWidth="1"/>
    <col min="6920" max="6920" width="5.42578125" customWidth="1"/>
    <col min="6921" max="6921" width="4.28515625" customWidth="1"/>
    <col min="6922" max="6922" width="4.85546875" customWidth="1"/>
    <col min="6923" max="6923" width="5.140625" customWidth="1"/>
    <col min="6924" max="6924" width="4.85546875" customWidth="1"/>
    <col min="6925" max="6925" width="3.7109375" customWidth="1"/>
    <col min="6926" max="6926" width="4.5703125" customWidth="1"/>
    <col min="6927" max="6927" width="4.42578125" customWidth="1"/>
    <col min="6928" max="6928" width="7.140625" customWidth="1"/>
    <col min="6929" max="6929" width="6.140625" customWidth="1"/>
    <col min="6930" max="6931" width="6" customWidth="1"/>
    <col min="6932" max="6932" width="7.42578125" customWidth="1"/>
    <col min="6933" max="6933" width="5" customWidth="1"/>
    <col min="6934" max="6934" width="3.7109375" customWidth="1"/>
    <col min="6935" max="6936" width="3.5703125" customWidth="1"/>
    <col min="6937" max="6937" width="3" customWidth="1"/>
    <col min="6938" max="6938" width="4.42578125" customWidth="1"/>
    <col min="6939" max="6939" width="3.5703125" customWidth="1"/>
    <col min="6940" max="6940" width="3.7109375" customWidth="1"/>
    <col min="6941" max="6941" width="3" customWidth="1"/>
    <col min="6942" max="6942" width="3.7109375" customWidth="1"/>
    <col min="6943" max="6943" width="3.42578125" customWidth="1"/>
    <col min="6944" max="6944" width="4.28515625" customWidth="1"/>
    <col min="6945" max="6946" width="4" customWidth="1"/>
    <col min="6947" max="6947" width="3.5703125" customWidth="1"/>
    <col min="6948" max="6948" width="4.140625" customWidth="1"/>
    <col min="6949" max="6949" width="4.28515625" customWidth="1"/>
    <col min="6950" max="6950" width="3.7109375" customWidth="1"/>
    <col min="6951" max="6951" width="4" customWidth="1"/>
    <col min="6952" max="6952" width="3.5703125" customWidth="1"/>
    <col min="6953" max="6953" width="16.42578125" bestFit="1" customWidth="1"/>
    <col min="7170" max="7170" width="14.42578125" bestFit="1" customWidth="1"/>
    <col min="7171" max="7171" width="54.42578125" customWidth="1"/>
    <col min="7172" max="7172" width="7.28515625" customWidth="1"/>
    <col min="7173" max="7173" width="7.5703125" customWidth="1"/>
    <col min="7174" max="7174" width="5.140625" customWidth="1"/>
    <col min="7175" max="7175" width="4.5703125" customWidth="1"/>
    <col min="7176" max="7176" width="5.42578125" customWidth="1"/>
    <col min="7177" max="7177" width="4.28515625" customWidth="1"/>
    <col min="7178" max="7178" width="4.85546875" customWidth="1"/>
    <col min="7179" max="7179" width="5.140625" customWidth="1"/>
    <col min="7180" max="7180" width="4.85546875" customWidth="1"/>
    <col min="7181" max="7181" width="3.7109375" customWidth="1"/>
    <col min="7182" max="7182" width="4.5703125" customWidth="1"/>
    <col min="7183" max="7183" width="4.42578125" customWidth="1"/>
    <col min="7184" max="7184" width="7.140625" customWidth="1"/>
    <col min="7185" max="7185" width="6.140625" customWidth="1"/>
    <col min="7186" max="7187" width="6" customWidth="1"/>
    <col min="7188" max="7188" width="7.42578125" customWidth="1"/>
    <col min="7189" max="7189" width="5" customWidth="1"/>
    <col min="7190" max="7190" width="3.7109375" customWidth="1"/>
    <col min="7191" max="7192" width="3.5703125" customWidth="1"/>
    <col min="7193" max="7193" width="3" customWidth="1"/>
    <col min="7194" max="7194" width="4.42578125" customWidth="1"/>
    <col min="7195" max="7195" width="3.5703125" customWidth="1"/>
    <col min="7196" max="7196" width="3.7109375" customWidth="1"/>
    <col min="7197" max="7197" width="3" customWidth="1"/>
    <col min="7198" max="7198" width="3.7109375" customWidth="1"/>
    <col min="7199" max="7199" width="3.42578125" customWidth="1"/>
    <col min="7200" max="7200" width="4.28515625" customWidth="1"/>
    <col min="7201" max="7202" width="4" customWidth="1"/>
    <col min="7203" max="7203" width="3.5703125" customWidth="1"/>
    <col min="7204" max="7204" width="4.140625" customWidth="1"/>
    <col min="7205" max="7205" width="4.28515625" customWidth="1"/>
    <col min="7206" max="7206" width="3.7109375" customWidth="1"/>
    <col min="7207" max="7207" width="4" customWidth="1"/>
    <col min="7208" max="7208" width="3.5703125" customWidth="1"/>
    <col min="7209" max="7209" width="16.42578125" bestFit="1" customWidth="1"/>
    <col min="7426" max="7426" width="14.42578125" bestFit="1" customWidth="1"/>
    <col min="7427" max="7427" width="54.42578125" customWidth="1"/>
    <col min="7428" max="7428" width="7.28515625" customWidth="1"/>
    <col min="7429" max="7429" width="7.5703125" customWidth="1"/>
    <col min="7430" max="7430" width="5.140625" customWidth="1"/>
    <col min="7431" max="7431" width="4.5703125" customWidth="1"/>
    <col min="7432" max="7432" width="5.42578125" customWidth="1"/>
    <col min="7433" max="7433" width="4.28515625" customWidth="1"/>
    <col min="7434" max="7434" width="4.85546875" customWidth="1"/>
    <col min="7435" max="7435" width="5.140625" customWidth="1"/>
    <col min="7436" max="7436" width="4.85546875" customWidth="1"/>
    <col min="7437" max="7437" width="3.7109375" customWidth="1"/>
    <col min="7438" max="7438" width="4.5703125" customWidth="1"/>
    <col min="7439" max="7439" width="4.42578125" customWidth="1"/>
    <col min="7440" max="7440" width="7.140625" customWidth="1"/>
    <col min="7441" max="7441" width="6.140625" customWidth="1"/>
    <col min="7442" max="7443" width="6" customWidth="1"/>
    <col min="7444" max="7444" width="7.42578125" customWidth="1"/>
    <col min="7445" max="7445" width="5" customWidth="1"/>
    <col min="7446" max="7446" width="3.7109375" customWidth="1"/>
    <col min="7447" max="7448" width="3.5703125" customWidth="1"/>
    <col min="7449" max="7449" width="3" customWidth="1"/>
    <col min="7450" max="7450" width="4.42578125" customWidth="1"/>
    <col min="7451" max="7451" width="3.5703125" customWidth="1"/>
    <col min="7452" max="7452" width="3.7109375" customWidth="1"/>
    <col min="7453" max="7453" width="3" customWidth="1"/>
    <col min="7454" max="7454" width="3.7109375" customWidth="1"/>
    <col min="7455" max="7455" width="3.42578125" customWidth="1"/>
    <col min="7456" max="7456" width="4.28515625" customWidth="1"/>
    <col min="7457" max="7458" width="4" customWidth="1"/>
    <col min="7459" max="7459" width="3.5703125" customWidth="1"/>
    <col min="7460" max="7460" width="4.140625" customWidth="1"/>
    <col min="7461" max="7461" width="4.28515625" customWidth="1"/>
    <col min="7462" max="7462" width="3.7109375" customWidth="1"/>
    <col min="7463" max="7463" width="4" customWidth="1"/>
    <col min="7464" max="7464" width="3.5703125" customWidth="1"/>
    <col min="7465" max="7465" width="16.42578125" bestFit="1" customWidth="1"/>
    <col min="7682" max="7682" width="14.42578125" bestFit="1" customWidth="1"/>
    <col min="7683" max="7683" width="54.42578125" customWidth="1"/>
    <col min="7684" max="7684" width="7.28515625" customWidth="1"/>
    <col min="7685" max="7685" width="7.5703125" customWidth="1"/>
    <col min="7686" max="7686" width="5.140625" customWidth="1"/>
    <col min="7687" max="7687" width="4.5703125" customWidth="1"/>
    <col min="7688" max="7688" width="5.42578125" customWidth="1"/>
    <col min="7689" max="7689" width="4.28515625" customWidth="1"/>
    <col min="7690" max="7690" width="4.85546875" customWidth="1"/>
    <col min="7691" max="7691" width="5.140625" customWidth="1"/>
    <col min="7692" max="7692" width="4.85546875" customWidth="1"/>
    <col min="7693" max="7693" width="3.7109375" customWidth="1"/>
    <col min="7694" max="7694" width="4.5703125" customWidth="1"/>
    <col min="7695" max="7695" width="4.42578125" customWidth="1"/>
    <col min="7696" max="7696" width="7.140625" customWidth="1"/>
    <col min="7697" max="7697" width="6.140625" customWidth="1"/>
    <col min="7698" max="7699" width="6" customWidth="1"/>
    <col min="7700" max="7700" width="7.42578125" customWidth="1"/>
    <col min="7701" max="7701" width="5" customWidth="1"/>
    <col min="7702" max="7702" width="3.7109375" customWidth="1"/>
    <col min="7703" max="7704" width="3.5703125" customWidth="1"/>
    <col min="7705" max="7705" width="3" customWidth="1"/>
    <col min="7706" max="7706" width="4.42578125" customWidth="1"/>
    <col min="7707" max="7707" width="3.5703125" customWidth="1"/>
    <col min="7708" max="7708" width="3.7109375" customWidth="1"/>
    <col min="7709" max="7709" width="3" customWidth="1"/>
    <col min="7710" max="7710" width="3.7109375" customWidth="1"/>
    <col min="7711" max="7711" width="3.42578125" customWidth="1"/>
    <col min="7712" max="7712" width="4.28515625" customWidth="1"/>
    <col min="7713" max="7714" width="4" customWidth="1"/>
    <col min="7715" max="7715" width="3.5703125" customWidth="1"/>
    <col min="7716" max="7716" width="4.140625" customWidth="1"/>
    <col min="7717" max="7717" width="4.28515625" customWidth="1"/>
    <col min="7718" max="7718" width="3.7109375" customWidth="1"/>
    <col min="7719" max="7719" width="4" customWidth="1"/>
    <col min="7720" max="7720" width="3.5703125" customWidth="1"/>
    <col min="7721" max="7721" width="16.42578125" bestFit="1" customWidth="1"/>
    <col min="7938" max="7938" width="14.42578125" bestFit="1" customWidth="1"/>
    <col min="7939" max="7939" width="54.42578125" customWidth="1"/>
    <col min="7940" max="7940" width="7.28515625" customWidth="1"/>
    <col min="7941" max="7941" width="7.5703125" customWidth="1"/>
    <col min="7942" max="7942" width="5.140625" customWidth="1"/>
    <col min="7943" max="7943" width="4.5703125" customWidth="1"/>
    <col min="7944" max="7944" width="5.42578125" customWidth="1"/>
    <col min="7945" max="7945" width="4.28515625" customWidth="1"/>
    <col min="7946" max="7946" width="4.85546875" customWidth="1"/>
    <col min="7947" max="7947" width="5.140625" customWidth="1"/>
    <col min="7948" max="7948" width="4.85546875" customWidth="1"/>
    <col min="7949" max="7949" width="3.7109375" customWidth="1"/>
    <col min="7950" max="7950" width="4.5703125" customWidth="1"/>
    <col min="7951" max="7951" width="4.42578125" customWidth="1"/>
    <col min="7952" max="7952" width="7.140625" customWidth="1"/>
    <col min="7953" max="7953" width="6.140625" customWidth="1"/>
    <col min="7954" max="7955" width="6" customWidth="1"/>
    <col min="7956" max="7956" width="7.42578125" customWidth="1"/>
    <col min="7957" max="7957" width="5" customWidth="1"/>
    <col min="7958" max="7958" width="3.7109375" customWidth="1"/>
    <col min="7959" max="7960" width="3.5703125" customWidth="1"/>
    <col min="7961" max="7961" width="3" customWidth="1"/>
    <col min="7962" max="7962" width="4.42578125" customWidth="1"/>
    <col min="7963" max="7963" width="3.5703125" customWidth="1"/>
    <col min="7964" max="7964" width="3.7109375" customWidth="1"/>
    <col min="7965" max="7965" width="3" customWidth="1"/>
    <col min="7966" max="7966" width="3.7109375" customWidth="1"/>
    <col min="7967" max="7967" width="3.42578125" customWidth="1"/>
    <col min="7968" max="7968" width="4.28515625" customWidth="1"/>
    <col min="7969" max="7970" width="4" customWidth="1"/>
    <col min="7971" max="7971" width="3.5703125" customWidth="1"/>
    <col min="7972" max="7972" width="4.140625" customWidth="1"/>
    <col min="7973" max="7973" width="4.28515625" customWidth="1"/>
    <col min="7974" max="7974" width="3.7109375" customWidth="1"/>
    <col min="7975" max="7975" width="4" customWidth="1"/>
    <col min="7976" max="7976" width="3.5703125" customWidth="1"/>
    <col min="7977" max="7977" width="16.42578125" bestFit="1" customWidth="1"/>
    <col min="8194" max="8194" width="14.42578125" bestFit="1" customWidth="1"/>
    <col min="8195" max="8195" width="54.42578125" customWidth="1"/>
    <col min="8196" max="8196" width="7.28515625" customWidth="1"/>
    <col min="8197" max="8197" width="7.5703125" customWidth="1"/>
    <col min="8198" max="8198" width="5.140625" customWidth="1"/>
    <col min="8199" max="8199" width="4.5703125" customWidth="1"/>
    <col min="8200" max="8200" width="5.42578125" customWidth="1"/>
    <col min="8201" max="8201" width="4.28515625" customWidth="1"/>
    <col min="8202" max="8202" width="4.85546875" customWidth="1"/>
    <col min="8203" max="8203" width="5.140625" customWidth="1"/>
    <col min="8204" max="8204" width="4.85546875" customWidth="1"/>
    <col min="8205" max="8205" width="3.7109375" customWidth="1"/>
    <col min="8206" max="8206" width="4.5703125" customWidth="1"/>
    <col min="8207" max="8207" width="4.42578125" customWidth="1"/>
    <col min="8208" max="8208" width="7.140625" customWidth="1"/>
    <col min="8209" max="8209" width="6.140625" customWidth="1"/>
    <col min="8210" max="8211" width="6" customWidth="1"/>
    <col min="8212" max="8212" width="7.42578125" customWidth="1"/>
    <col min="8213" max="8213" width="5" customWidth="1"/>
    <col min="8214" max="8214" width="3.7109375" customWidth="1"/>
    <col min="8215" max="8216" width="3.5703125" customWidth="1"/>
    <col min="8217" max="8217" width="3" customWidth="1"/>
    <col min="8218" max="8218" width="4.42578125" customWidth="1"/>
    <col min="8219" max="8219" width="3.5703125" customWidth="1"/>
    <col min="8220" max="8220" width="3.7109375" customWidth="1"/>
    <col min="8221" max="8221" width="3" customWidth="1"/>
    <col min="8222" max="8222" width="3.7109375" customWidth="1"/>
    <col min="8223" max="8223" width="3.42578125" customWidth="1"/>
    <col min="8224" max="8224" width="4.28515625" customWidth="1"/>
    <col min="8225" max="8226" width="4" customWidth="1"/>
    <col min="8227" max="8227" width="3.5703125" customWidth="1"/>
    <col min="8228" max="8228" width="4.140625" customWidth="1"/>
    <col min="8229" max="8229" width="4.28515625" customWidth="1"/>
    <col min="8230" max="8230" width="3.7109375" customWidth="1"/>
    <col min="8231" max="8231" width="4" customWidth="1"/>
    <col min="8232" max="8232" width="3.5703125" customWidth="1"/>
    <col min="8233" max="8233" width="16.42578125" bestFit="1" customWidth="1"/>
    <col min="8450" max="8450" width="14.42578125" bestFit="1" customWidth="1"/>
    <col min="8451" max="8451" width="54.42578125" customWidth="1"/>
    <col min="8452" max="8452" width="7.28515625" customWidth="1"/>
    <col min="8453" max="8453" width="7.5703125" customWidth="1"/>
    <col min="8454" max="8454" width="5.140625" customWidth="1"/>
    <col min="8455" max="8455" width="4.5703125" customWidth="1"/>
    <col min="8456" max="8456" width="5.42578125" customWidth="1"/>
    <col min="8457" max="8457" width="4.28515625" customWidth="1"/>
    <col min="8458" max="8458" width="4.85546875" customWidth="1"/>
    <col min="8459" max="8459" width="5.140625" customWidth="1"/>
    <col min="8460" max="8460" width="4.85546875" customWidth="1"/>
    <col min="8461" max="8461" width="3.7109375" customWidth="1"/>
    <col min="8462" max="8462" width="4.5703125" customWidth="1"/>
    <col min="8463" max="8463" width="4.42578125" customWidth="1"/>
    <col min="8464" max="8464" width="7.140625" customWidth="1"/>
    <col min="8465" max="8465" width="6.140625" customWidth="1"/>
    <col min="8466" max="8467" width="6" customWidth="1"/>
    <col min="8468" max="8468" width="7.42578125" customWidth="1"/>
    <col min="8469" max="8469" width="5" customWidth="1"/>
    <col min="8470" max="8470" width="3.7109375" customWidth="1"/>
    <col min="8471" max="8472" width="3.5703125" customWidth="1"/>
    <col min="8473" max="8473" width="3" customWidth="1"/>
    <col min="8474" max="8474" width="4.42578125" customWidth="1"/>
    <col min="8475" max="8475" width="3.5703125" customWidth="1"/>
    <col min="8476" max="8476" width="3.7109375" customWidth="1"/>
    <col min="8477" max="8477" width="3" customWidth="1"/>
    <col min="8478" max="8478" width="3.7109375" customWidth="1"/>
    <col min="8479" max="8479" width="3.42578125" customWidth="1"/>
    <col min="8480" max="8480" width="4.28515625" customWidth="1"/>
    <col min="8481" max="8482" width="4" customWidth="1"/>
    <col min="8483" max="8483" width="3.5703125" customWidth="1"/>
    <col min="8484" max="8484" width="4.140625" customWidth="1"/>
    <col min="8485" max="8485" width="4.28515625" customWidth="1"/>
    <col min="8486" max="8486" width="3.7109375" customWidth="1"/>
    <col min="8487" max="8487" width="4" customWidth="1"/>
    <col min="8488" max="8488" width="3.5703125" customWidth="1"/>
    <col min="8489" max="8489" width="16.42578125" bestFit="1" customWidth="1"/>
    <col min="8706" max="8706" width="14.42578125" bestFit="1" customWidth="1"/>
    <col min="8707" max="8707" width="54.42578125" customWidth="1"/>
    <col min="8708" max="8708" width="7.28515625" customWidth="1"/>
    <col min="8709" max="8709" width="7.5703125" customWidth="1"/>
    <col min="8710" max="8710" width="5.140625" customWidth="1"/>
    <col min="8711" max="8711" width="4.5703125" customWidth="1"/>
    <col min="8712" max="8712" width="5.42578125" customWidth="1"/>
    <col min="8713" max="8713" width="4.28515625" customWidth="1"/>
    <col min="8714" max="8714" width="4.85546875" customWidth="1"/>
    <col min="8715" max="8715" width="5.140625" customWidth="1"/>
    <col min="8716" max="8716" width="4.85546875" customWidth="1"/>
    <col min="8717" max="8717" width="3.7109375" customWidth="1"/>
    <col min="8718" max="8718" width="4.5703125" customWidth="1"/>
    <col min="8719" max="8719" width="4.42578125" customWidth="1"/>
    <col min="8720" max="8720" width="7.140625" customWidth="1"/>
    <col min="8721" max="8721" width="6.140625" customWidth="1"/>
    <col min="8722" max="8723" width="6" customWidth="1"/>
    <col min="8724" max="8724" width="7.42578125" customWidth="1"/>
    <col min="8725" max="8725" width="5" customWidth="1"/>
    <col min="8726" max="8726" width="3.7109375" customWidth="1"/>
    <col min="8727" max="8728" width="3.5703125" customWidth="1"/>
    <col min="8729" max="8729" width="3" customWidth="1"/>
    <col min="8730" max="8730" width="4.42578125" customWidth="1"/>
    <col min="8731" max="8731" width="3.5703125" customWidth="1"/>
    <col min="8732" max="8732" width="3.7109375" customWidth="1"/>
    <col min="8733" max="8733" width="3" customWidth="1"/>
    <col min="8734" max="8734" width="3.7109375" customWidth="1"/>
    <col min="8735" max="8735" width="3.42578125" customWidth="1"/>
    <col min="8736" max="8736" width="4.28515625" customWidth="1"/>
    <col min="8737" max="8738" width="4" customWidth="1"/>
    <col min="8739" max="8739" width="3.5703125" customWidth="1"/>
    <col min="8740" max="8740" width="4.140625" customWidth="1"/>
    <col min="8741" max="8741" width="4.28515625" customWidth="1"/>
    <col min="8742" max="8742" width="3.7109375" customWidth="1"/>
    <col min="8743" max="8743" width="4" customWidth="1"/>
    <col min="8744" max="8744" width="3.5703125" customWidth="1"/>
    <col min="8745" max="8745" width="16.42578125" bestFit="1" customWidth="1"/>
    <col min="8962" max="8962" width="14.42578125" bestFit="1" customWidth="1"/>
    <col min="8963" max="8963" width="54.42578125" customWidth="1"/>
    <col min="8964" max="8964" width="7.28515625" customWidth="1"/>
    <col min="8965" max="8965" width="7.5703125" customWidth="1"/>
    <col min="8966" max="8966" width="5.140625" customWidth="1"/>
    <col min="8967" max="8967" width="4.5703125" customWidth="1"/>
    <col min="8968" max="8968" width="5.42578125" customWidth="1"/>
    <col min="8969" max="8969" width="4.28515625" customWidth="1"/>
    <col min="8970" max="8970" width="4.85546875" customWidth="1"/>
    <col min="8971" max="8971" width="5.140625" customWidth="1"/>
    <col min="8972" max="8972" width="4.85546875" customWidth="1"/>
    <col min="8973" max="8973" width="3.7109375" customWidth="1"/>
    <col min="8974" max="8974" width="4.5703125" customWidth="1"/>
    <col min="8975" max="8975" width="4.42578125" customWidth="1"/>
    <col min="8976" max="8976" width="7.140625" customWidth="1"/>
    <col min="8977" max="8977" width="6.140625" customWidth="1"/>
    <col min="8978" max="8979" width="6" customWidth="1"/>
    <col min="8980" max="8980" width="7.42578125" customWidth="1"/>
    <col min="8981" max="8981" width="5" customWidth="1"/>
    <col min="8982" max="8982" width="3.7109375" customWidth="1"/>
    <col min="8983" max="8984" width="3.5703125" customWidth="1"/>
    <col min="8985" max="8985" width="3" customWidth="1"/>
    <col min="8986" max="8986" width="4.42578125" customWidth="1"/>
    <col min="8987" max="8987" width="3.5703125" customWidth="1"/>
    <col min="8988" max="8988" width="3.7109375" customWidth="1"/>
    <col min="8989" max="8989" width="3" customWidth="1"/>
    <col min="8990" max="8990" width="3.7109375" customWidth="1"/>
    <col min="8991" max="8991" width="3.42578125" customWidth="1"/>
    <col min="8992" max="8992" width="4.28515625" customWidth="1"/>
    <col min="8993" max="8994" width="4" customWidth="1"/>
    <col min="8995" max="8995" width="3.5703125" customWidth="1"/>
    <col min="8996" max="8996" width="4.140625" customWidth="1"/>
    <col min="8997" max="8997" width="4.28515625" customWidth="1"/>
    <col min="8998" max="8998" width="3.7109375" customWidth="1"/>
    <col min="8999" max="8999" width="4" customWidth="1"/>
    <col min="9000" max="9000" width="3.5703125" customWidth="1"/>
    <col min="9001" max="9001" width="16.42578125" bestFit="1" customWidth="1"/>
    <col min="9218" max="9218" width="14.42578125" bestFit="1" customWidth="1"/>
    <col min="9219" max="9219" width="54.42578125" customWidth="1"/>
    <col min="9220" max="9220" width="7.28515625" customWidth="1"/>
    <col min="9221" max="9221" width="7.5703125" customWidth="1"/>
    <col min="9222" max="9222" width="5.140625" customWidth="1"/>
    <col min="9223" max="9223" width="4.5703125" customWidth="1"/>
    <col min="9224" max="9224" width="5.42578125" customWidth="1"/>
    <col min="9225" max="9225" width="4.28515625" customWidth="1"/>
    <col min="9226" max="9226" width="4.85546875" customWidth="1"/>
    <col min="9227" max="9227" width="5.140625" customWidth="1"/>
    <col min="9228" max="9228" width="4.85546875" customWidth="1"/>
    <col min="9229" max="9229" width="3.7109375" customWidth="1"/>
    <col min="9230" max="9230" width="4.5703125" customWidth="1"/>
    <col min="9231" max="9231" width="4.42578125" customWidth="1"/>
    <col min="9232" max="9232" width="7.140625" customWidth="1"/>
    <col min="9233" max="9233" width="6.140625" customWidth="1"/>
    <col min="9234" max="9235" width="6" customWidth="1"/>
    <col min="9236" max="9236" width="7.42578125" customWidth="1"/>
    <col min="9237" max="9237" width="5" customWidth="1"/>
    <col min="9238" max="9238" width="3.7109375" customWidth="1"/>
    <col min="9239" max="9240" width="3.5703125" customWidth="1"/>
    <col min="9241" max="9241" width="3" customWidth="1"/>
    <col min="9242" max="9242" width="4.42578125" customWidth="1"/>
    <col min="9243" max="9243" width="3.5703125" customWidth="1"/>
    <col min="9244" max="9244" width="3.7109375" customWidth="1"/>
    <col min="9245" max="9245" width="3" customWidth="1"/>
    <col min="9246" max="9246" width="3.7109375" customWidth="1"/>
    <col min="9247" max="9247" width="3.42578125" customWidth="1"/>
    <col min="9248" max="9248" width="4.28515625" customWidth="1"/>
    <col min="9249" max="9250" width="4" customWidth="1"/>
    <col min="9251" max="9251" width="3.5703125" customWidth="1"/>
    <col min="9252" max="9252" width="4.140625" customWidth="1"/>
    <col min="9253" max="9253" width="4.28515625" customWidth="1"/>
    <col min="9254" max="9254" width="3.7109375" customWidth="1"/>
    <col min="9255" max="9255" width="4" customWidth="1"/>
    <col min="9256" max="9256" width="3.5703125" customWidth="1"/>
    <col min="9257" max="9257" width="16.42578125" bestFit="1" customWidth="1"/>
    <col min="9474" max="9474" width="14.42578125" bestFit="1" customWidth="1"/>
    <col min="9475" max="9475" width="54.42578125" customWidth="1"/>
    <col min="9476" max="9476" width="7.28515625" customWidth="1"/>
    <col min="9477" max="9477" width="7.5703125" customWidth="1"/>
    <col min="9478" max="9478" width="5.140625" customWidth="1"/>
    <col min="9479" max="9479" width="4.5703125" customWidth="1"/>
    <col min="9480" max="9480" width="5.42578125" customWidth="1"/>
    <col min="9481" max="9481" width="4.28515625" customWidth="1"/>
    <col min="9482" max="9482" width="4.85546875" customWidth="1"/>
    <col min="9483" max="9483" width="5.140625" customWidth="1"/>
    <col min="9484" max="9484" width="4.85546875" customWidth="1"/>
    <col min="9485" max="9485" width="3.7109375" customWidth="1"/>
    <col min="9486" max="9486" width="4.5703125" customWidth="1"/>
    <col min="9487" max="9487" width="4.42578125" customWidth="1"/>
    <col min="9488" max="9488" width="7.140625" customWidth="1"/>
    <col min="9489" max="9489" width="6.140625" customWidth="1"/>
    <col min="9490" max="9491" width="6" customWidth="1"/>
    <col min="9492" max="9492" width="7.42578125" customWidth="1"/>
    <col min="9493" max="9493" width="5" customWidth="1"/>
    <col min="9494" max="9494" width="3.7109375" customWidth="1"/>
    <col min="9495" max="9496" width="3.5703125" customWidth="1"/>
    <col min="9497" max="9497" width="3" customWidth="1"/>
    <col min="9498" max="9498" width="4.42578125" customWidth="1"/>
    <col min="9499" max="9499" width="3.5703125" customWidth="1"/>
    <col min="9500" max="9500" width="3.7109375" customWidth="1"/>
    <col min="9501" max="9501" width="3" customWidth="1"/>
    <col min="9502" max="9502" width="3.7109375" customWidth="1"/>
    <col min="9503" max="9503" width="3.42578125" customWidth="1"/>
    <col min="9504" max="9504" width="4.28515625" customWidth="1"/>
    <col min="9505" max="9506" width="4" customWidth="1"/>
    <col min="9507" max="9507" width="3.5703125" customWidth="1"/>
    <col min="9508" max="9508" width="4.140625" customWidth="1"/>
    <col min="9509" max="9509" width="4.28515625" customWidth="1"/>
    <col min="9510" max="9510" width="3.7109375" customWidth="1"/>
    <col min="9511" max="9511" width="4" customWidth="1"/>
    <col min="9512" max="9512" width="3.5703125" customWidth="1"/>
    <col min="9513" max="9513" width="16.42578125" bestFit="1" customWidth="1"/>
    <col min="9730" max="9730" width="14.42578125" bestFit="1" customWidth="1"/>
    <col min="9731" max="9731" width="54.42578125" customWidth="1"/>
    <col min="9732" max="9732" width="7.28515625" customWidth="1"/>
    <col min="9733" max="9733" width="7.5703125" customWidth="1"/>
    <col min="9734" max="9734" width="5.140625" customWidth="1"/>
    <col min="9735" max="9735" width="4.5703125" customWidth="1"/>
    <col min="9736" max="9736" width="5.42578125" customWidth="1"/>
    <col min="9737" max="9737" width="4.28515625" customWidth="1"/>
    <col min="9738" max="9738" width="4.85546875" customWidth="1"/>
    <col min="9739" max="9739" width="5.140625" customWidth="1"/>
    <col min="9740" max="9740" width="4.85546875" customWidth="1"/>
    <col min="9741" max="9741" width="3.7109375" customWidth="1"/>
    <col min="9742" max="9742" width="4.5703125" customWidth="1"/>
    <col min="9743" max="9743" width="4.42578125" customWidth="1"/>
    <col min="9744" max="9744" width="7.140625" customWidth="1"/>
    <col min="9745" max="9745" width="6.140625" customWidth="1"/>
    <col min="9746" max="9747" width="6" customWidth="1"/>
    <col min="9748" max="9748" width="7.42578125" customWidth="1"/>
    <col min="9749" max="9749" width="5" customWidth="1"/>
    <col min="9750" max="9750" width="3.7109375" customWidth="1"/>
    <col min="9751" max="9752" width="3.5703125" customWidth="1"/>
    <col min="9753" max="9753" width="3" customWidth="1"/>
    <col min="9754" max="9754" width="4.42578125" customWidth="1"/>
    <col min="9755" max="9755" width="3.5703125" customWidth="1"/>
    <col min="9756" max="9756" width="3.7109375" customWidth="1"/>
    <col min="9757" max="9757" width="3" customWidth="1"/>
    <col min="9758" max="9758" width="3.7109375" customWidth="1"/>
    <col min="9759" max="9759" width="3.42578125" customWidth="1"/>
    <col min="9760" max="9760" width="4.28515625" customWidth="1"/>
    <col min="9761" max="9762" width="4" customWidth="1"/>
    <col min="9763" max="9763" width="3.5703125" customWidth="1"/>
    <col min="9764" max="9764" width="4.140625" customWidth="1"/>
    <col min="9765" max="9765" width="4.28515625" customWidth="1"/>
    <col min="9766" max="9766" width="3.7109375" customWidth="1"/>
    <col min="9767" max="9767" width="4" customWidth="1"/>
    <col min="9768" max="9768" width="3.5703125" customWidth="1"/>
    <col min="9769" max="9769" width="16.42578125" bestFit="1" customWidth="1"/>
    <col min="9986" max="9986" width="14.42578125" bestFit="1" customWidth="1"/>
    <col min="9987" max="9987" width="54.42578125" customWidth="1"/>
    <col min="9988" max="9988" width="7.28515625" customWidth="1"/>
    <col min="9989" max="9989" width="7.5703125" customWidth="1"/>
    <col min="9990" max="9990" width="5.140625" customWidth="1"/>
    <col min="9991" max="9991" width="4.5703125" customWidth="1"/>
    <col min="9992" max="9992" width="5.42578125" customWidth="1"/>
    <col min="9993" max="9993" width="4.28515625" customWidth="1"/>
    <col min="9994" max="9994" width="4.85546875" customWidth="1"/>
    <col min="9995" max="9995" width="5.140625" customWidth="1"/>
    <col min="9996" max="9996" width="4.85546875" customWidth="1"/>
    <col min="9997" max="9997" width="3.7109375" customWidth="1"/>
    <col min="9998" max="9998" width="4.5703125" customWidth="1"/>
    <col min="9999" max="9999" width="4.42578125" customWidth="1"/>
    <col min="10000" max="10000" width="7.140625" customWidth="1"/>
    <col min="10001" max="10001" width="6.140625" customWidth="1"/>
    <col min="10002" max="10003" width="6" customWidth="1"/>
    <col min="10004" max="10004" width="7.42578125" customWidth="1"/>
    <col min="10005" max="10005" width="5" customWidth="1"/>
    <col min="10006" max="10006" width="3.7109375" customWidth="1"/>
    <col min="10007" max="10008" width="3.5703125" customWidth="1"/>
    <col min="10009" max="10009" width="3" customWidth="1"/>
    <col min="10010" max="10010" width="4.42578125" customWidth="1"/>
    <col min="10011" max="10011" width="3.5703125" customWidth="1"/>
    <col min="10012" max="10012" width="3.7109375" customWidth="1"/>
    <col min="10013" max="10013" width="3" customWidth="1"/>
    <col min="10014" max="10014" width="3.7109375" customWidth="1"/>
    <col min="10015" max="10015" width="3.42578125" customWidth="1"/>
    <col min="10016" max="10016" width="4.28515625" customWidth="1"/>
    <col min="10017" max="10018" width="4" customWidth="1"/>
    <col min="10019" max="10019" width="3.5703125" customWidth="1"/>
    <col min="10020" max="10020" width="4.140625" customWidth="1"/>
    <col min="10021" max="10021" width="4.28515625" customWidth="1"/>
    <col min="10022" max="10022" width="3.7109375" customWidth="1"/>
    <col min="10023" max="10023" width="4" customWidth="1"/>
    <col min="10024" max="10024" width="3.5703125" customWidth="1"/>
    <col min="10025" max="10025" width="16.42578125" bestFit="1" customWidth="1"/>
    <col min="10242" max="10242" width="14.42578125" bestFit="1" customWidth="1"/>
    <col min="10243" max="10243" width="54.42578125" customWidth="1"/>
    <col min="10244" max="10244" width="7.28515625" customWidth="1"/>
    <col min="10245" max="10245" width="7.5703125" customWidth="1"/>
    <col min="10246" max="10246" width="5.140625" customWidth="1"/>
    <col min="10247" max="10247" width="4.5703125" customWidth="1"/>
    <col min="10248" max="10248" width="5.42578125" customWidth="1"/>
    <col min="10249" max="10249" width="4.28515625" customWidth="1"/>
    <col min="10250" max="10250" width="4.85546875" customWidth="1"/>
    <col min="10251" max="10251" width="5.140625" customWidth="1"/>
    <col min="10252" max="10252" width="4.85546875" customWidth="1"/>
    <col min="10253" max="10253" width="3.7109375" customWidth="1"/>
    <col min="10254" max="10254" width="4.5703125" customWidth="1"/>
    <col min="10255" max="10255" width="4.42578125" customWidth="1"/>
    <col min="10256" max="10256" width="7.140625" customWidth="1"/>
    <col min="10257" max="10257" width="6.140625" customWidth="1"/>
    <col min="10258" max="10259" width="6" customWidth="1"/>
    <col min="10260" max="10260" width="7.42578125" customWidth="1"/>
    <col min="10261" max="10261" width="5" customWidth="1"/>
    <col min="10262" max="10262" width="3.7109375" customWidth="1"/>
    <col min="10263" max="10264" width="3.5703125" customWidth="1"/>
    <col min="10265" max="10265" width="3" customWidth="1"/>
    <col min="10266" max="10266" width="4.42578125" customWidth="1"/>
    <col min="10267" max="10267" width="3.5703125" customWidth="1"/>
    <col min="10268" max="10268" width="3.7109375" customWidth="1"/>
    <col min="10269" max="10269" width="3" customWidth="1"/>
    <col min="10270" max="10270" width="3.7109375" customWidth="1"/>
    <col min="10271" max="10271" width="3.42578125" customWidth="1"/>
    <col min="10272" max="10272" width="4.28515625" customWidth="1"/>
    <col min="10273" max="10274" width="4" customWidth="1"/>
    <col min="10275" max="10275" width="3.5703125" customWidth="1"/>
    <col min="10276" max="10276" width="4.140625" customWidth="1"/>
    <col min="10277" max="10277" width="4.28515625" customWidth="1"/>
    <col min="10278" max="10278" width="3.7109375" customWidth="1"/>
    <col min="10279" max="10279" width="4" customWidth="1"/>
    <col min="10280" max="10280" width="3.5703125" customWidth="1"/>
    <col min="10281" max="10281" width="16.42578125" bestFit="1" customWidth="1"/>
    <col min="10498" max="10498" width="14.42578125" bestFit="1" customWidth="1"/>
    <col min="10499" max="10499" width="54.42578125" customWidth="1"/>
    <col min="10500" max="10500" width="7.28515625" customWidth="1"/>
    <col min="10501" max="10501" width="7.5703125" customWidth="1"/>
    <col min="10502" max="10502" width="5.140625" customWidth="1"/>
    <col min="10503" max="10503" width="4.5703125" customWidth="1"/>
    <col min="10504" max="10504" width="5.42578125" customWidth="1"/>
    <col min="10505" max="10505" width="4.28515625" customWidth="1"/>
    <col min="10506" max="10506" width="4.85546875" customWidth="1"/>
    <col min="10507" max="10507" width="5.140625" customWidth="1"/>
    <col min="10508" max="10508" width="4.85546875" customWidth="1"/>
    <col min="10509" max="10509" width="3.7109375" customWidth="1"/>
    <col min="10510" max="10510" width="4.5703125" customWidth="1"/>
    <col min="10511" max="10511" width="4.42578125" customWidth="1"/>
    <col min="10512" max="10512" width="7.140625" customWidth="1"/>
    <col min="10513" max="10513" width="6.140625" customWidth="1"/>
    <col min="10514" max="10515" width="6" customWidth="1"/>
    <col min="10516" max="10516" width="7.42578125" customWidth="1"/>
    <col min="10517" max="10517" width="5" customWidth="1"/>
    <col min="10518" max="10518" width="3.7109375" customWidth="1"/>
    <col min="10519" max="10520" width="3.5703125" customWidth="1"/>
    <col min="10521" max="10521" width="3" customWidth="1"/>
    <col min="10522" max="10522" width="4.42578125" customWidth="1"/>
    <col min="10523" max="10523" width="3.5703125" customWidth="1"/>
    <col min="10524" max="10524" width="3.7109375" customWidth="1"/>
    <col min="10525" max="10525" width="3" customWidth="1"/>
    <col min="10526" max="10526" width="3.7109375" customWidth="1"/>
    <col min="10527" max="10527" width="3.42578125" customWidth="1"/>
    <col min="10528" max="10528" width="4.28515625" customWidth="1"/>
    <col min="10529" max="10530" width="4" customWidth="1"/>
    <col min="10531" max="10531" width="3.5703125" customWidth="1"/>
    <col min="10532" max="10532" width="4.140625" customWidth="1"/>
    <col min="10533" max="10533" width="4.28515625" customWidth="1"/>
    <col min="10534" max="10534" width="3.7109375" customWidth="1"/>
    <col min="10535" max="10535" width="4" customWidth="1"/>
    <col min="10536" max="10536" width="3.5703125" customWidth="1"/>
    <col min="10537" max="10537" width="16.42578125" bestFit="1" customWidth="1"/>
    <col min="10754" max="10754" width="14.42578125" bestFit="1" customWidth="1"/>
    <col min="10755" max="10755" width="54.42578125" customWidth="1"/>
    <col min="10756" max="10756" width="7.28515625" customWidth="1"/>
    <col min="10757" max="10757" width="7.5703125" customWidth="1"/>
    <col min="10758" max="10758" width="5.140625" customWidth="1"/>
    <col min="10759" max="10759" width="4.5703125" customWidth="1"/>
    <col min="10760" max="10760" width="5.42578125" customWidth="1"/>
    <col min="10761" max="10761" width="4.28515625" customWidth="1"/>
    <col min="10762" max="10762" width="4.85546875" customWidth="1"/>
    <col min="10763" max="10763" width="5.140625" customWidth="1"/>
    <col min="10764" max="10764" width="4.85546875" customWidth="1"/>
    <col min="10765" max="10765" width="3.7109375" customWidth="1"/>
    <col min="10766" max="10766" width="4.5703125" customWidth="1"/>
    <col min="10767" max="10767" width="4.42578125" customWidth="1"/>
    <col min="10768" max="10768" width="7.140625" customWidth="1"/>
    <col min="10769" max="10769" width="6.140625" customWidth="1"/>
    <col min="10770" max="10771" width="6" customWidth="1"/>
    <col min="10772" max="10772" width="7.42578125" customWidth="1"/>
    <col min="10773" max="10773" width="5" customWidth="1"/>
    <col min="10774" max="10774" width="3.7109375" customWidth="1"/>
    <col min="10775" max="10776" width="3.5703125" customWidth="1"/>
    <col min="10777" max="10777" width="3" customWidth="1"/>
    <col min="10778" max="10778" width="4.42578125" customWidth="1"/>
    <col min="10779" max="10779" width="3.5703125" customWidth="1"/>
    <col min="10780" max="10780" width="3.7109375" customWidth="1"/>
    <col min="10781" max="10781" width="3" customWidth="1"/>
    <col min="10782" max="10782" width="3.7109375" customWidth="1"/>
    <col min="10783" max="10783" width="3.42578125" customWidth="1"/>
    <col min="10784" max="10784" width="4.28515625" customWidth="1"/>
    <col min="10785" max="10786" width="4" customWidth="1"/>
    <col min="10787" max="10787" width="3.5703125" customWidth="1"/>
    <col min="10788" max="10788" width="4.140625" customWidth="1"/>
    <col min="10789" max="10789" width="4.28515625" customWidth="1"/>
    <col min="10790" max="10790" width="3.7109375" customWidth="1"/>
    <col min="10791" max="10791" width="4" customWidth="1"/>
    <col min="10792" max="10792" width="3.5703125" customWidth="1"/>
    <col min="10793" max="10793" width="16.42578125" bestFit="1" customWidth="1"/>
    <col min="11010" max="11010" width="14.42578125" bestFit="1" customWidth="1"/>
    <col min="11011" max="11011" width="54.42578125" customWidth="1"/>
    <col min="11012" max="11012" width="7.28515625" customWidth="1"/>
    <col min="11013" max="11013" width="7.5703125" customWidth="1"/>
    <col min="11014" max="11014" width="5.140625" customWidth="1"/>
    <col min="11015" max="11015" width="4.5703125" customWidth="1"/>
    <col min="11016" max="11016" width="5.42578125" customWidth="1"/>
    <col min="11017" max="11017" width="4.28515625" customWidth="1"/>
    <col min="11018" max="11018" width="4.85546875" customWidth="1"/>
    <col min="11019" max="11019" width="5.140625" customWidth="1"/>
    <col min="11020" max="11020" width="4.85546875" customWidth="1"/>
    <col min="11021" max="11021" width="3.7109375" customWidth="1"/>
    <col min="11022" max="11022" width="4.5703125" customWidth="1"/>
    <col min="11023" max="11023" width="4.42578125" customWidth="1"/>
    <col min="11024" max="11024" width="7.140625" customWidth="1"/>
    <col min="11025" max="11025" width="6.140625" customWidth="1"/>
    <col min="11026" max="11027" width="6" customWidth="1"/>
    <col min="11028" max="11028" width="7.42578125" customWidth="1"/>
    <col min="11029" max="11029" width="5" customWidth="1"/>
    <col min="11030" max="11030" width="3.7109375" customWidth="1"/>
    <col min="11031" max="11032" width="3.5703125" customWidth="1"/>
    <col min="11033" max="11033" width="3" customWidth="1"/>
    <col min="11034" max="11034" width="4.42578125" customWidth="1"/>
    <col min="11035" max="11035" width="3.5703125" customWidth="1"/>
    <col min="11036" max="11036" width="3.7109375" customWidth="1"/>
    <col min="11037" max="11037" width="3" customWidth="1"/>
    <col min="11038" max="11038" width="3.7109375" customWidth="1"/>
    <col min="11039" max="11039" width="3.42578125" customWidth="1"/>
    <col min="11040" max="11040" width="4.28515625" customWidth="1"/>
    <col min="11041" max="11042" width="4" customWidth="1"/>
    <col min="11043" max="11043" width="3.5703125" customWidth="1"/>
    <col min="11044" max="11044" width="4.140625" customWidth="1"/>
    <col min="11045" max="11045" width="4.28515625" customWidth="1"/>
    <col min="11046" max="11046" width="3.7109375" customWidth="1"/>
    <col min="11047" max="11047" width="4" customWidth="1"/>
    <col min="11048" max="11048" width="3.5703125" customWidth="1"/>
    <col min="11049" max="11049" width="16.42578125" bestFit="1" customWidth="1"/>
    <col min="11266" max="11266" width="14.42578125" bestFit="1" customWidth="1"/>
    <col min="11267" max="11267" width="54.42578125" customWidth="1"/>
    <col min="11268" max="11268" width="7.28515625" customWidth="1"/>
    <col min="11269" max="11269" width="7.5703125" customWidth="1"/>
    <col min="11270" max="11270" width="5.140625" customWidth="1"/>
    <col min="11271" max="11271" width="4.5703125" customWidth="1"/>
    <col min="11272" max="11272" width="5.42578125" customWidth="1"/>
    <col min="11273" max="11273" width="4.28515625" customWidth="1"/>
    <col min="11274" max="11274" width="4.85546875" customWidth="1"/>
    <col min="11275" max="11275" width="5.140625" customWidth="1"/>
    <col min="11276" max="11276" width="4.85546875" customWidth="1"/>
    <col min="11277" max="11277" width="3.7109375" customWidth="1"/>
    <col min="11278" max="11278" width="4.5703125" customWidth="1"/>
    <col min="11279" max="11279" width="4.42578125" customWidth="1"/>
    <col min="11280" max="11280" width="7.140625" customWidth="1"/>
    <col min="11281" max="11281" width="6.140625" customWidth="1"/>
    <col min="11282" max="11283" width="6" customWidth="1"/>
    <col min="11284" max="11284" width="7.42578125" customWidth="1"/>
    <col min="11285" max="11285" width="5" customWidth="1"/>
    <col min="11286" max="11286" width="3.7109375" customWidth="1"/>
    <col min="11287" max="11288" width="3.5703125" customWidth="1"/>
    <col min="11289" max="11289" width="3" customWidth="1"/>
    <col min="11290" max="11290" width="4.42578125" customWidth="1"/>
    <col min="11291" max="11291" width="3.5703125" customWidth="1"/>
    <col min="11292" max="11292" width="3.7109375" customWidth="1"/>
    <col min="11293" max="11293" width="3" customWidth="1"/>
    <col min="11294" max="11294" width="3.7109375" customWidth="1"/>
    <col min="11295" max="11295" width="3.42578125" customWidth="1"/>
    <col min="11296" max="11296" width="4.28515625" customWidth="1"/>
    <col min="11297" max="11298" width="4" customWidth="1"/>
    <col min="11299" max="11299" width="3.5703125" customWidth="1"/>
    <col min="11300" max="11300" width="4.140625" customWidth="1"/>
    <col min="11301" max="11301" width="4.28515625" customWidth="1"/>
    <col min="11302" max="11302" width="3.7109375" customWidth="1"/>
    <col min="11303" max="11303" width="4" customWidth="1"/>
    <col min="11304" max="11304" width="3.5703125" customWidth="1"/>
    <col min="11305" max="11305" width="16.42578125" bestFit="1" customWidth="1"/>
    <col min="11522" max="11522" width="14.42578125" bestFit="1" customWidth="1"/>
    <col min="11523" max="11523" width="54.42578125" customWidth="1"/>
    <col min="11524" max="11524" width="7.28515625" customWidth="1"/>
    <col min="11525" max="11525" width="7.5703125" customWidth="1"/>
    <col min="11526" max="11526" width="5.140625" customWidth="1"/>
    <col min="11527" max="11527" width="4.5703125" customWidth="1"/>
    <col min="11528" max="11528" width="5.42578125" customWidth="1"/>
    <col min="11529" max="11529" width="4.28515625" customWidth="1"/>
    <col min="11530" max="11530" width="4.85546875" customWidth="1"/>
    <col min="11531" max="11531" width="5.140625" customWidth="1"/>
    <col min="11532" max="11532" width="4.85546875" customWidth="1"/>
    <col min="11533" max="11533" width="3.7109375" customWidth="1"/>
    <col min="11534" max="11534" width="4.5703125" customWidth="1"/>
    <col min="11535" max="11535" width="4.42578125" customWidth="1"/>
    <col min="11536" max="11536" width="7.140625" customWidth="1"/>
    <col min="11537" max="11537" width="6.140625" customWidth="1"/>
    <col min="11538" max="11539" width="6" customWidth="1"/>
    <col min="11540" max="11540" width="7.42578125" customWidth="1"/>
    <col min="11541" max="11541" width="5" customWidth="1"/>
    <col min="11542" max="11542" width="3.7109375" customWidth="1"/>
    <col min="11543" max="11544" width="3.5703125" customWidth="1"/>
    <col min="11545" max="11545" width="3" customWidth="1"/>
    <col min="11546" max="11546" width="4.42578125" customWidth="1"/>
    <col min="11547" max="11547" width="3.5703125" customWidth="1"/>
    <col min="11548" max="11548" width="3.7109375" customWidth="1"/>
    <col min="11549" max="11549" width="3" customWidth="1"/>
    <col min="11550" max="11550" width="3.7109375" customWidth="1"/>
    <col min="11551" max="11551" width="3.42578125" customWidth="1"/>
    <col min="11552" max="11552" width="4.28515625" customWidth="1"/>
    <col min="11553" max="11554" width="4" customWidth="1"/>
    <col min="11555" max="11555" width="3.5703125" customWidth="1"/>
    <col min="11556" max="11556" width="4.140625" customWidth="1"/>
    <col min="11557" max="11557" width="4.28515625" customWidth="1"/>
    <col min="11558" max="11558" width="3.7109375" customWidth="1"/>
    <col min="11559" max="11559" width="4" customWidth="1"/>
    <col min="11560" max="11560" width="3.5703125" customWidth="1"/>
    <col min="11561" max="11561" width="16.42578125" bestFit="1" customWidth="1"/>
    <col min="11778" max="11778" width="14.42578125" bestFit="1" customWidth="1"/>
    <col min="11779" max="11779" width="54.42578125" customWidth="1"/>
    <col min="11780" max="11780" width="7.28515625" customWidth="1"/>
    <col min="11781" max="11781" width="7.5703125" customWidth="1"/>
    <col min="11782" max="11782" width="5.140625" customWidth="1"/>
    <col min="11783" max="11783" width="4.5703125" customWidth="1"/>
    <col min="11784" max="11784" width="5.42578125" customWidth="1"/>
    <col min="11785" max="11785" width="4.28515625" customWidth="1"/>
    <col min="11786" max="11786" width="4.85546875" customWidth="1"/>
    <col min="11787" max="11787" width="5.140625" customWidth="1"/>
    <col min="11788" max="11788" width="4.85546875" customWidth="1"/>
    <col min="11789" max="11789" width="3.7109375" customWidth="1"/>
    <col min="11790" max="11790" width="4.5703125" customWidth="1"/>
    <col min="11791" max="11791" width="4.42578125" customWidth="1"/>
    <col min="11792" max="11792" width="7.140625" customWidth="1"/>
    <col min="11793" max="11793" width="6.140625" customWidth="1"/>
    <col min="11794" max="11795" width="6" customWidth="1"/>
    <col min="11796" max="11796" width="7.42578125" customWidth="1"/>
    <col min="11797" max="11797" width="5" customWidth="1"/>
    <col min="11798" max="11798" width="3.7109375" customWidth="1"/>
    <col min="11799" max="11800" width="3.5703125" customWidth="1"/>
    <col min="11801" max="11801" width="3" customWidth="1"/>
    <col min="11802" max="11802" width="4.42578125" customWidth="1"/>
    <col min="11803" max="11803" width="3.5703125" customWidth="1"/>
    <col min="11804" max="11804" width="3.7109375" customWidth="1"/>
    <col min="11805" max="11805" width="3" customWidth="1"/>
    <col min="11806" max="11806" width="3.7109375" customWidth="1"/>
    <col min="11807" max="11807" width="3.42578125" customWidth="1"/>
    <col min="11808" max="11808" width="4.28515625" customWidth="1"/>
    <col min="11809" max="11810" width="4" customWidth="1"/>
    <col min="11811" max="11811" width="3.5703125" customWidth="1"/>
    <col min="11812" max="11812" width="4.140625" customWidth="1"/>
    <col min="11813" max="11813" width="4.28515625" customWidth="1"/>
    <col min="11814" max="11814" width="3.7109375" customWidth="1"/>
    <col min="11815" max="11815" width="4" customWidth="1"/>
    <col min="11816" max="11816" width="3.5703125" customWidth="1"/>
    <col min="11817" max="11817" width="16.42578125" bestFit="1" customWidth="1"/>
    <col min="12034" max="12034" width="14.42578125" bestFit="1" customWidth="1"/>
    <col min="12035" max="12035" width="54.42578125" customWidth="1"/>
    <col min="12036" max="12036" width="7.28515625" customWidth="1"/>
    <col min="12037" max="12037" width="7.5703125" customWidth="1"/>
    <col min="12038" max="12038" width="5.140625" customWidth="1"/>
    <col min="12039" max="12039" width="4.5703125" customWidth="1"/>
    <col min="12040" max="12040" width="5.42578125" customWidth="1"/>
    <col min="12041" max="12041" width="4.28515625" customWidth="1"/>
    <col min="12042" max="12042" width="4.85546875" customWidth="1"/>
    <col min="12043" max="12043" width="5.140625" customWidth="1"/>
    <col min="12044" max="12044" width="4.85546875" customWidth="1"/>
    <col min="12045" max="12045" width="3.7109375" customWidth="1"/>
    <col min="12046" max="12046" width="4.5703125" customWidth="1"/>
    <col min="12047" max="12047" width="4.42578125" customWidth="1"/>
    <col min="12048" max="12048" width="7.140625" customWidth="1"/>
    <col min="12049" max="12049" width="6.140625" customWidth="1"/>
    <col min="12050" max="12051" width="6" customWidth="1"/>
    <col min="12052" max="12052" width="7.42578125" customWidth="1"/>
    <col min="12053" max="12053" width="5" customWidth="1"/>
    <col min="12054" max="12054" width="3.7109375" customWidth="1"/>
    <col min="12055" max="12056" width="3.5703125" customWidth="1"/>
    <col min="12057" max="12057" width="3" customWidth="1"/>
    <col min="12058" max="12058" width="4.42578125" customWidth="1"/>
    <col min="12059" max="12059" width="3.5703125" customWidth="1"/>
    <col min="12060" max="12060" width="3.7109375" customWidth="1"/>
    <col min="12061" max="12061" width="3" customWidth="1"/>
    <col min="12062" max="12062" width="3.7109375" customWidth="1"/>
    <col min="12063" max="12063" width="3.42578125" customWidth="1"/>
    <col min="12064" max="12064" width="4.28515625" customWidth="1"/>
    <col min="12065" max="12066" width="4" customWidth="1"/>
    <col min="12067" max="12067" width="3.5703125" customWidth="1"/>
    <col min="12068" max="12068" width="4.140625" customWidth="1"/>
    <col min="12069" max="12069" width="4.28515625" customWidth="1"/>
    <col min="12070" max="12070" width="3.7109375" customWidth="1"/>
    <col min="12071" max="12071" width="4" customWidth="1"/>
    <col min="12072" max="12072" width="3.5703125" customWidth="1"/>
    <col min="12073" max="12073" width="16.42578125" bestFit="1" customWidth="1"/>
    <col min="12290" max="12290" width="14.42578125" bestFit="1" customWidth="1"/>
    <col min="12291" max="12291" width="54.42578125" customWidth="1"/>
    <col min="12292" max="12292" width="7.28515625" customWidth="1"/>
    <col min="12293" max="12293" width="7.5703125" customWidth="1"/>
    <col min="12294" max="12294" width="5.140625" customWidth="1"/>
    <col min="12295" max="12295" width="4.5703125" customWidth="1"/>
    <col min="12296" max="12296" width="5.42578125" customWidth="1"/>
    <col min="12297" max="12297" width="4.28515625" customWidth="1"/>
    <col min="12298" max="12298" width="4.85546875" customWidth="1"/>
    <col min="12299" max="12299" width="5.140625" customWidth="1"/>
    <col min="12300" max="12300" width="4.85546875" customWidth="1"/>
    <col min="12301" max="12301" width="3.7109375" customWidth="1"/>
    <col min="12302" max="12302" width="4.5703125" customWidth="1"/>
    <col min="12303" max="12303" width="4.42578125" customWidth="1"/>
    <col min="12304" max="12304" width="7.140625" customWidth="1"/>
    <col min="12305" max="12305" width="6.140625" customWidth="1"/>
    <col min="12306" max="12307" width="6" customWidth="1"/>
    <col min="12308" max="12308" width="7.42578125" customWidth="1"/>
    <col min="12309" max="12309" width="5" customWidth="1"/>
    <col min="12310" max="12310" width="3.7109375" customWidth="1"/>
    <col min="12311" max="12312" width="3.5703125" customWidth="1"/>
    <col min="12313" max="12313" width="3" customWidth="1"/>
    <col min="12314" max="12314" width="4.42578125" customWidth="1"/>
    <col min="12315" max="12315" width="3.5703125" customWidth="1"/>
    <col min="12316" max="12316" width="3.7109375" customWidth="1"/>
    <col min="12317" max="12317" width="3" customWidth="1"/>
    <col min="12318" max="12318" width="3.7109375" customWidth="1"/>
    <col min="12319" max="12319" width="3.42578125" customWidth="1"/>
    <col min="12320" max="12320" width="4.28515625" customWidth="1"/>
    <col min="12321" max="12322" width="4" customWidth="1"/>
    <col min="12323" max="12323" width="3.5703125" customWidth="1"/>
    <col min="12324" max="12324" width="4.140625" customWidth="1"/>
    <col min="12325" max="12325" width="4.28515625" customWidth="1"/>
    <col min="12326" max="12326" width="3.7109375" customWidth="1"/>
    <col min="12327" max="12327" width="4" customWidth="1"/>
    <col min="12328" max="12328" width="3.5703125" customWidth="1"/>
    <col min="12329" max="12329" width="16.42578125" bestFit="1" customWidth="1"/>
    <col min="12546" max="12546" width="14.42578125" bestFit="1" customWidth="1"/>
    <col min="12547" max="12547" width="54.42578125" customWidth="1"/>
    <col min="12548" max="12548" width="7.28515625" customWidth="1"/>
    <col min="12549" max="12549" width="7.5703125" customWidth="1"/>
    <col min="12550" max="12550" width="5.140625" customWidth="1"/>
    <col min="12551" max="12551" width="4.5703125" customWidth="1"/>
    <col min="12552" max="12552" width="5.42578125" customWidth="1"/>
    <col min="12553" max="12553" width="4.28515625" customWidth="1"/>
    <col min="12554" max="12554" width="4.85546875" customWidth="1"/>
    <col min="12555" max="12555" width="5.140625" customWidth="1"/>
    <col min="12556" max="12556" width="4.85546875" customWidth="1"/>
    <col min="12557" max="12557" width="3.7109375" customWidth="1"/>
    <col min="12558" max="12558" width="4.5703125" customWidth="1"/>
    <col min="12559" max="12559" width="4.42578125" customWidth="1"/>
    <col min="12560" max="12560" width="7.140625" customWidth="1"/>
    <col min="12561" max="12561" width="6.140625" customWidth="1"/>
    <col min="12562" max="12563" width="6" customWidth="1"/>
    <col min="12564" max="12564" width="7.42578125" customWidth="1"/>
    <col min="12565" max="12565" width="5" customWidth="1"/>
    <col min="12566" max="12566" width="3.7109375" customWidth="1"/>
    <col min="12567" max="12568" width="3.5703125" customWidth="1"/>
    <col min="12569" max="12569" width="3" customWidth="1"/>
    <col min="12570" max="12570" width="4.42578125" customWidth="1"/>
    <col min="12571" max="12571" width="3.5703125" customWidth="1"/>
    <col min="12572" max="12572" width="3.7109375" customWidth="1"/>
    <col min="12573" max="12573" width="3" customWidth="1"/>
    <col min="12574" max="12574" width="3.7109375" customWidth="1"/>
    <col min="12575" max="12575" width="3.42578125" customWidth="1"/>
    <col min="12576" max="12576" width="4.28515625" customWidth="1"/>
    <col min="12577" max="12578" width="4" customWidth="1"/>
    <col min="12579" max="12579" width="3.5703125" customWidth="1"/>
    <col min="12580" max="12580" width="4.140625" customWidth="1"/>
    <col min="12581" max="12581" width="4.28515625" customWidth="1"/>
    <col min="12582" max="12582" width="3.7109375" customWidth="1"/>
    <col min="12583" max="12583" width="4" customWidth="1"/>
    <col min="12584" max="12584" width="3.5703125" customWidth="1"/>
    <col min="12585" max="12585" width="16.42578125" bestFit="1" customWidth="1"/>
    <col min="12802" max="12802" width="14.42578125" bestFit="1" customWidth="1"/>
    <col min="12803" max="12803" width="54.42578125" customWidth="1"/>
    <col min="12804" max="12804" width="7.28515625" customWidth="1"/>
    <col min="12805" max="12805" width="7.5703125" customWidth="1"/>
    <col min="12806" max="12806" width="5.140625" customWidth="1"/>
    <col min="12807" max="12807" width="4.5703125" customWidth="1"/>
    <col min="12808" max="12808" width="5.42578125" customWidth="1"/>
    <col min="12809" max="12809" width="4.28515625" customWidth="1"/>
    <col min="12810" max="12810" width="4.85546875" customWidth="1"/>
    <col min="12811" max="12811" width="5.140625" customWidth="1"/>
    <col min="12812" max="12812" width="4.85546875" customWidth="1"/>
    <col min="12813" max="12813" width="3.7109375" customWidth="1"/>
    <col min="12814" max="12814" width="4.5703125" customWidth="1"/>
    <col min="12815" max="12815" width="4.42578125" customWidth="1"/>
    <col min="12816" max="12816" width="7.140625" customWidth="1"/>
    <col min="12817" max="12817" width="6.140625" customWidth="1"/>
    <col min="12818" max="12819" width="6" customWidth="1"/>
    <col min="12820" max="12820" width="7.42578125" customWidth="1"/>
    <col min="12821" max="12821" width="5" customWidth="1"/>
    <col min="12822" max="12822" width="3.7109375" customWidth="1"/>
    <col min="12823" max="12824" width="3.5703125" customWidth="1"/>
    <col min="12825" max="12825" width="3" customWidth="1"/>
    <col min="12826" max="12826" width="4.42578125" customWidth="1"/>
    <col min="12827" max="12827" width="3.5703125" customWidth="1"/>
    <col min="12828" max="12828" width="3.7109375" customWidth="1"/>
    <col min="12829" max="12829" width="3" customWidth="1"/>
    <col min="12830" max="12830" width="3.7109375" customWidth="1"/>
    <col min="12831" max="12831" width="3.42578125" customWidth="1"/>
    <col min="12832" max="12832" width="4.28515625" customWidth="1"/>
    <col min="12833" max="12834" width="4" customWidth="1"/>
    <col min="12835" max="12835" width="3.5703125" customWidth="1"/>
    <col min="12836" max="12836" width="4.140625" customWidth="1"/>
    <col min="12837" max="12837" width="4.28515625" customWidth="1"/>
    <col min="12838" max="12838" width="3.7109375" customWidth="1"/>
    <col min="12839" max="12839" width="4" customWidth="1"/>
    <col min="12840" max="12840" width="3.5703125" customWidth="1"/>
    <col min="12841" max="12841" width="16.42578125" bestFit="1" customWidth="1"/>
    <col min="13058" max="13058" width="14.42578125" bestFit="1" customWidth="1"/>
    <col min="13059" max="13059" width="54.42578125" customWidth="1"/>
    <col min="13060" max="13060" width="7.28515625" customWidth="1"/>
    <col min="13061" max="13061" width="7.5703125" customWidth="1"/>
    <col min="13062" max="13062" width="5.140625" customWidth="1"/>
    <col min="13063" max="13063" width="4.5703125" customWidth="1"/>
    <col min="13064" max="13064" width="5.42578125" customWidth="1"/>
    <col min="13065" max="13065" width="4.28515625" customWidth="1"/>
    <col min="13066" max="13066" width="4.85546875" customWidth="1"/>
    <col min="13067" max="13067" width="5.140625" customWidth="1"/>
    <col min="13068" max="13068" width="4.85546875" customWidth="1"/>
    <col min="13069" max="13069" width="3.7109375" customWidth="1"/>
    <col min="13070" max="13070" width="4.5703125" customWidth="1"/>
    <col min="13071" max="13071" width="4.42578125" customWidth="1"/>
    <col min="13072" max="13072" width="7.140625" customWidth="1"/>
    <col min="13073" max="13073" width="6.140625" customWidth="1"/>
    <col min="13074" max="13075" width="6" customWidth="1"/>
    <col min="13076" max="13076" width="7.42578125" customWidth="1"/>
    <col min="13077" max="13077" width="5" customWidth="1"/>
    <col min="13078" max="13078" width="3.7109375" customWidth="1"/>
    <col min="13079" max="13080" width="3.5703125" customWidth="1"/>
    <col min="13081" max="13081" width="3" customWidth="1"/>
    <col min="13082" max="13082" width="4.42578125" customWidth="1"/>
    <col min="13083" max="13083" width="3.5703125" customWidth="1"/>
    <col min="13084" max="13084" width="3.7109375" customWidth="1"/>
    <col min="13085" max="13085" width="3" customWidth="1"/>
    <col min="13086" max="13086" width="3.7109375" customWidth="1"/>
    <col min="13087" max="13087" width="3.42578125" customWidth="1"/>
    <col min="13088" max="13088" width="4.28515625" customWidth="1"/>
    <col min="13089" max="13090" width="4" customWidth="1"/>
    <col min="13091" max="13091" width="3.5703125" customWidth="1"/>
    <col min="13092" max="13092" width="4.140625" customWidth="1"/>
    <col min="13093" max="13093" width="4.28515625" customWidth="1"/>
    <col min="13094" max="13094" width="3.7109375" customWidth="1"/>
    <col min="13095" max="13095" width="4" customWidth="1"/>
    <col min="13096" max="13096" width="3.5703125" customWidth="1"/>
    <col min="13097" max="13097" width="16.42578125" bestFit="1" customWidth="1"/>
    <col min="13314" max="13314" width="14.42578125" bestFit="1" customWidth="1"/>
    <col min="13315" max="13315" width="54.42578125" customWidth="1"/>
    <col min="13316" max="13316" width="7.28515625" customWidth="1"/>
    <col min="13317" max="13317" width="7.5703125" customWidth="1"/>
    <col min="13318" max="13318" width="5.140625" customWidth="1"/>
    <col min="13319" max="13319" width="4.5703125" customWidth="1"/>
    <col min="13320" max="13320" width="5.42578125" customWidth="1"/>
    <col min="13321" max="13321" width="4.28515625" customWidth="1"/>
    <col min="13322" max="13322" width="4.85546875" customWidth="1"/>
    <col min="13323" max="13323" width="5.140625" customWidth="1"/>
    <col min="13324" max="13324" width="4.85546875" customWidth="1"/>
    <col min="13325" max="13325" width="3.7109375" customWidth="1"/>
    <col min="13326" max="13326" width="4.5703125" customWidth="1"/>
    <col min="13327" max="13327" width="4.42578125" customWidth="1"/>
    <col min="13328" max="13328" width="7.140625" customWidth="1"/>
    <col min="13329" max="13329" width="6.140625" customWidth="1"/>
    <col min="13330" max="13331" width="6" customWidth="1"/>
    <col min="13332" max="13332" width="7.42578125" customWidth="1"/>
    <col min="13333" max="13333" width="5" customWidth="1"/>
    <col min="13334" max="13334" width="3.7109375" customWidth="1"/>
    <col min="13335" max="13336" width="3.5703125" customWidth="1"/>
    <col min="13337" max="13337" width="3" customWidth="1"/>
    <col min="13338" max="13338" width="4.42578125" customWidth="1"/>
    <col min="13339" max="13339" width="3.5703125" customWidth="1"/>
    <col min="13340" max="13340" width="3.7109375" customWidth="1"/>
    <col min="13341" max="13341" width="3" customWidth="1"/>
    <col min="13342" max="13342" width="3.7109375" customWidth="1"/>
    <col min="13343" max="13343" width="3.42578125" customWidth="1"/>
    <col min="13344" max="13344" width="4.28515625" customWidth="1"/>
    <col min="13345" max="13346" width="4" customWidth="1"/>
    <col min="13347" max="13347" width="3.5703125" customWidth="1"/>
    <col min="13348" max="13348" width="4.140625" customWidth="1"/>
    <col min="13349" max="13349" width="4.28515625" customWidth="1"/>
    <col min="13350" max="13350" width="3.7109375" customWidth="1"/>
    <col min="13351" max="13351" width="4" customWidth="1"/>
    <col min="13352" max="13352" width="3.5703125" customWidth="1"/>
    <col min="13353" max="13353" width="16.42578125" bestFit="1" customWidth="1"/>
    <col min="13570" max="13570" width="14.42578125" bestFit="1" customWidth="1"/>
    <col min="13571" max="13571" width="54.42578125" customWidth="1"/>
    <col min="13572" max="13572" width="7.28515625" customWidth="1"/>
    <col min="13573" max="13573" width="7.5703125" customWidth="1"/>
    <col min="13574" max="13574" width="5.140625" customWidth="1"/>
    <col min="13575" max="13575" width="4.5703125" customWidth="1"/>
    <col min="13576" max="13576" width="5.42578125" customWidth="1"/>
    <col min="13577" max="13577" width="4.28515625" customWidth="1"/>
    <col min="13578" max="13578" width="4.85546875" customWidth="1"/>
    <col min="13579" max="13579" width="5.140625" customWidth="1"/>
    <col min="13580" max="13580" width="4.85546875" customWidth="1"/>
    <col min="13581" max="13581" width="3.7109375" customWidth="1"/>
    <col min="13582" max="13582" width="4.5703125" customWidth="1"/>
    <col min="13583" max="13583" width="4.42578125" customWidth="1"/>
    <col min="13584" max="13584" width="7.140625" customWidth="1"/>
    <col min="13585" max="13585" width="6.140625" customWidth="1"/>
    <col min="13586" max="13587" width="6" customWidth="1"/>
    <col min="13588" max="13588" width="7.42578125" customWidth="1"/>
    <col min="13589" max="13589" width="5" customWidth="1"/>
    <col min="13590" max="13590" width="3.7109375" customWidth="1"/>
    <col min="13591" max="13592" width="3.5703125" customWidth="1"/>
    <col min="13593" max="13593" width="3" customWidth="1"/>
    <col min="13594" max="13594" width="4.42578125" customWidth="1"/>
    <col min="13595" max="13595" width="3.5703125" customWidth="1"/>
    <col min="13596" max="13596" width="3.7109375" customWidth="1"/>
    <col min="13597" max="13597" width="3" customWidth="1"/>
    <col min="13598" max="13598" width="3.7109375" customWidth="1"/>
    <col min="13599" max="13599" width="3.42578125" customWidth="1"/>
    <col min="13600" max="13600" width="4.28515625" customWidth="1"/>
    <col min="13601" max="13602" width="4" customWidth="1"/>
    <col min="13603" max="13603" width="3.5703125" customWidth="1"/>
    <col min="13604" max="13604" width="4.140625" customWidth="1"/>
    <col min="13605" max="13605" width="4.28515625" customWidth="1"/>
    <col min="13606" max="13606" width="3.7109375" customWidth="1"/>
    <col min="13607" max="13607" width="4" customWidth="1"/>
    <col min="13608" max="13608" width="3.5703125" customWidth="1"/>
    <col min="13609" max="13609" width="16.42578125" bestFit="1" customWidth="1"/>
    <col min="13826" max="13826" width="14.42578125" bestFit="1" customWidth="1"/>
    <col min="13827" max="13827" width="54.42578125" customWidth="1"/>
    <col min="13828" max="13828" width="7.28515625" customWidth="1"/>
    <col min="13829" max="13829" width="7.5703125" customWidth="1"/>
    <col min="13830" max="13830" width="5.140625" customWidth="1"/>
    <col min="13831" max="13831" width="4.5703125" customWidth="1"/>
    <col min="13832" max="13832" width="5.42578125" customWidth="1"/>
    <col min="13833" max="13833" width="4.28515625" customWidth="1"/>
    <col min="13834" max="13834" width="4.85546875" customWidth="1"/>
    <col min="13835" max="13835" width="5.140625" customWidth="1"/>
    <col min="13836" max="13836" width="4.85546875" customWidth="1"/>
    <col min="13837" max="13837" width="3.7109375" customWidth="1"/>
    <col min="13838" max="13838" width="4.5703125" customWidth="1"/>
    <col min="13839" max="13839" width="4.42578125" customWidth="1"/>
    <col min="13840" max="13840" width="7.140625" customWidth="1"/>
    <col min="13841" max="13841" width="6.140625" customWidth="1"/>
    <col min="13842" max="13843" width="6" customWidth="1"/>
    <col min="13844" max="13844" width="7.42578125" customWidth="1"/>
    <col min="13845" max="13845" width="5" customWidth="1"/>
    <col min="13846" max="13846" width="3.7109375" customWidth="1"/>
    <col min="13847" max="13848" width="3.5703125" customWidth="1"/>
    <col min="13849" max="13849" width="3" customWidth="1"/>
    <col min="13850" max="13850" width="4.42578125" customWidth="1"/>
    <col min="13851" max="13851" width="3.5703125" customWidth="1"/>
    <col min="13852" max="13852" width="3.7109375" customWidth="1"/>
    <col min="13853" max="13853" width="3" customWidth="1"/>
    <col min="13854" max="13854" width="3.7109375" customWidth="1"/>
    <col min="13855" max="13855" width="3.42578125" customWidth="1"/>
    <col min="13856" max="13856" width="4.28515625" customWidth="1"/>
    <col min="13857" max="13858" width="4" customWidth="1"/>
    <col min="13859" max="13859" width="3.5703125" customWidth="1"/>
    <col min="13860" max="13860" width="4.140625" customWidth="1"/>
    <col min="13861" max="13861" width="4.28515625" customWidth="1"/>
    <col min="13862" max="13862" width="3.7109375" customWidth="1"/>
    <col min="13863" max="13863" width="4" customWidth="1"/>
    <col min="13864" max="13864" width="3.5703125" customWidth="1"/>
    <col min="13865" max="13865" width="16.42578125" bestFit="1" customWidth="1"/>
    <col min="14082" max="14082" width="14.42578125" bestFit="1" customWidth="1"/>
    <col min="14083" max="14083" width="54.42578125" customWidth="1"/>
    <col min="14084" max="14084" width="7.28515625" customWidth="1"/>
    <col min="14085" max="14085" width="7.5703125" customWidth="1"/>
    <col min="14086" max="14086" width="5.140625" customWidth="1"/>
    <col min="14087" max="14087" width="4.5703125" customWidth="1"/>
    <col min="14088" max="14088" width="5.42578125" customWidth="1"/>
    <col min="14089" max="14089" width="4.28515625" customWidth="1"/>
    <col min="14090" max="14090" width="4.85546875" customWidth="1"/>
    <col min="14091" max="14091" width="5.140625" customWidth="1"/>
    <col min="14092" max="14092" width="4.85546875" customWidth="1"/>
    <col min="14093" max="14093" width="3.7109375" customWidth="1"/>
    <col min="14094" max="14094" width="4.5703125" customWidth="1"/>
    <col min="14095" max="14095" width="4.42578125" customWidth="1"/>
    <col min="14096" max="14096" width="7.140625" customWidth="1"/>
    <col min="14097" max="14097" width="6.140625" customWidth="1"/>
    <col min="14098" max="14099" width="6" customWidth="1"/>
    <col min="14100" max="14100" width="7.42578125" customWidth="1"/>
    <col min="14101" max="14101" width="5" customWidth="1"/>
    <col min="14102" max="14102" width="3.7109375" customWidth="1"/>
    <col min="14103" max="14104" width="3.5703125" customWidth="1"/>
    <col min="14105" max="14105" width="3" customWidth="1"/>
    <col min="14106" max="14106" width="4.42578125" customWidth="1"/>
    <col min="14107" max="14107" width="3.5703125" customWidth="1"/>
    <col min="14108" max="14108" width="3.7109375" customWidth="1"/>
    <col min="14109" max="14109" width="3" customWidth="1"/>
    <col min="14110" max="14110" width="3.7109375" customWidth="1"/>
    <col min="14111" max="14111" width="3.42578125" customWidth="1"/>
    <col min="14112" max="14112" width="4.28515625" customWidth="1"/>
    <col min="14113" max="14114" width="4" customWidth="1"/>
    <col min="14115" max="14115" width="3.5703125" customWidth="1"/>
    <col min="14116" max="14116" width="4.140625" customWidth="1"/>
    <col min="14117" max="14117" width="4.28515625" customWidth="1"/>
    <col min="14118" max="14118" width="3.7109375" customWidth="1"/>
    <col min="14119" max="14119" width="4" customWidth="1"/>
    <col min="14120" max="14120" width="3.5703125" customWidth="1"/>
    <col min="14121" max="14121" width="16.42578125" bestFit="1" customWidth="1"/>
    <col min="14338" max="14338" width="14.42578125" bestFit="1" customWidth="1"/>
    <col min="14339" max="14339" width="54.42578125" customWidth="1"/>
    <col min="14340" max="14340" width="7.28515625" customWidth="1"/>
    <col min="14341" max="14341" width="7.5703125" customWidth="1"/>
    <col min="14342" max="14342" width="5.140625" customWidth="1"/>
    <col min="14343" max="14343" width="4.5703125" customWidth="1"/>
    <col min="14344" max="14344" width="5.42578125" customWidth="1"/>
    <col min="14345" max="14345" width="4.28515625" customWidth="1"/>
    <col min="14346" max="14346" width="4.85546875" customWidth="1"/>
    <col min="14347" max="14347" width="5.140625" customWidth="1"/>
    <col min="14348" max="14348" width="4.85546875" customWidth="1"/>
    <col min="14349" max="14349" width="3.7109375" customWidth="1"/>
    <col min="14350" max="14350" width="4.5703125" customWidth="1"/>
    <col min="14351" max="14351" width="4.42578125" customWidth="1"/>
    <col min="14352" max="14352" width="7.140625" customWidth="1"/>
    <col min="14353" max="14353" width="6.140625" customWidth="1"/>
    <col min="14354" max="14355" width="6" customWidth="1"/>
    <col min="14356" max="14356" width="7.42578125" customWidth="1"/>
    <col min="14357" max="14357" width="5" customWidth="1"/>
    <col min="14358" max="14358" width="3.7109375" customWidth="1"/>
    <col min="14359" max="14360" width="3.5703125" customWidth="1"/>
    <col min="14361" max="14361" width="3" customWidth="1"/>
    <col min="14362" max="14362" width="4.42578125" customWidth="1"/>
    <col min="14363" max="14363" width="3.5703125" customWidth="1"/>
    <col min="14364" max="14364" width="3.7109375" customWidth="1"/>
    <col min="14365" max="14365" width="3" customWidth="1"/>
    <col min="14366" max="14366" width="3.7109375" customWidth="1"/>
    <col min="14367" max="14367" width="3.42578125" customWidth="1"/>
    <col min="14368" max="14368" width="4.28515625" customWidth="1"/>
    <col min="14369" max="14370" width="4" customWidth="1"/>
    <col min="14371" max="14371" width="3.5703125" customWidth="1"/>
    <col min="14372" max="14372" width="4.140625" customWidth="1"/>
    <col min="14373" max="14373" width="4.28515625" customWidth="1"/>
    <col min="14374" max="14374" width="3.7109375" customWidth="1"/>
    <col min="14375" max="14375" width="4" customWidth="1"/>
    <col min="14376" max="14376" width="3.5703125" customWidth="1"/>
    <col min="14377" max="14377" width="16.42578125" bestFit="1" customWidth="1"/>
    <col min="14594" max="14594" width="14.42578125" bestFit="1" customWidth="1"/>
    <col min="14595" max="14595" width="54.42578125" customWidth="1"/>
    <col min="14596" max="14596" width="7.28515625" customWidth="1"/>
    <col min="14597" max="14597" width="7.5703125" customWidth="1"/>
    <col min="14598" max="14598" width="5.140625" customWidth="1"/>
    <col min="14599" max="14599" width="4.5703125" customWidth="1"/>
    <col min="14600" max="14600" width="5.42578125" customWidth="1"/>
    <col min="14601" max="14601" width="4.28515625" customWidth="1"/>
    <col min="14602" max="14602" width="4.85546875" customWidth="1"/>
    <col min="14603" max="14603" width="5.140625" customWidth="1"/>
    <col min="14604" max="14604" width="4.85546875" customWidth="1"/>
    <col min="14605" max="14605" width="3.7109375" customWidth="1"/>
    <col min="14606" max="14606" width="4.5703125" customWidth="1"/>
    <col min="14607" max="14607" width="4.42578125" customWidth="1"/>
    <col min="14608" max="14608" width="7.140625" customWidth="1"/>
    <col min="14609" max="14609" width="6.140625" customWidth="1"/>
    <col min="14610" max="14611" width="6" customWidth="1"/>
    <col min="14612" max="14612" width="7.42578125" customWidth="1"/>
    <col min="14613" max="14613" width="5" customWidth="1"/>
    <col min="14614" max="14614" width="3.7109375" customWidth="1"/>
    <col min="14615" max="14616" width="3.5703125" customWidth="1"/>
    <col min="14617" max="14617" width="3" customWidth="1"/>
    <col min="14618" max="14618" width="4.42578125" customWidth="1"/>
    <col min="14619" max="14619" width="3.5703125" customWidth="1"/>
    <col min="14620" max="14620" width="3.7109375" customWidth="1"/>
    <col min="14621" max="14621" width="3" customWidth="1"/>
    <col min="14622" max="14622" width="3.7109375" customWidth="1"/>
    <col min="14623" max="14623" width="3.42578125" customWidth="1"/>
    <col min="14624" max="14624" width="4.28515625" customWidth="1"/>
    <col min="14625" max="14626" width="4" customWidth="1"/>
    <col min="14627" max="14627" width="3.5703125" customWidth="1"/>
    <col min="14628" max="14628" width="4.140625" customWidth="1"/>
    <col min="14629" max="14629" width="4.28515625" customWidth="1"/>
    <col min="14630" max="14630" width="3.7109375" customWidth="1"/>
    <col min="14631" max="14631" width="4" customWidth="1"/>
    <col min="14632" max="14632" width="3.5703125" customWidth="1"/>
    <col min="14633" max="14633" width="16.42578125" bestFit="1" customWidth="1"/>
    <col min="14850" max="14850" width="14.42578125" bestFit="1" customWidth="1"/>
    <col min="14851" max="14851" width="54.42578125" customWidth="1"/>
    <col min="14852" max="14852" width="7.28515625" customWidth="1"/>
    <col min="14853" max="14853" width="7.5703125" customWidth="1"/>
    <col min="14854" max="14854" width="5.140625" customWidth="1"/>
    <col min="14855" max="14855" width="4.5703125" customWidth="1"/>
    <col min="14856" max="14856" width="5.42578125" customWidth="1"/>
    <col min="14857" max="14857" width="4.28515625" customWidth="1"/>
    <col min="14858" max="14858" width="4.85546875" customWidth="1"/>
    <col min="14859" max="14859" width="5.140625" customWidth="1"/>
    <col min="14860" max="14860" width="4.85546875" customWidth="1"/>
    <col min="14861" max="14861" width="3.7109375" customWidth="1"/>
    <col min="14862" max="14862" width="4.5703125" customWidth="1"/>
    <col min="14863" max="14863" width="4.42578125" customWidth="1"/>
    <col min="14864" max="14864" width="7.140625" customWidth="1"/>
    <col min="14865" max="14865" width="6.140625" customWidth="1"/>
    <col min="14866" max="14867" width="6" customWidth="1"/>
    <col min="14868" max="14868" width="7.42578125" customWidth="1"/>
    <col min="14869" max="14869" width="5" customWidth="1"/>
    <col min="14870" max="14870" width="3.7109375" customWidth="1"/>
    <col min="14871" max="14872" width="3.5703125" customWidth="1"/>
    <col min="14873" max="14873" width="3" customWidth="1"/>
    <col min="14874" max="14874" width="4.42578125" customWidth="1"/>
    <col min="14875" max="14875" width="3.5703125" customWidth="1"/>
    <col min="14876" max="14876" width="3.7109375" customWidth="1"/>
    <col min="14877" max="14877" width="3" customWidth="1"/>
    <col min="14878" max="14878" width="3.7109375" customWidth="1"/>
    <col min="14879" max="14879" width="3.42578125" customWidth="1"/>
    <col min="14880" max="14880" width="4.28515625" customWidth="1"/>
    <col min="14881" max="14882" width="4" customWidth="1"/>
    <col min="14883" max="14883" width="3.5703125" customWidth="1"/>
    <col min="14884" max="14884" width="4.140625" customWidth="1"/>
    <col min="14885" max="14885" width="4.28515625" customWidth="1"/>
    <col min="14886" max="14886" width="3.7109375" customWidth="1"/>
    <col min="14887" max="14887" width="4" customWidth="1"/>
    <col min="14888" max="14888" width="3.5703125" customWidth="1"/>
    <col min="14889" max="14889" width="16.42578125" bestFit="1" customWidth="1"/>
    <col min="15106" max="15106" width="14.42578125" bestFit="1" customWidth="1"/>
    <col min="15107" max="15107" width="54.42578125" customWidth="1"/>
    <col min="15108" max="15108" width="7.28515625" customWidth="1"/>
    <col min="15109" max="15109" width="7.5703125" customWidth="1"/>
    <col min="15110" max="15110" width="5.140625" customWidth="1"/>
    <col min="15111" max="15111" width="4.5703125" customWidth="1"/>
    <col min="15112" max="15112" width="5.42578125" customWidth="1"/>
    <col min="15113" max="15113" width="4.28515625" customWidth="1"/>
    <col min="15114" max="15114" width="4.85546875" customWidth="1"/>
    <col min="15115" max="15115" width="5.140625" customWidth="1"/>
    <col min="15116" max="15116" width="4.85546875" customWidth="1"/>
    <col min="15117" max="15117" width="3.7109375" customWidth="1"/>
    <col min="15118" max="15118" width="4.5703125" customWidth="1"/>
    <col min="15119" max="15119" width="4.42578125" customWidth="1"/>
    <col min="15120" max="15120" width="7.140625" customWidth="1"/>
    <col min="15121" max="15121" width="6.140625" customWidth="1"/>
    <col min="15122" max="15123" width="6" customWidth="1"/>
    <col min="15124" max="15124" width="7.42578125" customWidth="1"/>
    <col min="15125" max="15125" width="5" customWidth="1"/>
    <col min="15126" max="15126" width="3.7109375" customWidth="1"/>
    <col min="15127" max="15128" width="3.5703125" customWidth="1"/>
    <col min="15129" max="15129" width="3" customWidth="1"/>
    <col min="15130" max="15130" width="4.42578125" customWidth="1"/>
    <col min="15131" max="15131" width="3.5703125" customWidth="1"/>
    <col min="15132" max="15132" width="3.7109375" customWidth="1"/>
    <col min="15133" max="15133" width="3" customWidth="1"/>
    <col min="15134" max="15134" width="3.7109375" customWidth="1"/>
    <col min="15135" max="15135" width="3.42578125" customWidth="1"/>
    <col min="15136" max="15136" width="4.28515625" customWidth="1"/>
    <col min="15137" max="15138" width="4" customWidth="1"/>
    <col min="15139" max="15139" width="3.5703125" customWidth="1"/>
    <col min="15140" max="15140" width="4.140625" customWidth="1"/>
    <col min="15141" max="15141" width="4.28515625" customWidth="1"/>
    <col min="15142" max="15142" width="3.7109375" customWidth="1"/>
    <col min="15143" max="15143" width="4" customWidth="1"/>
    <col min="15144" max="15144" width="3.5703125" customWidth="1"/>
    <col min="15145" max="15145" width="16.42578125" bestFit="1" customWidth="1"/>
    <col min="15362" max="15362" width="14.42578125" bestFit="1" customWidth="1"/>
    <col min="15363" max="15363" width="54.42578125" customWidth="1"/>
    <col min="15364" max="15364" width="7.28515625" customWidth="1"/>
    <col min="15365" max="15365" width="7.5703125" customWidth="1"/>
    <col min="15366" max="15366" width="5.140625" customWidth="1"/>
    <col min="15367" max="15367" width="4.5703125" customWidth="1"/>
    <col min="15368" max="15368" width="5.42578125" customWidth="1"/>
    <col min="15369" max="15369" width="4.28515625" customWidth="1"/>
    <col min="15370" max="15370" width="4.85546875" customWidth="1"/>
    <col min="15371" max="15371" width="5.140625" customWidth="1"/>
    <col min="15372" max="15372" width="4.85546875" customWidth="1"/>
    <col min="15373" max="15373" width="3.7109375" customWidth="1"/>
    <col min="15374" max="15374" width="4.5703125" customWidth="1"/>
    <col min="15375" max="15375" width="4.42578125" customWidth="1"/>
    <col min="15376" max="15376" width="7.140625" customWidth="1"/>
    <col min="15377" max="15377" width="6.140625" customWidth="1"/>
    <col min="15378" max="15379" width="6" customWidth="1"/>
    <col min="15380" max="15380" width="7.42578125" customWidth="1"/>
    <col min="15381" max="15381" width="5" customWidth="1"/>
    <col min="15382" max="15382" width="3.7109375" customWidth="1"/>
    <col min="15383" max="15384" width="3.5703125" customWidth="1"/>
    <col min="15385" max="15385" width="3" customWidth="1"/>
    <col min="15386" max="15386" width="4.42578125" customWidth="1"/>
    <col min="15387" max="15387" width="3.5703125" customWidth="1"/>
    <col min="15388" max="15388" width="3.7109375" customWidth="1"/>
    <col min="15389" max="15389" width="3" customWidth="1"/>
    <col min="15390" max="15390" width="3.7109375" customWidth="1"/>
    <col min="15391" max="15391" width="3.42578125" customWidth="1"/>
    <col min="15392" max="15392" width="4.28515625" customWidth="1"/>
    <col min="15393" max="15394" width="4" customWidth="1"/>
    <col min="15395" max="15395" width="3.5703125" customWidth="1"/>
    <col min="15396" max="15396" width="4.140625" customWidth="1"/>
    <col min="15397" max="15397" width="4.28515625" customWidth="1"/>
    <col min="15398" max="15398" width="3.7109375" customWidth="1"/>
    <col min="15399" max="15399" width="4" customWidth="1"/>
    <col min="15400" max="15400" width="3.5703125" customWidth="1"/>
    <col min="15401" max="15401" width="16.42578125" bestFit="1" customWidth="1"/>
    <col min="15618" max="15618" width="14.42578125" bestFit="1" customWidth="1"/>
    <col min="15619" max="15619" width="54.42578125" customWidth="1"/>
    <col min="15620" max="15620" width="7.28515625" customWidth="1"/>
    <col min="15621" max="15621" width="7.5703125" customWidth="1"/>
    <col min="15622" max="15622" width="5.140625" customWidth="1"/>
    <col min="15623" max="15623" width="4.5703125" customWidth="1"/>
    <col min="15624" max="15624" width="5.42578125" customWidth="1"/>
    <col min="15625" max="15625" width="4.28515625" customWidth="1"/>
    <col min="15626" max="15626" width="4.85546875" customWidth="1"/>
    <col min="15627" max="15627" width="5.140625" customWidth="1"/>
    <col min="15628" max="15628" width="4.85546875" customWidth="1"/>
    <col min="15629" max="15629" width="3.7109375" customWidth="1"/>
    <col min="15630" max="15630" width="4.5703125" customWidth="1"/>
    <col min="15631" max="15631" width="4.42578125" customWidth="1"/>
    <col min="15632" max="15632" width="7.140625" customWidth="1"/>
    <col min="15633" max="15633" width="6.140625" customWidth="1"/>
    <col min="15634" max="15635" width="6" customWidth="1"/>
    <col min="15636" max="15636" width="7.42578125" customWidth="1"/>
    <col min="15637" max="15637" width="5" customWidth="1"/>
    <col min="15638" max="15638" width="3.7109375" customWidth="1"/>
    <col min="15639" max="15640" width="3.5703125" customWidth="1"/>
    <col min="15641" max="15641" width="3" customWidth="1"/>
    <col min="15642" max="15642" width="4.42578125" customWidth="1"/>
    <col min="15643" max="15643" width="3.5703125" customWidth="1"/>
    <col min="15644" max="15644" width="3.7109375" customWidth="1"/>
    <col min="15645" max="15645" width="3" customWidth="1"/>
    <col min="15646" max="15646" width="3.7109375" customWidth="1"/>
    <col min="15647" max="15647" width="3.42578125" customWidth="1"/>
    <col min="15648" max="15648" width="4.28515625" customWidth="1"/>
    <col min="15649" max="15650" width="4" customWidth="1"/>
    <col min="15651" max="15651" width="3.5703125" customWidth="1"/>
    <col min="15652" max="15652" width="4.140625" customWidth="1"/>
    <col min="15653" max="15653" width="4.28515625" customWidth="1"/>
    <col min="15654" max="15654" width="3.7109375" customWidth="1"/>
    <col min="15655" max="15655" width="4" customWidth="1"/>
    <col min="15656" max="15656" width="3.5703125" customWidth="1"/>
    <col min="15657" max="15657" width="16.42578125" bestFit="1" customWidth="1"/>
    <col min="15874" max="15874" width="14.42578125" bestFit="1" customWidth="1"/>
    <col min="15875" max="15875" width="54.42578125" customWidth="1"/>
    <col min="15876" max="15876" width="7.28515625" customWidth="1"/>
    <col min="15877" max="15877" width="7.5703125" customWidth="1"/>
    <col min="15878" max="15878" width="5.140625" customWidth="1"/>
    <col min="15879" max="15879" width="4.5703125" customWidth="1"/>
    <col min="15880" max="15880" width="5.42578125" customWidth="1"/>
    <col min="15881" max="15881" width="4.28515625" customWidth="1"/>
    <col min="15882" max="15882" width="4.85546875" customWidth="1"/>
    <col min="15883" max="15883" width="5.140625" customWidth="1"/>
    <col min="15884" max="15884" width="4.85546875" customWidth="1"/>
    <col min="15885" max="15885" width="3.7109375" customWidth="1"/>
    <col min="15886" max="15886" width="4.5703125" customWidth="1"/>
    <col min="15887" max="15887" width="4.42578125" customWidth="1"/>
    <col min="15888" max="15888" width="7.140625" customWidth="1"/>
    <col min="15889" max="15889" width="6.140625" customWidth="1"/>
    <col min="15890" max="15891" width="6" customWidth="1"/>
    <col min="15892" max="15892" width="7.42578125" customWidth="1"/>
    <col min="15893" max="15893" width="5" customWidth="1"/>
    <col min="15894" max="15894" width="3.7109375" customWidth="1"/>
    <col min="15895" max="15896" width="3.5703125" customWidth="1"/>
    <col min="15897" max="15897" width="3" customWidth="1"/>
    <col min="15898" max="15898" width="4.42578125" customWidth="1"/>
    <col min="15899" max="15899" width="3.5703125" customWidth="1"/>
    <col min="15900" max="15900" width="3.7109375" customWidth="1"/>
    <col min="15901" max="15901" width="3" customWidth="1"/>
    <col min="15902" max="15902" width="3.7109375" customWidth="1"/>
    <col min="15903" max="15903" width="3.42578125" customWidth="1"/>
    <col min="15904" max="15904" width="4.28515625" customWidth="1"/>
    <col min="15905" max="15906" width="4" customWidth="1"/>
    <col min="15907" max="15907" width="3.5703125" customWidth="1"/>
    <col min="15908" max="15908" width="4.140625" customWidth="1"/>
    <col min="15909" max="15909" width="4.28515625" customWidth="1"/>
    <col min="15910" max="15910" width="3.7109375" customWidth="1"/>
    <col min="15911" max="15911" width="4" customWidth="1"/>
    <col min="15912" max="15912" width="3.5703125" customWidth="1"/>
    <col min="15913" max="15913" width="16.42578125" bestFit="1" customWidth="1"/>
    <col min="16130" max="16130" width="14.42578125" bestFit="1" customWidth="1"/>
    <col min="16131" max="16131" width="54.42578125" customWidth="1"/>
    <col min="16132" max="16132" width="7.28515625" customWidth="1"/>
    <col min="16133" max="16133" width="7.5703125" customWidth="1"/>
    <col min="16134" max="16134" width="5.140625" customWidth="1"/>
    <col min="16135" max="16135" width="4.5703125" customWidth="1"/>
    <col min="16136" max="16136" width="5.42578125" customWidth="1"/>
    <col min="16137" max="16137" width="4.28515625" customWidth="1"/>
    <col min="16138" max="16138" width="4.85546875" customWidth="1"/>
    <col min="16139" max="16139" width="5.140625" customWidth="1"/>
    <col min="16140" max="16140" width="4.85546875" customWidth="1"/>
    <col min="16141" max="16141" width="3.7109375" customWidth="1"/>
    <col min="16142" max="16142" width="4.5703125" customWidth="1"/>
    <col min="16143" max="16143" width="4.42578125" customWidth="1"/>
    <col min="16144" max="16144" width="7.140625" customWidth="1"/>
    <col min="16145" max="16145" width="6.140625" customWidth="1"/>
    <col min="16146" max="16147" width="6" customWidth="1"/>
    <col min="16148" max="16148" width="7.42578125" customWidth="1"/>
    <col min="16149" max="16149" width="5" customWidth="1"/>
    <col min="16150" max="16150" width="3.7109375" customWidth="1"/>
    <col min="16151" max="16152" width="3.5703125" customWidth="1"/>
    <col min="16153" max="16153" width="3" customWidth="1"/>
    <col min="16154" max="16154" width="4.42578125" customWidth="1"/>
    <col min="16155" max="16155" width="3.5703125" customWidth="1"/>
    <col min="16156" max="16156" width="3.7109375" customWidth="1"/>
    <col min="16157" max="16157" width="3" customWidth="1"/>
    <col min="16158" max="16158" width="3.7109375" customWidth="1"/>
    <col min="16159" max="16159" width="3.42578125" customWidth="1"/>
    <col min="16160" max="16160" width="4.28515625" customWidth="1"/>
    <col min="16161" max="16162" width="4" customWidth="1"/>
    <col min="16163" max="16163" width="3.5703125" customWidth="1"/>
    <col min="16164" max="16164" width="4.140625" customWidth="1"/>
    <col min="16165" max="16165" width="4.28515625" customWidth="1"/>
    <col min="16166" max="16166" width="3.7109375" customWidth="1"/>
    <col min="16167" max="16167" width="4" customWidth="1"/>
    <col min="16168" max="16168" width="3.5703125" customWidth="1"/>
    <col min="16169" max="16169" width="16.42578125" bestFit="1" customWidth="1"/>
  </cols>
  <sheetData>
    <row r="1" spans="1:41" ht="18" x14ac:dyDescent="0.2">
      <c r="A1" s="648" t="s">
        <v>133</v>
      </c>
      <c r="B1" s="50"/>
      <c r="C1" s="51"/>
      <c r="D1" s="38"/>
      <c r="E1" s="38"/>
      <c r="F1" s="38"/>
      <c r="G1" s="652"/>
      <c r="H1" s="652"/>
      <c r="I1" s="652"/>
      <c r="J1" s="652"/>
      <c r="K1" s="652"/>
      <c r="L1" s="652"/>
      <c r="M1" s="652"/>
      <c r="N1" s="652"/>
      <c r="O1" s="652" t="s">
        <v>440</v>
      </c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654"/>
    </row>
    <row r="2" spans="1:41" ht="18" x14ac:dyDescent="0.2">
      <c r="A2" s="648" t="s">
        <v>344</v>
      </c>
      <c r="B2" s="50"/>
      <c r="C2" s="51"/>
      <c r="D2" s="38"/>
      <c r="E2" s="38"/>
      <c r="F2" s="38"/>
      <c r="G2" s="652"/>
      <c r="H2" s="652"/>
      <c r="I2" s="652"/>
      <c r="J2" s="652"/>
      <c r="K2" s="652"/>
      <c r="L2" s="652"/>
      <c r="M2" s="652"/>
      <c r="N2" s="652"/>
      <c r="O2" s="652" t="s">
        <v>108</v>
      </c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4"/>
      <c r="AD2" s="654"/>
      <c r="AE2" s="654"/>
      <c r="AF2" s="654"/>
      <c r="AG2" s="654"/>
      <c r="AH2" s="38"/>
      <c r="AI2" s="38"/>
      <c r="AJ2" s="38"/>
      <c r="AK2" s="38"/>
      <c r="AL2" s="38"/>
      <c r="AM2" s="38"/>
      <c r="AN2" s="38"/>
      <c r="AO2" s="38"/>
    </row>
    <row r="3" spans="1:41" ht="18" x14ac:dyDescent="0.2">
      <c r="A3" s="648"/>
      <c r="B3" s="50"/>
      <c r="C3" s="51"/>
      <c r="D3" s="38"/>
      <c r="E3" s="38"/>
      <c r="F3" s="38"/>
      <c r="G3" s="652"/>
      <c r="H3" s="652"/>
      <c r="I3" s="652"/>
      <c r="J3" s="652"/>
      <c r="K3" s="652"/>
      <c r="L3" s="652"/>
      <c r="M3" s="652"/>
      <c r="N3" s="652"/>
      <c r="O3" s="652" t="s">
        <v>346</v>
      </c>
      <c r="P3" s="652"/>
      <c r="Q3" s="652"/>
      <c r="R3" s="652"/>
      <c r="S3" s="652"/>
      <c r="T3" s="652"/>
      <c r="U3" s="652"/>
      <c r="V3" s="652"/>
      <c r="W3" s="652"/>
      <c r="X3" s="652"/>
      <c r="Y3" s="652"/>
      <c r="Z3" s="652"/>
      <c r="AA3" s="652"/>
      <c r="AB3" s="652"/>
      <c r="AC3" s="654"/>
      <c r="AD3" s="654"/>
      <c r="AE3" s="654"/>
      <c r="AF3" s="654"/>
      <c r="AG3" s="654"/>
      <c r="AH3" s="38" t="s">
        <v>488</v>
      </c>
      <c r="AI3" s="38"/>
      <c r="AJ3" s="38"/>
      <c r="AK3" s="38"/>
      <c r="AL3" s="38" t="s">
        <v>489</v>
      </c>
      <c r="AM3" s="38"/>
      <c r="AN3" s="38"/>
      <c r="AO3" s="38"/>
    </row>
    <row r="4" spans="1:41" ht="18" x14ac:dyDescent="0.2">
      <c r="A4" s="16"/>
      <c r="B4" s="6"/>
      <c r="C4" s="7"/>
      <c r="D4" s="5"/>
      <c r="E4" s="5"/>
      <c r="F4" s="5"/>
      <c r="G4" s="5"/>
      <c r="H4" s="5"/>
      <c r="I4" s="5"/>
      <c r="J4" s="5"/>
      <c r="K4" s="5"/>
      <c r="L4" s="652"/>
      <c r="M4" s="652"/>
      <c r="N4" s="652"/>
      <c r="O4" s="652" t="s">
        <v>490</v>
      </c>
      <c r="P4" s="652"/>
      <c r="Q4" s="652"/>
      <c r="R4" s="652"/>
      <c r="S4" s="5"/>
      <c r="T4" s="652"/>
      <c r="U4" s="652"/>
      <c r="V4" s="652"/>
      <c r="W4" s="652"/>
      <c r="X4" s="652"/>
      <c r="Y4" s="652"/>
      <c r="Z4" s="652"/>
      <c r="AA4" s="652"/>
      <c r="AB4" s="652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ht="18" x14ac:dyDescent="0.2">
      <c r="A5" s="16"/>
      <c r="B5" s="6"/>
      <c r="C5" s="7"/>
      <c r="D5" s="5"/>
      <c r="E5" s="648"/>
      <c r="F5" s="50"/>
      <c r="G5" s="51"/>
      <c r="H5" s="38"/>
      <c r="I5" s="38"/>
      <c r="J5" s="38"/>
      <c r="K5" s="652"/>
      <c r="L5" s="652"/>
      <c r="M5" s="652"/>
      <c r="N5" s="652"/>
      <c r="O5" s="652"/>
      <c r="P5" s="652"/>
      <c r="Q5" s="652"/>
      <c r="R5" s="652"/>
      <c r="S5" s="652"/>
      <c r="T5" s="652"/>
      <c r="U5" s="652"/>
      <c r="V5" s="652"/>
      <c r="W5" s="652"/>
      <c r="X5" s="652"/>
      <c r="Y5" s="652"/>
      <c r="Z5" s="652"/>
      <c r="AA5" s="652"/>
      <c r="AB5" s="652"/>
      <c r="AC5" s="652"/>
      <c r="AD5" s="652"/>
      <c r="AE5" s="652"/>
      <c r="AF5" s="652"/>
      <c r="AG5" s="654"/>
      <c r="AH5" s="654"/>
      <c r="AI5" s="654"/>
      <c r="AJ5" s="654"/>
      <c r="AK5" s="654"/>
      <c r="AL5" s="38"/>
      <c r="AM5" s="38"/>
      <c r="AN5" s="38"/>
      <c r="AO5" s="38"/>
    </row>
    <row r="6" spans="1:41" ht="18" x14ac:dyDescent="0.2">
      <c r="A6" s="16"/>
      <c r="B6" s="6"/>
      <c r="C6" s="7"/>
      <c r="D6" s="5"/>
      <c r="E6" s="16"/>
      <c r="F6" s="6"/>
      <c r="G6" s="7"/>
      <c r="H6" s="5"/>
      <c r="I6" s="5"/>
      <c r="J6" s="5"/>
      <c r="K6" s="5"/>
      <c r="L6" s="5"/>
      <c r="M6" s="5"/>
      <c r="N6" s="5"/>
      <c r="O6" s="5"/>
      <c r="P6" s="652"/>
      <c r="Q6" s="652"/>
      <c r="R6" s="652"/>
      <c r="S6" s="652"/>
      <c r="T6" s="652"/>
      <c r="U6" s="652"/>
      <c r="V6" s="652"/>
      <c r="W6" s="5"/>
      <c r="X6" s="652"/>
      <c r="Y6" s="652"/>
      <c r="Z6" s="652"/>
      <c r="AA6" s="652"/>
      <c r="AB6" s="652"/>
      <c r="AC6" s="652"/>
      <c r="AD6" s="652"/>
      <c r="AE6" s="652"/>
      <c r="AF6" s="652"/>
      <c r="AG6" s="5"/>
      <c r="AH6" s="5"/>
      <c r="AI6" s="5"/>
      <c r="AJ6" s="5"/>
      <c r="AK6" s="5"/>
      <c r="AL6" s="5"/>
      <c r="AM6" s="5"/>
      <c r="AN6" s="5"/>
      <c r="AO6" s="5"/>
    </row>
    <row r="7" spans="1:41" ht="16.5" thickBot="1" x14ac:dyDescent="0.25">
      <c r="A7" s="1158" t="s">
        <v>26</v>
      </c>
      <c r="B7" s="1158"/>
      <c r="C7" s="1158"/>
      <c r="D7" s="1158"/>
      <c r="E7" s="1158"/>
      <c r="F7" s="1158"/>
      <c r="G7" s="1158"/>
      <c r="H7" s="1158"/>
      <c r="I7" s="1158"/>
      <c r="J7" s="1158"/>
      <c r="K7" s="1158"/>
      <c r="L7" s="1158"/>
      <c r="M7" s="1158"/>
      <c r="N7" s="1158"/>
      <c r="O7" s="1158"/>
      <c r="P7" s="1158"/>
      <c r="Q7" s="1158"/>
      <c r="R7" s="1158"/>
      <c r="S7" s="1158"/>
      <c r="T7" s="1158"/>
      <c r="U7" s="1158"/>
      <c r="V7" s="1158"/>
      <c r="W7" s="1158"/>
      <c r="X7" s="1158"/>
      <c r="Y7" s="1158"/>
      <c r="Z7" s="1158"/>
      <c r="AA7" s="1158"/>
      <c r="AB7" s="1158"/>
      <c r="AC7" s="1158"/>
      <c r="AD7" s="1158"/>
      <c r="AE7" s="1158"/>
      <c r="AF7" s="1158"/>
      <c r="AG7" s="1158"/>
      <c r="AH7" s="1158"/>
      <c r="AI7" s="1158"/>
      <c r="AJ7" s="1158"/>
      <c r="AK7" s="1158"/>
      <c r="AL7" s="1158"/>
      <c r="AM7" s="1158"/>
      <c r="AN7" s="1158"/>
      <c r="AO7" s="1158"/>
    </row>
    <row r="8" spans="1:41" ht="15.75" x14ac:dyDescent="0.2">
      <c r="A8" s="1071"/>
      <c r="B8" s="1094" t="s">
        <v>23</v>
      </c>
      <c r="C8" s="1149" t="s">
        <v>2</v>
      </c>
      <c r="D8" s="23" t="s">
        <v>0</v>
      </c>
      <c r="E8" s="1078" t="s">
        <v>107</v>
      </c>
      <c r="F8" s="1080" t="s">
        <v>1</v>
      </c>
      <c r="G8" s="1081"/>
      <c r="H8" s="1081"/>
      <c r="I8" s="1081"/>
      <c r="J8" s="1081"/>
      <c r="K8" s="1081"/>
      <c r="L8" s="1081"/>
      <c r="M8" s="1081"/>
      <c r="N8" s="1081"/>
      <c r="O8" s="1081"/>
      <c r="P8" s="1081"/>
      <c r="Q8" s="1081"/>
      <c r="R8" s="1081"/>
      <c r="S8" s="1081"/>
      <c r="T8" s="1081"/>
      <c r="U8" s="1081"/>
      <c r="V8" s="1081"/>
      <c r="W8" s="1081"/>
      <c r="X8" s="1081"/>
      <c r="Y8" s="1081"/>
      <c r="Z8" s="1081"/>
      <c r="AA8" s="1081"/>
      <c r="AB8" s="1081"/>
      <c r="AC8" s="1081"/>
      <c r="AD8" s="1081"/>
      <c r="AE8" s="1081"/>
      <c r="AF8" s="1081"/>
      <c r="AG8" s="1081"/>
      <c r="AH8" s="1081"/>
      <c r="AI8" s="1081"/>
      <c r="AJ8" s="24"/>
      <c r="AK8" s="24"/>
      <c r="AL8" s="24"/>
      <c r="AM8" s="25"/>
      <c r="AN8" s="26"/>
      <c r="AO8" s="1153" t="s">
        <v>29</v>
      </c>
    </row>
    <row r="9" spans="1:41" ht="16.5" thickBot="1" x14ac:dyDescent="0.25">
      <c r="A9" s="1088"/>
      <c r="B9" s="1095"/>
      <c r="C9" s="1150"/>
      <c r="D9" s="28" t="s">
        <v>3</v>
      </c>
      <c r="E9" s="1079"/>
      <c r="F9" s="29"/>
      <c r="G9" s="30"/>
      <c r="H9" s="30" t="s">
        <v>4</v>
      </c>
      <c r="I9" s="30"/>
      <c r="J9" s="31"/>
      <c r="K9" s="30"/>
      <c r="L9" s="30"/>
      <c r="M9" s="30" t="s">
        <v>5</v>
      </c>
      <c r="N9" s="30"/>
      <c r="O9" s="31"/>
      <c r="P9" s="30"/>
      <c r="Q9" s="30"/>
      <c r="R9" s="32" t="s">
        <v>6</v>
      </c>
      <c r="S9" s="30"/>
      <c r="T9" s="31"/>
      <c r="U9" s="30"/>
      <c r="V9" s="30"/>
      <c r="W9" s="32" t="s">
        <v>7</v>
      </c>
      <c r="X9" s="30"/>
      <c r="Y9" s="31"/>
      <c r="Z9" s="30"/>
      <c r="AA9" s="30"/>
      <c r="AB9" s="32" t="s">
        <v>8</v>
      </c>
      <c r="AC9" s="30"/>
      <c r="AD9" s="31"/>
      <c r="AE9" s="29"/>
      <c r="AF9" s="30"/>
      <c r="AG9" s="30" t="s">
        <v>9</v>
      </c>
      <c r="AH9" s="30"/>
      <c r="AI9" s="33"/>
      <c r="AJ9" s="29"/>
      <c r="AK9" s="30"/>
      <c r="AL9" s="30" t="s">
        <v>22</v>
      </c>
      <c r="AM9" s="30"/>
      <c r="AN9" s="31"/>
      <c r="AO9" s="1154"/>
    </row>
    <row r="10" spans="1:41" ht="15.75" x14ac:dyDescent="0.2">
      <c r="A10" s="650"/>
      <c r="B10" s="41"/>
      <c r="C10" s="42"/>
      <c r="D10" s="71"/>
      <c r="E10" s="54"/>
      <c r="F10" s="105" t="s">
        <v>10</v>
      </c>
      <c r="G10" s="106" t="s">
        <v>12</v>
      </c>
      <c r="H10" s="106" t="s">
        <v>11</v>
      </c>
      <c r="I10" s="106" t="s">
        <v>13</v>
      </c>
      <c r="J10" s="107" t="s">
        <v>14</v>
      </c>
      <c r="K10" s="105" t="s">
        <v>10</v>
      </c>
      <c r="L10" s="106" t="s">
        <v>12</v>
      </c>
      <c r="M10" s="106" t="s">
        <v>11</v>
      </c>
      <c r="N10" s="106" t="s">
        <v>13</v>
      </c>
      <c r="O10" s="107" t="s">
        <v>14</v>
      </c>
      <c r="P10" s="105" t="s">
        <v>10</v>
      </c>
      <c r="Q10" s="106" t="s">
        <v>12</v>
      </c>
      <c r="R10" s="106" t="s">
        <v>11</v>
      </c>
      <c r="S10" s="106" t="s">
        <v>13</v>
      </c>
      <c r="T10" s="107" t="s">
        <v>14</v>
      </c>
      <c r="U10" s="105" t="s">
        <v>10</v>
      </c>
      <c r="V10" s="106" t="s">
        <v>12</v>
      </c>
      <c r="W10" s="106" t="s">
        <v>11</v>
      </c>
      <c r="X10" s="106" t="s">
        <v>13</v>
      </c>
      <c r="Y10" s="107" t="s">
        <v>14</v>
      </c>
      <c r="Z10" s="105" t="s">
        <v>10</v>
      </c>
      <c r="AA10" s="106" t="s">
        <v>12</v>
      </c>
      <c r="AB10" s="106" t="s">
        <v>11</v>
      </c>
      <c r="AC10" s="106" t="s">
        <v>13</v>
      </c>
      <c r="AD10" s="107" t="s">
        <v>14</v>
      </c>
      <c r="AE10" s="105" t="s">
        <v>10</v>
      </c>
      <c r="AF10" s="106" t="s">
        <v>12</v>
      </c>
      <c r="AG10" s="106" t="s">
        <v>11</v>
      </c>
      <c r="AH10" s="106" t="s">
        <v>13</v>
      </c>
      <c r="AI10" s="107" t="s">
        <v>14</v>
      </c>
      <c r="AJ10" s="108" t="s">
        <v>10</v>
      </c>
      <c r="AK10" s="649" t="s">
        <v>12</v>
      </c>
      <c r="AL10" s="649" t="s">
        <v>11</v>
      </c>
      <c r="AM10" s="649" t="s">
        <v>13</v>
      </c>
      <c r="AN10" s="107" t="s">
        <v>14</v>
      </c>
      <c r="AO10" s="109" t="s">
        <v>23</v>
      </c>
    </row>
    <row r="11" spans="1:41" ht="16.5" thickBot="1" x14ac:dyDescent="0.25">
      <c r="A11" s="1155" t="s">
        <v>441</v>
      </c>
      <c r="B11" s="1156"/>
      <c r="C11" s="1157"/>
      <c r="D11" s="86"/>
      <c r="E11" s="87"/>
      <c r="F11" s="86"/>
      <c r="G11" s="88"/>
      <c r="H11" s="88"/>
      <c r="I11" s="88"/>
      <c r="J11" s="87"/>
      <c r="K11" s="86"/>
      <c r="L11" s="88"/>
      <c r="M11" s="88"/>
      <c r="N11" s="88"/>
      <c r="O11" s="87"/>
      <c r="P11" s="841"/>
      <c r="Q11" s="88"/>
      <c r="R11" s="88"/>
      <c r="S11" s="88"/>
      <c r="T11" s="87"/>
      <c r="U11" s="86"/>
      <c r="V11" s="88"/>
      <c r="W11" s="88"/>
      <c r="X11" s="88"/>
      <c r="Y11" s="87"/>
      <c r="Z11" s="86"/>
      <c r="AA11" s="88"/>
      <c r="AB11" s="88"/>
      <c r="AC11" s="88"/>
      <c r="AD11" s="87"/>
      <c r="AE11" s="86"/>
      <c r="AF11" s="88"/>
      <c r="AG11" s="88"/>
      <c r="AH11" s="88"/>
      <c r="AI11" s="87"/>
      <c r="AJ11" s="86"/>
      <c r="AK11" s="88"/>
      <c r="AL11" s="88"/>
      <c r="AM11" s="88"/>
      <c r="AN11" s="87"/>
      <c r="AO11" s="103"/>
    </row>
    <row r="12" spans="1:41" ht="15.75" x14ac:dyDescent="0.2">
      <c r="A12" s="842" t="s">
        <v>4</v>
      </c>
      <c r="B12" s="843" t="s">
        <v>442</v>
      </c>
      <c r="C12" s="844" t="s">
        <v>443</v>
      </c>
      <c r="D12" s="845">
        <v>2</v>
      </c>
      <c r="E12" s="846">
        <v>2</v>
      </c>
      <c r="F12" s="847"/>
      <c r="G12" s="848"/>
      <c r="H12" s="848"/>
      <c r="I12" s="848"/>
      <c r="J12" s="849"/>
      <c r="K12" s="847"/>
      <c r="L12" s="848"/>
      <c r="M12" s="848"/>
      <c r="N12" s="848"/>
      <c r="O12" s="850"/>
      <c r="P12" s="851">
        <v>2</v>
      </c>
      <c r="Q12" s="852">
        <v>0</v>
      </c>
      <c r="R12" s="852">
        <v>0</v>
      </c>
      <c r="S12" s="200" t="s">
        <v>119</v>
      </c>
      <c r="T12" s="853">
        <v>2</v>
      </c>
      <c r="U12" s="171" t="s">
        <v>122</v>
      </c>
      <c r="V12" s="848"/>
      <c r="W12" s="848"/>
      <c r="X12" s="848"/>
      <c r="Y12" s="850"/>
      <c r="Z12" s="851"/>
      <c r="AA12" s="852"/>
      <c r="AB12" s="852"/>
      <c r="AC12" s="200"/>
      <c r="AD12" s="853"/>
      <c r="AE12" s="171"/>
      <c r="AF12" s="852"/>
      <c r="AG12" s="852"/>
      <c r="AH12" s="852"/>
      <c r="AI12" s="853"/>
      <c r="AJ12" s="847"/>
      <c r="AK12" s="848"/>
      <c r="AL12" s="848"/>
      <c r="AM12" s="848"/>
      <c r="AN12" s="854"/>
      <c r="AO12" s="855"/>
    </row>
    <row r="13" spans="1:41" ht="15.75" x14ac:dyDescent="0.2">
      <c r="A13" s="842" t="s">
        <v>5</v>
      </c>
      <c r="B13" s="843" t="s">
        <v>444</v>
      </c>
      <c r="C13" s="844" t="s">
        <v>445</v>
      </c>
      <c r="D13" s="845">
        <v>2</v>
      </c>
      <c r="E13" s="846">
        <v>2</v>
      </c>
      <c r="F13" s="847"/>
      <c r="G13" s="848"/>
      <c r="H13" s="848"/>
      <c r="I13" s="848"/>
      <c r="J13" s="849"/>
      <c r="K13" s="847"/>
      <c r="L13" s="848"/>
      <c r="M13" s="848"/>
      <c r="N13" s="848"/>
      <c r="O13" s="850"/>
      <c r="P13" s="851">
        <v>2</v>
      </c>
      <c r="Q13" s="852">
        <v>0</v>
      </c>
      <c r="R13" s="852">
        <v>0</v>
      </c>
      <c r="S13" s="200" t="s">
        <v>119</v>
      </c>
      <c r="T13" s="853">
        <v>2</v>
      </c>
      <c r="U13" s="171" t="s">
        <v>122</v>
      </c>
      <c r="V13" s="848"/>
      <c r="W13" s="848"/>
      <c r="X13" s="848"/>
      <c r="Y13" s="850"/>
      <c r="Z13" s="851"/>
      <c r="AA13" s="852"/>
      <c r="AB13" s="852"/>
      <c r="AC13" s="200"/>
      <c r="AD13" s="853"/>
      <c r="AE13" s="171"/>
      <c r="AF13" s="848"/>
      <c r="AG13" s="848"/>
      <c r="AH13" s="848"/>
      <c r="AI13" s="854"/>
      <c r="AJ13" s="856"/>
      <c r="AK13" s="852"/>
      <c r="AL13" s="852"/>
      <c r="AM13" s="852"/>
      <c r="AN13" s="853"/>
      <c r="AO13" s="855"/>
    </row>
    <row r="14" spans="1:41" ht="15.75" x14ac:dyDescent="0.2">
      <c r="A14" s="842" t="s">
        <v>6</v>
      </c>
      <c r="B14" s="843" t="s">
        <v>446</v>
      </c>
      <c r="C14" s="844" t="s">
        <v>447</v>
      </c>
      <c r="D14" s="845">
        <v>2</v>
      </c>
      <c r="E14" s="846">
        <v>2</v>
      </c>
      <c r="F14" s="847"/>
      <c r="G14" s="848"/>
      <c r="H14" s="848"/>
      <c r="I14" s="848"/>
      <c r="J14" s="849"/>
      <c r="K14" s="857"/>
      <c r="L14" s="858"/>
      <c r="M14" s="858"/>
      <c r="N14" s="858"/>
      <c r="O14" s="850"/>
      <c r="P14" s="851">
        <v>2</v>
      </c>
      <c r="Q14" s="852">
        <v>0</v>
      </c>
      <c r="R14" s="852">
        <v>0</v>
      </c>
      <c r="S14" s="200" t="s">
        <v>119</v>
      </c>
      <c r="T14" s="853">
        <v>2</v>
      </c>
      <c r="U14" s="171" t="s">
        <v>122</v>
      </c>
      <c r="V14" s="859"/>
      <c r="W14" s="859"/>
      <c r="X14" s="548"/>
      <c r="Y14" s="860"/>
      <c r="Z14" s="861"/>
      <c r="AA14" s="859"/>
      <c r="AB14" s="859"/>
      <c r="AC14" s="859"/>
      <c r="AD14" s="860"/>
      <c r="AE14" s="861"/>
      <c r="AF14" s="859"/>
      <c r="AG14" s="859"/>
      <c r="AH14" s="859"/>
      <c r="AI14" s="860"/>
      <c r="AJ14" s="857"/>
      <c r="AK14" s="858"/>
      <c r="AL14" s="858"/>
      <c r="AM14" s="858"/>
      <c r="AN14" s="850"/>
      <c r="AO14" s="855"/>
    </row>
    <row r="15" spans="1:41" ht="15.75" x14ac:dyDescent="0.2">
      <c r="A15" s="842" t="s">
        <v>7</v>
      </c>
      <c r="B15" s="843" t="s">
        <v>448</v>
      </c>
      <c r="C15" s="844" t="s">
        <v>449</v>
      </c>
      <c r="D15" s="845">
        <v>2</v>
      </c>
      <c r="E15" s="846">
        <v>2</v>
      </c>
      <c r="F15" s="847"/>
      <c r="G15" s="848"/>
      <c r="H15" s="848"/>
      <c r="I15" s="848"/>
      <c r="J15" s="849"/>
      <c r="K15" s="847"/>
      <c r="L15" s="848"/>
      <c r="M15" s="848"/>
      <c r="N15" s="848"/>
      <c r="O15" s="854"/>
      <c r="P15" s="851">
        <v>2</v>
      </c>
      <c r="Q15" s="852">
        <v>0</v>
      </c>
      <c r="R15" s="852">
        <v>0</v>
      </c>
      <c r="S15" s="200" t="s">
        <v>119</v>
      </c>
      <c r="T15" s="853">
        <v>2</v>
      </c>
      <c r="U15" s="171" t="s">
        <v>122</v>
      </c>
      <c r="V15" s="848"/>
      <c r="W15" s="848"/>
      <c r="X15" s="848"/>
      <c r="Y15" s="854"/>
      <c r="Z15" s="847"/>
      <c r="AA15" s="848"/>
      <c r="AB15" s="848"/>
      <c r="AC15" s="848"/>
      <c r="AD15" s="854"/>
      <c r="AE15" s="847"/>
      <c r="AF15" s="848"/>
      <c r="AG15" s="848"/>
      <c r="AH15" s="848"/>
      <c r="AI15" s="854"/>
      <c r="AJ15" s="847"/>
      <c r="AK15" s="848"/>
      <c r="AL15" s="848"/>
      <c r="AM15" s="848"/>
      <c r="AN15" s="854"/>
      <c r="AO15" s="855"/>
    </row>
    <row r="16" spans="1:41" ht="15.75" x14ac:dyDescent="0.2">
      <c r="A16" s="842" t="s">
        <v>8</v>
      </c>
      <c r="B16" s="862" t="s">
        <v>450</v>
      </c>
      <c r="C16" s="863" t="s">
        <v>451</v>
      </c>
      <c r="D16" s="845">
        <v>2</v>
      </c>
      <c r="E16" s="846">
        <v>2</v>
      </c>
      <c r="F16" s="847"/>
      <c r="G16" s="848"/>
      <c r="H16" s="848"/>
      <c r="I16" s="848"/>
      <c r="J16" s="849"/>
      <c r="K16" s="847"/>
      <c r="L16" s="848"/>
      <c r="M16" s="848"/>
      <c r="N16" s="848"/>
      <c r="O16" s="850"/>
      <c r="P16" s="851">
        <v>2</v>
      </c>
      <c r="Q16" s="852">
        <v>0</v>
      </c>
      <c r="R16" s="852">
        <v>0</v>
      </c>
      <c r="S16" s="200" t="s">
        <v>119</v>
      </c>
      <c r="T16" s="853">
        <v>2</v>
      </c>
      <c r="U16" s="171" t="s">
        <v>122</v>
      </c>
      <c r="V16" s="848"/>
      <c r="W16" s="848"/>
      <c r="X16" s="848"/>
      <c r="Y16" s="850"/>
      <c r="Z16" s="847"/>
      <c r="AA16" s="848"/>
      <c r="AB16" s="848"/>
      <c r="AC16" s="848"/>
      <c r="AD16" s="850"/>
      <c r="AE16" s="847"/>
      <c r="AF16" s="848"/>
      <c r="AG16" s="848"/>
      <c r="AH16" s="848"/>
      <c r="AI16" s="850"/>
      <c r="AJ16" s="847"/>
      <c r="AK16" s="848"/>
      <c r="AL16" s="848"/>
      <c r="AM16" s="848"/>
      <c r="AN16" s="850"/>
      <c r="AO16" s="855"/>
    </row>
    <row r="17" spans="1:41" ht="15.75" x14ac:dyDescent="0.2">
      <c r="A17" s="842" t="s">
        <v>9</v>
      </c>
      <c r="B17" s="843" t="s">
        <v>452</v>
      </c>
      <c r="C17" s="844" t="s">
        <v>453</v>
      </c>
      <c r="D17" s="845">
        <v>2</v>
      </c>
      <c r="E17" s="846">
        <v>2</v>
      </c>
      <c r="F17" s="847"/>
      <c r="G17" s="848"/>
      <c r="H17" s="848"/>
      <c r="I17" s="848"/>
      <c r="J17" s="849"/>
      <c r="K17" s="847"/>
      <c r="L17" s="848"/>
      <c r="M17" s="848"/>
      <c r="N17" s="848"/>
      <c r="O17" s="850"/>
      <c r="P17" s="851">
        <v>2</v>
      </c>
      <c r="Q17" s="852">
        <v>0</v>
      </c>
      <c r="R17" s="852">
        <v>0</v>
      </c>
      <c r="S17" s="200" t="s">
        <v>119</v>
      </c>
      <c r="T17" s="853">
        <v>2</v>
      </c>
      <c r="U17" s="171" t="s">
        <v>122</v>
      </c>
      <c r="V17" s="848"/>
      <c r="W17" s="848"/>
      <c r="X17" s="848"/>
      <c r="Y17" s="850"/>
      <c r="Z17" s="847"/>
      <c r="AA17" s="848"/>
      <c r="AB17" s="848"/>
      <c r="AC17" s="848"/>
      <c r="AD17" s="850"/>
      <c r="AE17" s="847"/>
      <c r="AF17" s="848"/>
      <c r="AG17" s="848"/>
      <c r="AH17" s="848"/>
      <c r="AI17" s="850"/>
      <c r="AJ17" s="847"/>
      <c r="AK17" s="848"/>
      <c r="AL17" s="848"/>
      <c r="AM17" s="848"/>
      <c r="AN17" s="850"/>
      <c r="AO17" s="855"/>
    </row>
    <row r="18" spans="1:41" ht="15.75" x14ac:dyDescent="0.2">
      <c r="A18" s="842" t="s">
        <v>22</v>
      </c>
      <c r="B18" s="843" t="s">
        <v>454</v>
      </c>
      <c r="C18" s="844" t="s">
        <v>455</v>
      </c>
      <c r="D18" s="845">
        <v>2</v>
      </c>
      <c r="E18" s="846">
        <v>2</v>
      </c>
      <c r="F18" s="847"/>
      <c r="G18" s="848"/>
      <c r="H18" s="848"/>
      <c r="I18" s="848"/>
      <c r="J18" s="849"/>
      <c r="K18" s="857"/>
      <c r="L18" s="858"/>
      <c r="M18" s="858"/>
      <c r="N18" s="858"/>
      <c r="O18" s="850"/>
      <c r="P18" s="851">
        <v>2</v>
      </c>
      <c r="Q18" s="852">
        <v>0</v>
      </c>
      <c r="R18" s="852">
        <v>0</v>
      </c>
      <c r="S18" s="200" t="s">
        <v>119</v>
      </c>
      <c r="T18" s="853">
        <v>2</v>
      </c>
      <c r="U18" s="171" t="s">
        <v>122</v>
      </c>
      <c r="V18" s="859"/>
      <c r="W18" s="859"/>
      <c r="X18" s="548"/>
      <c r="Y18" s="860"/>
      <c r="Z18" s="857"/>
      <c r="AA18" s="858"/>
      <c r="AB18" s="858"/>
      <c r="AC18" s="858"/>
      <c r="AD18" s="850"/>
      <c r="AE18" s="857"/>
      <c r="AF18" s="858"/>
      <c r="AG18" s="858"/>
      <c r="AH18" s="858"/>
      <c r="AI18" s="850"/>
      <c r="AJ18" s="864"/>
      <c r="AK18" s="859"/>
      <c r="AL18" s="859"/>
      <c r="AM18" s="548"/>
      <c r="AN18" s="860"/>
      <c r="AO18" s="855"/>
    </row>
    <row r="19" spans="1:41" ht="15.75" x14ac:dyDescent="0.2">
      <c r="A19" s="842" t="s">
        <v>28</v>
      </c>
      <c r="B19" s="862" t="s">
        <v>456</v>
      </c>
      <c r="C19" s="863" t="s">
        <v>457</v>
      </c>
      <c r="D19" s="845">
        <v>2</v>
      </c>
      <c r="E19" s="846">
        <v>2</v>
      </c>
      <c r="F19" s="847"/>
      <c r="G19" s="848"/>
      <c r="H19" s="848"/>
      <c r="I19" s="848"/>
      <c r="J19" s="849"/>
      <c r="K19" s="847"/>
      <c r="L19" s="848"/>
      <c r="M19" s="848"/>
      <c r="N19" s="848"/>
      <c r="O19" s="850"/>
      <c r="P19" s="851">
        <v>2</v>
      </c>
      <c r="Q19" s="852">
        <v>0</v>
      </c>
      <c r="R19" s="852">
        <v>0</v>
      </c>
      <c r="S19" s="200" t="s">
        <v>119</v>
      </c>
      <c r="T19" s="853">
        <v>2</v>
      </c>
      <c r="U19" s="171" t="s">
        <v>122</v>
      </c>
      <c r="V19" s="848"/>
      <c r="W19" s="848"/>
      <c r="X19" s="848"/>
      <c r="Y19" s="850"/>
      <c r="Z19" s="847"/>
      <c r="AA19" s="848"/>
      <c r="AB19" s="848"/>
      <c r="AC19" s="848"/>
      <c r="AD19" s="850"/>
      <c r="AE19" s="847"/>
      <c r="AF19" s="848"/>
      <c r="AG19" s="848"/>
      <c r="AH19" s="848"/>
      <c r="AI19" s="850"/>
      <c r="AJ19" s="847"/>
      <c r="AK19" s="848"/>
      <c r="AL19" s="848"/>
      <c r="AM19" s="848"/>
      <c r="AN19" s="850"/>
      <c r="AO19" s="855"/>
    </row>
    <row r="20" spans="1:41" ht="15.75" x14ac:dyDescent="0.2">
      <c r="A20" s="842" t="s">
        <v>30</v>
      </c>
      <c r="B20" s="862" t="s">
        <v>458</v>
      </c>
      <c r="C20" s="844" t="s">
        <v>459</v>
      </c>
      <c r="D20" s="845">
        <v>2</v>
      </c>
      <c r="E20" s="846">
        <v>2</v>
      </c>
      <c r="F20" s="847"/>
      <c r="G20" s="848"/>
      <c r="H20" s="848"/>
      <c r="I20" s="848"/>
      <c r="J20" s="849"/>
      <c r="K20" s="847"/>
      <c r="L20" s="848"/>
      <c r="M20" s="848"/>
      <c r="N20" s="848"/>
      <c r="O20" s="850"/>
      <c r="P20" s="851">
        <v>2</v>
      </c>
      <c r="Q20" s="852">
        <v>0</v>
      </c>
      <c r="R20" s="852">
        <v>0</v>
      </c>
      <c r="S20" s="200" t="s">
        <v>119</v>
      </c>
      <c r="T20" s="853">
        <v>2</v>
      </c>
      <c r="U20" s="171" t="s">
        <v>122</v>
      </c>
      <c r="V20" s="848"/>
      <c r="W20" s="848"/>
      <c r="X20" s="848"/>
      <c r="Y20" s="850"/>
      <c r="Z20" s="847"/>
      <c r="AA20" s="848"/>
      <c r="AB20" s="848"/>
      <c r="AC20" s="848"/>
      <c r="AD20" s="850"/>
      <c r="AE20" s="847"/>
      <c r="AF20" s="848"/>
      <c r="AG20" s="848"/>
      <c r="AH20" s="848"/>
      <c r="AI20" s="850"/>
      <c r="AJ20" s="847"/>
      <c r="AK20" s="848"/>
      <c r="AL20" s="848"/>
      <c r="AM20" s="848"/>
      <c r="AN20" s="850"/>
      <c r="AO20" s="855"/>
    </row>
    <row r="21" spans="1:41" ht="15.75" x14ac:dyDescent="0.2">
      <c r="A21" s="842" t="s">
        <v>31</v>
      </c>
      <c r="B21" s="865" t="s">
        <v>460</v>
      </c>
      <c r="C21" s="844" t="s">
        <v>461</v>
      </c>
      <c r="D21" s="845">
        <v>2</v>
      </c>
      <c r="E21" s="846">
        <v>2</v>
      </c>
      <c r="F21" s="847"/>
      <c r="G21" s="848"/>
      <c r="H21" s="848"/>
      <c r="I21" s="848"/>
      <c r="J21" s="849"/>
      <c r="K21" s="857"/>
      <c r="L21" s="858"/>
      <c r="M21" s="858"/>
      <c r="N21" s="858"/>
      <c r="O21" s="850"/>
      <c r="P21" s="851">
        <v>2</v>
      </c>
      <c r="Q21" s="852">
        <v>0</v>
      </c>
      <c r="R21" s="852">
        <v>0</v>
      </c>
      <c r="S21" s="200" t="s">
        <v>119</v>
      </c>
      <c r="T21" s="853">
        <v>2</v>
      </c>
      <c r="U21" s="171" t="s">
        <v>122</v>
      </c>
      <c r="V21" s="859"/>
      <c r="W21" s="859"/>
      <c r="X21" s="548"/>
      <c r="Y21" s="860"/>
      <c r="Z21" s="857"/>
      <c r="AA21" s="858"/>
      <c r="AB21" s="858"/>
      <c r="AC21" s="858"/>
      <c r="AD21" s="850"/>
      <c r="AE21" s="857"/>
      <c r="AF21" s="858"/>
      <c r="AG21" s="858"/>
      <c r="AH21" s="858"/>
      <c r="AI21" s="850"/>
      <c r="AJ21" s="864"/>
      <c r="AK21" s="859"/>
      <c r="AL21" s="859"/>
      <c r="AM21" s="548"/>
      <c r="AN21" s="860"/>
      <c r="AO21" s="855"/>
    </row>
    <row r="22" spans="1:41" ht="15.75" x14ac:dyDescent="0.2">
      <c r="A22" s="842" t="s">
        <v>32</v>
      </c>
      <c r="B22" s="865" t="s">
        <v>462</v>
      </c>
      <c r="C22" s="844" t="s">
        <v>463</v>
      </c>
      <c r="D22" s="845">
        <v>2</v>
      </c>
      <c r="E22" s="846">
        <v>2</v>
      </c>
      <c r="F22" s="847"/>
      <c r="G22" s="848"/>
      <c r="H22" s="848"/>
      <c r="I22" s="848"/>
      <c r="J22" s="849"/>
      <c r="K22" s="847"/>
      <c r="L22" s="848"/>
      <c r="M22" s="848"/>
      <c r="N22" s="848"/>
      <c r="O22" s="854"/>
      <c r="P22" s="851">
        <v>2</v>
      </c>
      <c r="Q22" s="852">
        <v>0</v>
      </c>
      <c r="R22" s="852">
        <v>0</v>
      </c>
      <c r="S22" s="200" t="s">
        <v>119</v>
      </c>
      <c r="T22" s="853">
        <v>2</v>
      </c>
      <c r="U22" s="171" t="s">
        <v>122</v>
      </c>
      <c r="V22" s="848"/>
      <c r="W22" s="848"/>
      <c r="X22" s="848"/>
      <c r="Y22" s="854"/>
      <c r="Z22" s="847"/>
      <c r="AA22" s="848"/>
      <c r="AB22" s="848"/>
      <c r="AC22" s="848"/>
      <c r="AD22" s="854"/>
      <c r="AE22" s="847"/>
      <c r="AF22" s="848"/>
      <c r="AG22" s="848"/>
      <c r="AH22" s="848"/>
      <c r="AI22" s="854"/>
      <c r="AJ22" s="847"/>
      <c r="AK22" s="848"/>
      <c r="AL22" s="848"/>
      <c r="AM22" s="848"/>
      <c r="AN22" s="854"/>
      <c r="AO22" s="855"/>
    </row>
    <row r="23" spans="1:41" ht="15.75" x14ac:dyDescent="0.2">
      <c r="A23" s="842" t="s">
        <v>110</v>
      </c>
      <c r="B23" s="866" t="s">
        <v>464</v>
      </c>
      <c r="C23" s="844" t="s">
        <v>465</v>
      </c>
      <c r="D23" s="845">
        <v>2</v>
      </c>
      <c r="E23" s="846">
        <v>2</v>
      </c>
      <c r="F23" s="847"/>
      <c r="G23" s="848"/>
      <c r="H23" s="848"/>
      <c r="I23" s="848"/>
      <c r="J23" s="849"/>
      <c r="K23" s="847"/>
      <c r="L23" s="848"/>
      <c r="M23" s="848"/>
      <c r="N23" s="848"/>
      <c r="O23" s="850"/>
      <c r="P23" s="851">
        <v>2</v>
      </c>
      <c r="Q23" s="852">
        <v>0</v>
      </c>
      <c r="R23" s="852">
        <v>0</v>
      </c>
      <c r="S23" s="200" t="s">
        <v>119</v>
      </c>
      <c r="T23" s="853">
        <v>2</v>
      </c>
      <c r="U23" s="171" t="s">
        <v>122</v>
      </c>
      <c r="V23" s="848"/>
      <c r="W23" s="848"/>
      <c r="X23" s="848"/>
      <c r="Y23" s="850"/>
      <c r="Z23" s="847"/>
      <c r="AA23" s="848"/>
      <c r="AB23" s="848"/>
      <c r="AC23" s="848"/>
      <c r="AD23" s="850"/>
      <c r="AE23" s="847"/>
      <c r="AF23" s="848"/>
      <c r="AG23" s="848"/>
      <c r="AH23" s="848"/>
      <c r="AI23" s="850"/>
      <c r="AJ23" s="847"/>
      <c r="AK23" s="848"/>
      <c r="AL23" s="848"/>
      <c r="AM23" s="848"/>
      <c r="AN23" s="850"/>
      <c r="AO23" s="855"/>
    </row>
    <row r="24" spans="1:41" ht="16.5" customHeight="1" x14ac:dyDescent="0.2">
      <c r="A24" s="842" t="s">
        <v>33</v>
      </c>
      <c r="B24" s="865" t="s">
        <v>466</v>
      </c>
      <c r="C24" s="844" t="s">
        <v>467</v>
      </c>
      <c r="D24" s="845">
        <v>2</v>
      </c>
      <c r="E24" s="846">
        <v>2</v>
      </c>
      <c r="F24" s="847"/>
      <c r="G24" s="848"/>
      <c r="H24" s="848"/>
      <c r="I24" s="848"/>
      <c r="J24" s="849"/>
      <c r="K24" s="847"/>
      <c r="L24" s="848"/>
      <c r="M24" s="848"/>
      <c r="N24" s="848"/>
      <c r="O24" s="850"/>
      <c r="P24" s="851">
        <v>2</v>
      </c>
      <c r="Q24" s="852">
        <v>0</v>
      </c>
      <c r="R24" s="852">
        <v>0</v>
      </c>
      <c r="S24" s="200" t="s">
        <v>119</v>
      </c>
      <c r="T24" s="853">
        <v>2</v>
      </c>
      <c r="U24" s="171" t="s">
        <v>122</v>
      </c>
      <c r="V24" s="848"/>
      <c r="W24" s="848"/>
      <c r="X24" s="848"/>
      <c r="Y24" s="850"/>
      <c r="Z24" s="847"/>
      <c r="AA24" s="848"/>
      <c r="AB24" s="848"/>
      <c r="AC24" s="848"/>
      <c r="AD24" s="850"/>
      <c r="AE24" s="847"/>
      <c r="AF24" s="848"/>
      <c r="AG24" s="848"/>
      <c r="AH24" s="848"/>
      <c r="AI24" s="850"/>
      <c r="AJ24" s="847"/>
      <c r="AK24" s="848"/>
      <c r="AL24" s="848"/>
      <c r="AM24" s="848"/>
      <c r="AN24" s="850"/>
      <c r="AO24" s="855"/>
    </row>
    <row r="25" spans="1:41" ht="15.75" x14ac:dyDescent="0.2">
      <c r="A25" s="842" t="s">
        <v>34</v>
      </c>
      <c r="B25" s="865" t="s">
        <v>468</v>
      </c>
      <c r="C25" s="844" t="s">
        <v>469</v>
      </c>
      <c r="D25" s="845">
        <v>2</v>
      </c>
      <c r="E25" s="846">
        <v>2</v>
      </c>
      <c r="F25" s="847"/>
      <c r="G25" s="848"/>
      <c r="H25" s="848"/>
      <c r="I25" s="848"/>
      <c r="J25" s="849"/>
      <c r="K25" s="857"/>
      <c r="L25" s="858"/>
      <c r="M25" s="858"/>
      <c r="N25" s="858"/>
      <c r="O25" s="850"/>
      <c r="P25" s="851">
        <v>2</v>
      </c>
      <c r="Q25" s="852">
        <v>0</v>
      </c>
      <c r="R25" s="852">
        <v>0</v>
      </c>
      <c r="S25" s="200" t="s">
        <v>119</v>
      </c>
      <c r="T25" s="853">
        <v>2</v>
      </c>
      <c r="U25" s="171" t="s">
        <v>122</v>
      </c>
      <c r="V25" s="859"/>
      <c r="W25" s="859"/>
      <c r="X25" s="548"/>
      <c r="Y25" s="860"/>
      <c r="Z25" s="857"/>
      <c r="AA25" s="858"/>
      <c r="AB25" s="858"/>
      <c r="AC25" s="858"/>
      <c r="AD25" s="850"/>
      <c r="AE25" s="857"/>
      <c r="AF25" s="858"/>
      <c r="AG25" s="858"/>
      <c r="AH25" s="858"/>
      <c r="AI25" s="850"/>
      <c r="AJ25" s="864"/>
      <c r="AK25" s="859"/>
      <c r="AL25" s="859"/>
      <c r="AM25" s="548"/>
      <c r="AN25" s="860"/>
      <c r="AO25" s="855"/>
    </row>
    <row r="26" spans="1:41" ht="15.75" x14ac:dyDescent="0.2">
      <c r="A26" s="842" t="s">
        <v>35</v>
      </c>
      <c r="B26" s="865" t="s">
        <v>470</v>
      </c>
      <c r="C26" s="844" t="s">
        <v>471</v>
      </c>
      <c r="D26" s="845">
        <v>2</v>
      </c>
      <c r="E26" s="846">
        <v>2</v>
      </c>
      <c r="F26" s="847"/>
      <c r="G26" s="848"/>
      <c r="H26" s="848"/>
      <c r="I26" s="848"/>
      <c r="J26" s="849"/>
      <c r="K26" s="847"/>
      <c r="L26" s="848"/>
      <c r="M26" s="848"/>
      <c r="N26" s="848"/>
      <c r="O26" s="854"/>
      <c r="P26" s="851">
        <v>2</v>
      </c>
      <c r="Q26" s="852">
        <v>0</v>
      </c>
      <c r="R26" s="852">
        <v>0</v>
      </c>
      <c r="S26" s="200" t="s">
        <v>119</v>
      </c>
      <c r="T26" s="853">
        <v>2</v>
      </c>
      <c r="U26" s="171" t="s">
        <v>122</v>
      </c>
      <c r="V26" s="848"/>
      <c r="W26" s="848"/>
      <c r="X26" s="848"/>
      <c r="Y26" s="854"/>
      <c r="Z26" s="847"/>
      <c r="AA26" s="848"/>
      <c r="AB26" s="848"/>
      <c r="AC26" s="848"/>
      <c r="AD26" s="854"/>
      <c r="AE26" s="847"/>
      <c r="AF26" s="848"/>
      <c r="AG26" s="848"/>
      <c r="AH26" s="848"/>
      <c r="AI26" s="854"/>
      <c r="AJ26" s="847"/>
      <c r="AK26" s="848"/>
      <c r="AL26" s="848"/>
      <c r="AM26" s="848"/>
      <c r="AN26" s="854"/>
      <c r="AO26" s="855"/>
    </row>
    <row r="27" spans="1:41" ht="15.75" x14ac:dyDescent="0.2">
      <c r="A27" s="842" t="s">
        <v>36</v>
      </c>
      <c r="B27" s="865" t="s">
        <v>472</v>
      </c>
      <c r="C27" s="844" t="s">
        <v>473</v>
      </c>
      <c r="D27" s="845">
        <v>2</v>
      </c>
      <c r="E27" s="846">
        <v>2</v>
      </c>
      <c r="F27" s="847"/>
      <c r="G27" s="848"/>
      <c r="H27" s="848"/>
      <c r="I27" s="848"/>
      <c r="J27" s="849"/>
      <c r="K27" s="847"/>
      <c r="L27" s="848"/>
      <c r="M27" s="848"/>
      <c r="N27" s="848"/>
      <c r="O27" s="850"/>
      <c r="P27" s="851">
        <v>2</v>
      </c>
      <c r="Q27" s="852">
        <v>0</v>
      </c>
      <c r="R27" s="852">
        <v>0</v>
      </c>
      <c r="S27" s="200" t="s">
        <v>119</v>
      </c>
      <c r="T27" s="853">
        <v>2</v>
      </c>
      <c r="U27" s="171" t="s">
        <v>122</v>
      </c>
      <c r="V27" s="848"/>
      <c r="W27" s="848"/>
      <c r="X27" s="848"/>
      <c r="Y27" s="850"/>
      <c r="Z27" s="847"/>
      <c r="AA27" s="848"/>
      <c r="AB27" s="848"/>
      <c r="AC27" s="848"/>
      <c r="AD27" s="850"/>
      <c r="AE27" s="847"/>
      <c r="AF27" s="848"/>
      <c r="AG27" s="848"/>
      <c r="AH27" s="848"/>
      <c r="AI27" s="850"/>
      <c r="AJ27" s="847"/>
      <c r="AK27" s="848"/>
      <c r="AL27" s="848"/>
      <c r="AM27" s="848"/>
      <c r="AN27" s="850"/>
      <c r="AO27" s="855"/>
    </row>
    <row r="28" spans="1:41" ht="15.75" x14ac:dyDescent="0.2">
      <c r="A28" s="842" t="s">
        <v>37</v>
      </c>
      <c r="B28" s="865" t="s">
        <v>474</v>
      </c>
      <c r="C28" s="844" t="s">
        <v>475</v>
      </c>
      <c r="D28" s="845">
        <v>2</v>
      </c>
      <c r="E28" s="846">
        <v>2</v>
      </c>
      <c r="F28" s="847"/>
      <c r="G28" s="848"/>
      <c r="H28" s="848"/>
      <c r="I28" s="848"/>
      <c r="J28" s="849"/>
      <c r="K28" s="847"/>
      <c r="L28" s="848"/>
      <c r="M28" s="848"/>
      <c r="N28" s="848"/>
      <c r="O28" s="850"/>
      <c r="P28" s="851">
        <v>2</v>
      </c>
      <c r="Q28" s="852">
        <v>0</v>
      </c>
      <c r="R28" s="852">
        <v>0</v>
      </c>
      <c r="S28" s="200" t="s">
        <v>119</v>
      </c>
      <c r="T28" s="853">
        <v>2</v>
      </c>
      <c r="U28" s="171" t="s">
        <v>122</v>
      </c>
      <c r="V28" s="848"/>
      <c r="W28" s="848"/>
      <c r="X28" s="848"/>
      <c r="Y28" s="850"/>
      <c r="Z28" s="847"/>
      <c r="AA28" s="848"/>
      <c r="AB28" s="848"/>
      <c r="AC28" s="848"/>
      <c r="AD28" s="850"/>
      <c r="AE28" s="847"/>
      <c r="AF28" s="848"/>
      <c r="AG28" s="848"/>
      <c r="AH28" s="848"/>
      <c r="AI28" s="850"/>
      <c r="AJ28" s="847"/>
      <c r="AK28" s="848"/>
      <c r="AL28" s="848"/>
      <c r="AM28" s="848"/>
      <c r="AN28" s="850"/>
      <c r="AO28" s="855"/>
    </row>
    <row r="29" spans="1:41" ht="15.75" x14ac:dyDescent="0.2">
      <c r="A29" s="842" t="s">
        <v>38</v>
      </c>
      <c r="B29" s="867" t="s">
        <v>476</v>
      </c>
      <c r="C29" s="868" t="s">
        <v>477</v>
      </c>
      <c r="D29" s="845">
        <v>2</v>
      </c>
      <c r="E29" s="846">
        <v>2</v>
      </c>
      <c r="F29" s="847"/>
      <c r="G29" s="848"/>
      <c r="H29" s="848"/>
      <c r="I29" s="848"/>
      <c r="J29" s="849"/>
      <c r="K29" s="857"/>
      <c r="L29" s="858"/>
      <c r="M29" s="858"/>
      <c r="N29" s="858"/>
      <c r="O29" s="850"/>
      <c r="P29" s="851">
        <v>2</v>
      </c>
      <c r="Q29" s="852">
        <v>0</v>
      </c>
      <c r="R29" s="852">
        <v>0</v>
      </c>
      <c r="S29" s="200" t="s">
        <v>119</v>
      </c>
      <c r="T29" s="853">
        <v>2</v>
      </c>
      <c r="U29" s="171" t="s">
        <v>122</v>
      </c>
      <c r="V29" s="859"/>
      <c r="W29" s="859"/>
      <c r="X29" s="548"/>
      <c r="Y29" s="860"/>
      <c r="Z29" s="857"/>
      <c r="AA29" s="858"/>
      <c r="AB29" s="858"/>
      <c r="AC29" s="858"/>
      <c r="AD29" s="850"/>
      <c r="AE29" s="857"/>
      <c r="AF29" s="858"/>
      <c r="AG29" s="858"/>
      <c r="AH29" s="858"/>
      <c r="AI29" s="850"/>
      <c r="AJ29" s="864"/>
      <c r="AK29" s="859"/>
      <c r="AL29" s="859"/>
      <c r="AM29" s="548"/>
      <c r="AN29" s="860"/>
      <c r="AO29" s="855"/>
    </row>
    <row r="30" spans="1:41" ht="15.75" x14ac:dyDescent="0.2">
      <c r="A30" s="842" t="s">
        <v>39</v>
      </c>
      <c r="B30" s="862" t="s">
        <v>478</v>
      </c>
      <c r="C30" s="844" t="s">
        <v>479</v>
      </c>
      <c r="D30" s="845">
        <v>2</v>
      </c>
      <c r="E30" s="846">
        <v>2</v>
      </c>
      <c r="F30" s="847"/>
      <c r="G30" s="848"/>
      <c r="H30" s="848"/>
      <c r="I30" s="848"/>
      <c r="J30" s="849"/>
      <c r="K30" s="847"/>
      <c r="L30" s="848"/>
      <c r="M30" s="848"/>
      <c r="N30" s="848"/>
      <c r="O30" s="854"/>
      <c r="P30" s="851">
        <v>2</v>
      </c>
      <c r="Q30" s="852">
        <v>0</v>
      </c>
      <c r="R30" s="852">
        <v>0</v>
      </c>
      <c r="S30" s="200" t="s">
        <v>119</v>
      </c>
      <c r="T30" s="853">
        <v>2</v>
      </c>
      <c r="U30" s="171" t="s">
        <v>122</v>
      </c>
      <c r="V30" s="848"/>
      <c r="W30" s="848"/>
      <c r="X30" s="848"/>
      <c r="Y30" s="854"/>
      <c r="Z30" s="847"/>
      <c r="AA30" s="848"/>
      <c r="AB30" s="848"/>
      <c r="AC30" s="848"/>
      <c r="AD30" s="854"/>
      <c r="AE30" s="847"/>
      <c r="AF30" s="848"/>
      <c r="AG30" s="848"/>
      <c r="AH30" s="848"/>
      <c r="AI30" s="854"/>
      <c r="AJ30" s="847"/>
      <c r="AK30" s="848"/>
      <c r="AL30" s="848"/>
      <c r="AM30" s="848"/>
      <c r="AN30" s="854"/>
      <c r="AO30" s="855"/>
    </row>
    <row r="31" spans="1:41" ht="15.75" x14ac:dyDescent="0.2">
      <c r="A31" s="842" t="s">
        <v>40</v>
      </c>
      <c r="B31" s="867" t="s">
        <v>480</v>
      </c>
      <c r="C31" s="844" t="s">
        <v>481</v>
      </c>
      <c r="D31" s="845">
        <v>2</v>
      </c>
      <c r="E31" s="846">
        <v>2</v>
      </c>
      <c r="F31" s="847"/>
      <c r="G31" s="848"/>
      <c r="H31" s="848"/>
      <c r="I31" s="848"/>
      <c r="J31" s="849"/>
      <c r="K31" s="847"/>
      <c r="L31" s="848"/>
      <c r="M31" s="848"/>
      <c r="N31" s="848"/>
      <c r="O31" s="850"/>
      <c r="P31" s="851">
        <v>2</v>
      </c>
      <c r="Q31" s="852">
        <v>0</v>
      </c>
      <c r="R31" s="852">
        <v>0</v>
      </c>
      <c r="S31" s="200" t="s">
        <v>119</v>
      </c>
      <c r="T31" s="853">
        <v>2</v>
      </c>
      <c r="U31" s="171" t="s">
        <v>122</v>
      </c>
      <c r="V31" s="848"/>
      <c r="W31" s="848"/>
      <c r="X31" s="848"/>
      <c r="Y31" s="850"/>
      <c r="Z31" s="847"/>
      <c r="AA31" s="848"/>
      <c r="AB31" s="848"/>
      <c r="AC31" s="848"/>
      <c r="AD31" s="850"/>
      <c r="AE31" s="847"/>
      <c r="AF31" s="848"/>
      <c r="AG31" s="848"/>
      <c r="AH31" s="848"/>
      <c r="AI31" s="850"/>
      <c r="AJ31" s="847"/>
      <c r="AK31" s="848"/>
      <c r="AL31" s="848"/>
      <c r="AM31" s="848"/>
      <c r="AN31" s="850"/>
      <c r="AO31" s="855"/>
    </row>
    <row r="32" spans="1:41" ht="15.75" x14ac:dyDescent="0.2">
      <c r="A32" s="842" t="s">
        <v>41</v>
      </c>
      <c r="B32" s="843" t="s">
        <v>482</v>
      </c>
      <c r="C32" s="844" t="s">
        <v>483</v>
      </c>
      <c r="D32" s="845">
        <v>2</v>
      </c>
      <c r="E32" s="846">
        <v>2</v>
      </c>
      <c r="F32" s="847"/>
      <c r="G32" s="848"/>
      <c r="H32" s="848"/>
      <c r="I32" s="848"/>
      <c r="J32" s="849"/>
      <c r="K32" s="847"/>
      <c r="L32" s="848"/>
      <c r="M32" s="848"/>
      <c r="N32" s="848"/>
      <c r="O32" s="850"/>
      <c r="P32" s="851">
        <v>2</v>
      </c>
      <c r="Q32" s="852">
        <v>0</v>
      </c>
      <c r="R32" s="852">
        <v>0</v>
      </c>
      <c r="S32" s="200" t="s">
        <v>119</v>
      </c>
      <c r="T32" s="853">
        <v>2</v>
      </c>
      <c r="U32" s="171" t="s">
        <v>122</v>
      </c>
      <c r="V32" s="848"/>
      <c r="W32" s="848"/>
      <c r="X32" s="848"/>
      <c r="Y32" s="850"/>
      <c r="Z32" s="847"/>
      <c r="AA32" s="848"/>
      <c r="AB32" s="848"/>
      <c r="AC32" s="848"/>
      <c r="AD32" s="850"/>
      <c r="AE32" s="847"/>
      <c r="AF32" s="848"/>
      <c r="AG32" s="848"/>
      <c r="AH32" s="848"/>
      <c r="AI32" s="850"/>
      <c r="AJ32" s="847"/>
      <c r="AK32" s="848"/>
      <c r="AL32" s="848"/>
      <c r="AM32" s="848"/>
      <c r="AN32" s="850"/>
      <c r="AO32" s="855"/>
    </row>
    <row r="33" spans="1:41" ht="15.75" x14ac:dyDescent="0.2">
      <c r="A33" s="842" t="s">
        <v>42</v>
      </c>
      <c r="B33" s="843" t="s">
        <v>484</v>
      </c>
      <c r="C33" s="844" t="s">
        <v>485</v>
      </c>
      <c r="D33" s="845">
        <v>2</v>
      </c>
      <c r="E33" s="846">
        <v>2</v>
      </c>
      <c r="F33" s="847"/>
      <c r="G33" s="848"/>
      <c r="H33" s="848"/>
      <c r="I33" s="848"/>
      <c r="J33" s="849"/>
      <c r="K33" s="857"/>
      <c r="L33" s="858"/>
      <c r="M33" s="858"/>
      <c r="N33" s="858"/>
      <c r="O33" s="850"/>
      <c r="P33" s="851">
        <v>2</v>
      </c>
      <c r="Q33" s="852">
        <v>0</v>
      </c>
      <c r="R33" s="852">
        <v>0</v>
      </c>
      <c r="S33" s="200" t="s">
        <v>119</v>
      </c>
      <c r="T33" s="853">
        <v>2</v>
      </c>
      <c r="U33" s="171" t="s">
        <v>122</v>
      </c>
      <c r="V33" s="859"/>
      <c r="W33" s="859"/>
      <c r="X33" s="548"/>
      <c r="Y33" s="860"/>
      <c r="Z33" s="857"/>
      <c r="AA33" s="858"/>
      <c r="AB33" s="858"/>
      <c r="AC33" s="858"/>
      <c r="AD33" s="850"/>
      <c r="AE33" s="857"/>
      <c r="AF33" s="858"/>
      <c r="AG33" s="858"/>
      <c r="AH33" s="858"/>
      <c r="AI33" s="850"/>
      <c r="AJ33" s="864"/>
      <c r="AK33" s="859"/>
      <c r="AL33" s="859"/>
      <c r="AM33" s="548"/>
      <c r="AN33" s="860"/>
      <c r="AO33" s="855"/>
    </row>
    <row r="34" spans="1:41" ht="16.5" thickBot="1" x14ac:dyDescent="0.25">
      <c r="A34" s="869" t="s">
        <v>43</v>
      </c>
      <c r="B34" s="870" t="s">
        <v>486</v>
      </c>
      <c r="C34" s="871" t="s">
        <v>487</v>
      </c>
      <c r="D34" s="872">
        <v>2</v>
      </c>
      <c r="E34" s="873">
        <v>2</v>
      </c>
      <c r="F34" s="874"/>
      <c r="G34" s="875"/>
      <c r="H34" s="875"/>
      <c r="I34" s="875"/>
      <c r="J34" s="876"/>
      <c r="K34" s="874"/>
      <c r="L34" s="875"/>
      <c r="M34" s="875"/>
      <c r="N34" s="875"/>
      <c r="O34" s="877"/>
      <c r="P34" s="878">
        <v>2</v>
      </c>
      <c r="Q34" s="879">
        <v>0</v>
      </c>
      <c r="R34" s="879">
        <v>0</v>
      </c>
      <c r="S34" s="551" t="s">
        <v>119</v>
      </c>
      <c r="T34" s="880">
        <v>2</v>
      </c>
      <c r="U34" s="881" t="s">
        <v>122</v>
      </c>
      <c r="V34" s="875"/>
      <c r="W34" s="875"/>
      <c r="X34" s="875"/>
      <c r="Y34" s="877"/>
      <c r="Z34" s="874"/>
      <c r="AA34" s="875"/>
      <c r="AB34" s="875"/>
      <c r="AC34" s="875"/>
      <c r="AD34" s="877"/>
      <c r="AE34" s="874"/>
      <c r="AF34" s="875"/>
      <c r="AG34" s="875"/>
      <c r="AH34" s="875"/>
      <c r="AI34" s="877"/>
      <c r="AJ34" s="874"/>
      <c r="AK34" s="875"/>
      <c r="AL34" s="875"/>
      <c r="AM34" s="875"/>
      <c r="AN34" s="877"/>
      <c r="AO34" s="535"/>
    </row>
    <row r="35" spans="1:41" ht="15" x14ac:dyDescent="0.2">
      <c r="A35" s="16"/>
      <c r="B35" s="823"/>
      <c r="C35" s="882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8"/>
      <c r="Z35" s="653"/>
      <c r="AA35" s="653"/>
      <c r="AB35" s="653"/>
      <c r="AC35" s="653"/>
      <c r="AD35" s="883"/>
      <c r="AE35" s="653"/>
      <c r="AF35" s="653"/>
      <c r="AG35" s="653"/>
      <c r="AH35" s="653"/>
      <c r="AI35" s="883"/>
      <c r="AJ35" s="653"/>
      <c r="AK35" s="653"/>
      <c r="AL35" s="653"/>
      <c r="AM35" s="653"/>
      <c r="AN35" s="883"/>
      <c r="AO35" s="521"/>
    </row>
    <row r="36" spans="1:41" ht="15" x14ac:dyDescent="0.2">
      <c r="A36" s="16"/>
      <c r="B36" s="823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8"/>
      <c r="Z36" s="653"/>
      <c r="AA36" s="653"/>
      <c r="AB36" s="653"/>
      <c r="AC36" s="653"/>
      <c r="AD36" s="883"/>
      <c r="AE36" s="653"/>
      <c r="AF36" s="653"/>
      <c r="AG36" s="653"/>
      <c r="AH36" s="653"/>
      <c r="AI36" s="883"/>
      <c r="AJ36" s="653"/>
      <c r="AK36" s="653"/>
      <c r="AL36" s="653"/>
      <c r="AM36" s="653"/>
      <c r="AN36" s="883"/>
      <c r="AO36" s="521"/>
    </row>
    <row r="37" spans="1:41" ht="15.75" x14ac:dyDescent="0.25">
      <c r="A37" s="824" t="s">
        <v>439</v>
      </c>
      <c r="B37" s="6"/>
      <c r="D37" s="884"/>
      <c r="E37" s="884"/>
      <c r="F37" s="884"/>
      <c r="G37" s="884"/>
      <c r="H37" s="884"/>
      <c r="I37" s="884"/>
      <c r="J37" s="884"/>
      <c r="K37" s="884"/>
      <c r="L37" s="884"/>
      <c r="M37" s="884"/>
      <c r="N37" s="884"/>
      <c r="O37" s="884"/>
      <c r="P37" s="884"/>
      <c r="Q37" s="884"/>
      <c r="R37" s="884"/>
      <c r="S37" s="5"/>
      <c r="T37" s="5"/>
      <c r="U37" s="5"/>
      <c r="V37" s="5"/>
      <c r="W37" s="5"/>
      <c r="X37" s="5"/>
      <c r="Y37" s="8"/>
      <c r="Z37" s="653"/>
      <c r="AA37" s="653"/>
      <c r="AB37" s="653"/>
      <c r="AC37" s="653"/>
      <c r="AD37" s="883"/>
      <c r="AE37" s="653"/>
      <c r="AF37" s="653"/>
      <c r="AG37" s="653"/>
      <c r="AH37" s="653"/>
      <c r="AI37" s="883"/>
      <c r="AJ37" s="885"/>
      <c r="AK37" s="885"/>
      <c r="AL37" s="885"/>
      <c r="AM37" s="89"/>
      <c r="AN37" s="886"/>
      <c r="AO37" s="521"/>
    </row>
    <row r="38" spans="1:41" x14ac:dyDescent="0.2">
      <c r="A38" s="16"/>
      <c r="B38" s="6"/>
      <c r="C38" s="7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15"/>
    </row>
    <row r="39" spans="1:41" x14ac:dyDescent="0.2">
      <c r="A39" s="16"/>
      <c r="B39" s="6"/>
      <c r="C39" s="7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15"/>
    </row>
    <row r="41" spans="1:41" ht="15.75" x14ac:dyDescent="0.2">
      <c r="C41" s="219" t="s">
        <v>131</v>
      </c>
    </row>
    <row r="42" spans="1:41" ht="15.75" x14ac:dyDescent="0.2">
      <c r="C42" s="219" t="s">
        <v>303</v>
      </c>
    </row>
  </sheetData>
  <mergeCells count="8">
    <mergeCell ref="A11:C11"/>
    <mergeCell ref="A7:AO7"/>
    <mergeCell ref="A8:A9"/>
    <mergeCell ref="B8:B9"/>
    <mergeCell ref="C8:C9"/>
    <mergeCell ref="E8:E9"/>
    <mergeCell ref="F8:AI8"/>
    <mergeCell ref="AO8:AO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6"/>
  <sheetViews>
    <sheetView zoomScale="90" zoomScaleNormal="90" workbookViewId="0">
      <selection activeCell="D7" sqref="D7"/>
    </sheetView>
  </sheetViews>
  <sheetFormatPr defaultRowHeight="12.75" x14ac:dyDescent="0.2"/>
  <cols>
    <col min="1" max="1" width="2.85546875" customWidth="1"/>
    <col min="2" max="2" width="14" bestFit="1" customWidth="1"/>
    <col min="3" max="3" width="50.5703125" bestFit="1" customWidth="1"/>
    <col min="4" max="5" width="4.140625" style="892" customWidth="1"/>
    <col min="6" max="50" width="2.5703125" style="892" customWidth="1"/>
    <col min="51" max="51" width="12.85546875" customWidth="1"/>
  </cols>
  <sheetData>
    <row r="1" spans="1:51" x14ac:dyDescent="0.2">
      <c r="A1" s="931" t="s">
        <v>133</v>
      </c>
      <c r="B1" s="932"/>
      <c r="C1" s="933"/>
      <c r="D1" s="934"/>
      <c r="E1" s="934"/>
      <c r="F1" s="934"/>
      <c r="G1" s="16"/>
      <c r="H1" s="16"/>
      <c r="I1" s="16"/>
      <c r="J1" s="16"/>
      <c r="K1" s="16"/>
      <c r="L1" s="16"/>
      <c r="M1" s="16"/>
      <c r="N1" s="16"/>
      <c r="O1" s="16" t="s">
        <v>440</v>
      </c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934"/>
      <c r="AE1" s="934"/>
      <c r="AF1" s="934"/>
      <c r="AG1" s="934"/>
      <c r="AH1" s="934"/>
      <c r="AI1" s="934"/>
      <c r="AJ1" s="934"/>
      <c r="AK1" s="934"/>
      <c r="AL1" s="934"/>
      <c r="AM1" s="934"/>
      <c r="AN1" s="934"/>
      <c r="AO1" s="935"/>
    </row>
    <row r="2" spans="1:51" x14ac:dyDescent="0.2">
      <c r="A2" s="931" t="s">
        <v>344</v>
      </c>
      <c r="B2" s="932"/>
      <c r="C2" s="933"/>
      <c r="D2" s="934"/>
      <c r="E2" s="934"/>
      <c r="F2" s="934"/>
      <c r="G2" s="16"/>
      <c r="H2" s="16"/>
      <c r="I2" s="16"/>
      <c r="J2" s="16"/>
      <c r="K2" s="16"/>
      <c r="L2" s="16"/>
      <c r="M2" s="16"/>
      <c r="N2" s="16"/>
      <c r="O2" s="16" t="s">
        <v>108</v>
      </c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935"/>
      <c r="AD2" s="935"/>
      <c r="AE2" s="935"/>
      <c r="AF2" s="935"/>
      <c r="AG2" s="935"/>
      <c r="AH2" s="934"/>
      <c r="AI2" s="934"/>
      <c r="AJ2" s="934"/>
      <c r="AK2" s="934"/>
      <c r="AL2" s="934"/>
      <c r="AM2" s="934"/>
      <c r="AN2" s="934"/>
      <c r="AO2" s="934"/>
    </row>
    <row r="3" spans="1:51" x14ac:dyDescent="0.2">
      <c r="A3" s="931"/>
      <c r="B3" s="932"/>
      <c r="C3" s="933"/>
      <c r="D3" s="934"/>
      <c r="E3" s="934"/>
      <c r="F3" s="934"/>
      <c r="G3" s="16"/>
      <c r="H3" s="16"/>
      <c r="I3" s="16"/>
      <c r="J3" s="1160" t="s">
        <v>491</v>
      </c>
      <c r="K3" s="1160"/>
      <c r="L3" s="1160"/>
      <c r="M3" s="1160"/>
      <c r="N3" s="1160"/>
      <c r="O3" s="1160"/>
      <c r="P3" s="1160"/>
      <c r="Q3" s="1160"/>
      <c r="R3" s="1160"/>
      <c r="S3" s="1160"/>
      <c r="T3" s="1160"/>
      <c r="U3" s="1160"/>
      <c r="V3" s="1160"/>
      <c r="W3" s="16"/>
      <c r="X3" s="16"/>
      <c r="Y3" s="16"/>
      <c r="Z3" s="16"/>
      <c r="AA3" s="16"/>
      <c r="AB3" s="16"/>
      <c r="AC3" s="935"/>
      <c r="AD3" s="935"/>
      <c r="AE3" s="935"/>
      <c r="AF3" s="935"/>
      <c r="AG3" s="935"/>
      <c r="AH3" s="934" t="s">
        <v>488</v>
      </c>
      <c r="AI3" s="934"/>
      <c r="AJ3" s="934"/>
      <c r="AK3" s="934" t="s">
        <v>493</v>
      </c>
      <c r="AL3" s="934"/>
      <c r="AM3" s="934"/>
      <c r="AN3" s="934"/>
      <c r="AO3" s="934"/>
    </row>
    <row r="4" spans="1:51" x14ac:dyDescent="0.2">
      <c r="A4" s="982"/>
      <c r="B4" s="932"/>
      <c r="C4" s="933"/>
      <c r="D4" s="934"/>
      <c r="E4" s="934"/>
      <c r="F4" s="934"/>
      <c r="G4" s="934"/>
      <c r="H4" s="934"/>
      <c r="I4" s="934"/>
      <c r="J4" s="934"/>
      <c r="K4" s="934"/>
      <c r="L4" s="16"/>
      <c r="M4" s="16"/>
      <c r="N4" s="16"/>
      <c r="O4" s="16"/>
      <c r="P4" s="16"/>
      <c r="Q4" s="16"/>
      <c r="R4" s="16"/>
      <c r="S4" s="934"/>
      <c r="T4" s="16"/>
      <c r="U4" s="16"/>
      <c r="V4" s="16"/>
      <c r="W4" s="16"/>
      <c r="X4" s="16"/>
      <c r="Y4" s="16"/>
      <c r="Z4" s="16"/>
      <c r="AA4" s="16"/>
      <c r="AB4" s="16"/>
      <c r="AC4" s="934"/>
      <c r="AD4" s="934"/>
      <c r="AE4" s="934"/>
      <c r="AF4" s="934"/>
      <c r="AG4" s="934"/>
      <c r="AH4" s="934"/>
      <c r="AI4" s="934"/>
      <c r="AJ4" s="934"/>
      <c r="AK4" s="934"/>
      <c r="AL4" s="934"/>
      <c r="AM4" s="934"/>
      <c r="AN4" s="934"/>
      <c r="AO4" s="934"/>
    </row>
    <row r="5" spans="1:51" x14ac:dyDescent="0.2">
      <c r="A5" s="982"/>
      <c r="B5" s="932"/>
      <c r="C5" s="933"/>
      <c r="D5" s="934"/>
      <c r="E5" s="931"/>
      <c r="F5" s="932"/>
      <c r="G5" s="933"/>
      <c r="H5" s="934"/>
      <c r="I5" s="934"/>
      <c r="J5" s="934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935"/>
      <c r="AH5" s="935"/>
      <c r="AI5" s="935"/>
      <c r="AJ5" s="935"/>
      <c r="AK5" s="935"/>
      <c r="AL5" s="934"/>
      <c r="AM5" s="934"/>
      <c r="AN5" s="934"/>
      <c r="AO5" s="934"/>
    </row>
    <row r="6" spans="1:51" ht="13.5" thickBot="1" x14ac:dyDescent="0.25">
      <c r="A6" s="837"/>
    </row>
    <row r="7" spans="1:51" ht="26.25" customHeight="1" thickBot="1" x14ac:dyDescent="0.25">
      <c r="A7" s="911"/>
      <c r="B7" s="910" t="s">
        <v>23</v>
      </c>
      <c r="C7" s="909" t="s">
        <v>2</v>
      </c>
      <c r="D7" s="908" t="s">
        <v>0</v>
      </c>
      <c r="E7" s="1164" t="s">
        <v>27</v>
      </c>
      <c r="F7" s="1161" t="s">
        <v>1</v>
      </c>
      <c r="G7" s="1162"/>
      <c r="H7" s="1162"/>
      <c r="I7" s="1162"/>
      <c r="J7" s="1162"/>
      <c r="K7" s="1162"/>
      <c r="L7" s="1162"/>
      <c r="M7" s="1162"/>
      <c r="N7" s="1162"/>
      <c r="O7" s="1162"/>
      <c r="P7" s="1162"/>
      <c r="Q7" s="1162"/>
      <c r="R7" s="1162"/>
      <c r="S7" s="1162"/>
      <c r="T7" s="1162"/>
      <c r="U7" s="1162"/>
      <c r="V7" s="1162"/>
      <c r="W7" s="1162"/>
      <c r="X7" s="1162"/>
      <c r="Y7" s="1162"/>
      <c r="Z7" s="1162"/>
      <c r="AA7" s="1162"/>
      <c r="AB7" s="1162"/>
      <c r="AC7" s="1162"/>
      <c r="AD7" s="1162"/>
      <c r="AE7" s="1162"/>
      <c r="AF7" s="1162"/>
      <c r="AG7" s="1162"/>
      <c r="AH7" s="1162"/>
      <c r="AI7" s="1162"/>
      <c r="AJ7" s="1162"/>
      <c r="AK7" s="1162"/>
      <c r="AL7" s="1162"/>
      <c r="AM7" s="1162"/>
      <c r="AN7" s="1162"/>
      <c r="AO7" s="1162"/>
      <c r="AP7" s="1162"/>
      <c r="AQ7" s="1162"/>
      <c r="AR7" s="1162"/>
      <c r="AS7" s="1162"/>
      <c r="AT7" s="1162"/>
      <c r="AU7" s="1162"/>
      <c r="AV7" s="1162"/>
      <c r="AW7" s="1162"/>
      <c r="AX7" s="1163"/>
      <c r="AY7" s="909" t="s">
        <v>29</v>
      </c>
    </row>
    <row r="8" spans="1:51" ht="13.5" thickBot="1" x14ac:dyDescent="0.25">
      <c r="A8" s="924"/>
      <c r="B8" s="912"/>
      <c r="C8" s="925"/>
      <c r="D8" s="926" t="s">
        <v>3</v>
      </c>
      <c r="E8" s="1165"/>
      <c r="F8" s="987"/>
      <c r="G8" s="987"/>
      <c r="H8" s="987" t="s">
        <v>4</v>
      </c>
      <c r="I8" s="987"/>
      <c r="J8" s="988"/>
      <c r="K8" s="986"/>
      <c r="L8" s="987"/>
      <c r="M8" s="987" t="s">
        <v>5</v>
      </c>
      <c r="N8" s="987"/>
      <c r="O8" s="988"/>
      <c r="P8" s="986"/>
      <c r="Q8" s="987"/>
      <c r="R8" s="987" t="s">
        <v>6</v>
      </c>
      <c r="S8" s="987"/>
      <c r="T8" s="987"/>
      <c r="U8" s="927"/>
      <c r="V8" s="928"/>
      <c r="W8" s="928" t="s">
        <v>7</v>
      </c>
      <c r="X8" s="928"/>
      <c r="Y8" s="929"/>
      <c r="Z8" s="987"/>
      <c r="AA8" s="987"/>
      <c r="AB8" s="987" t="s">
        <v>8</v>
      </c>
      <c r="AC8" s="987"/>
      <c r="AD8" s="987"/>
      <c r="AE8" s="930"/>
      <c r="AF8" s="987"/>
      <c r="AG8" s="987" t="s">
        <v>9</v>
      </c>
      <c r="AH8" s="987"/>
      <c r="AI8" s="988"/>
      <c r="AJ8" s="986"/>
      <c r="AK8" s="987"/>
      <c r="AL8" s="987" t="s">
        <v>22</v>
      </c>
      <c r="AM8" s="987"/>
      <c r="AN8" s="988"/>
      <c r="AO8" s="986"/>
      <c r="AP8" s="987"/>
      <c r="AQ8" s="987" t="s">
        <v>28</v>
      </c>
      <c r="AR8" s="987"/>
      <c r="AS8" s="988"/>
      <c r="AT8" s="986"/>
      <c r="AU8" s="987"/>
      <c r="AV8" s="987" t="s">
        <v>30</v>
      </c>
      <c r="AW8" s="898"/>
      <c r="AX8" s="899"/>
      <c r="AY8" s="913"/>
    </row>
    <row r="9" spans="1:51" ht="13.5" thickBot="1" x14ac:dyDescent="0.25">
      <c r="A9" s="914"/>
      <c r="B9" s="915"/>
      <c r="C9" s="916"/>
      <c r="D9" s="917"/>
      <c r="E9" s="918"/>
      <c r="F9" s="919" t="s">
        <v>10</v>
      </c>
      <c r="G9" s="920" t="s">
        <v>12</v>
      </c>
      <c r="H9" s="920" t="s">
        <v>11</v>
      </c>
      <c r="I9" s="920" t="s">
        <v>13</v>
      </c>
      <c r="J9" s="918" t="s">
        <v>14</v>
      </c>
      <c r="K9" s="917" t="s">
        <v>10</v>
      </c>
      <c r="L9" s="920" t="s">
        <v>12</v>
      </c>
      <c r="M9" s="920" t="s">
        <v>11</v>
      </c>
      <c r="N9" s="920" t="s">
        <v>13</v>
      </c>
      <c r="O9" s="918" t="s">
        <v>14</v>
      </c>
      <c r="P9" s="917" t="s">
        <v>10</v>
      </c>
      <c r="Q9" s="920" t="s">
        <v>12</v>
      </c>
      <c r="R9" s="920" t="s">
        <v>11</v>
      </c>
      <c r="S9" s="920" t="s">
        <v>13</v>
      </c>
      <c r="T9" s="921" t="s">
        <v>14</v>
      </c>
      <c r="U9" s="917" t="s">
        <v>10</v>
      </c>
      <c r="V9" s="920" t="s">
        <v>12</v>
      </c>
      <c r="W9" s="920" t="s">
        <v>11</v>
      </c>
      <c r="X9" s="920" t="s">
        <v>13</v>
      </c>
      <c r="Y9" s="918" t="s">
        <v>14</v>
      </c>
      <c r="Z9" s="919" t="s">
        <v>10</v>
      </c>
      <c r="AA9" s="920" t="s">
        <v>12</v>
      </c>
      <c r="AB9" s="920" t="s">
        <v>11</v>
      </c>
      <c r="AC9" s="920" t="s">
        <v>13</v>
      </c>
      <c r="AD9" s="921" t="s">
        <v>14</v>
      </c>
      <c r="AE9" s="922" t="s">
        <v>10</v>
      </c>
      <c r="AF9" s="919" t="s">
        <v>12</v>
      </c>
      <c r="AG9" s="920" t="s">
        <v>11</v>
      </c>
      <c r="AH9" s="920" t="s">
        <v>13</v>
      </c>
      <c r="AI9" s="918" t="s">
        <v>14</v>
      </c>
      <c r="AJ9" s="917" t="s">
        <v>10</v>
      </c>
      <c r="AK9" s="920" t="s">
        <v>12</v>
      </c>
      <c r="AL9" s="920" t="s">
        <v>11</v>
      </c>
      <c r="AM9" s="920" t="s">
        <v>13</v>
      </c>
      <c r="AN9" s="918" t="s">
        <v>14</v>
      </c>
      <c r="AO9" s="917" t="s">
        <v>10</v>
      </c>
      <c r="AP9" s="920" t="s">
        <v>12</v>
      </c>
      <c r="AQ9" s="920" t="s">
        <v>11</v>
      </c>
      <c r="AR9" s="920" t="s">
        <v>13</v>
      </c>
      <c r="AS9" s="918" t="s">
        <v>14</v>
      </c>
      <c r="AT9" s="917" t="s">
        <v>10</v>
      </c>
      <c r="AU9" s="920" t="s">
        <v>12</v>
      </c>
      <c r="AV9" s="920" t="s">
        <v>11</v>
      </c>
      <c r="AW9" s="920" t="s">
        <v>13</v>
      </c>
      <c r="AX9" s="918" t="s">
        <v>14</v>
      </c>
      <c r="AY9" s="923" t="s">
        <v>23</v>
      </c>
    </row>
    <row r="10" spans="1:51" x14ac:dyDescent="0.2">
      <c r="A10" s="983" t="s">
        <v>4</v>
      </c>
      <c r="B10" s="897" t="s">
        <v>295</v>
      </c>
      <c r="C10" s="839" t="s">
        <v>296</v>
      </c>
      <c r="D10" s="900">
        <v>2</v>
      </c>
      <c r="E10" s="901">
        <v>4</v>
      </c>
      <c r="F10" s="904"/>
      <c r="G10" s="893"/>
      <c r="H10" s="893"/>
      <c r="I10" s="893"/>
      <c r="J10" s="901"/>
      <c r="K10" s="900"/>
      <c r="L10" s="893"/>
      <c r="M10" s="893"/>
      <c r="N10" s="893"/>
      <c r="O10" s="901"/>
      <c r="P10" s="900"/>
      <c r="Q10" s="893"/>
      <c r="R10" s="893"/>
      <c r="S10" s="893"/>
      <c r="T10" s="895"/>
      <c r="U10" s="900"/>
      <c r="V10" s="893"/>
      <c r="W10" s="893"/>
      <c r="X10" s="893"/>
      <c r="Y10" s="901"/>
      <c r="Z10" s="904"/>
      <c r="AA10" s="893"/>
      <c r="AB10" s="893"/>
      <c r="AC10" s="893"/>
      <c r="AD10" s="895"/>
      <c r="AE10" s="906"/>
      <c r="AF10" s="904"/>
      <c r="AG10" s="893"/>
      <c r="AH10" s="893"/>
      <c r="AI10" s="901"/>
      <c r="AJ10" s="900"/>
      <c r="AK10" s="893"/>
      <c r="AL10" s="893"/>
      <c r="AM10" s="893"/>
      <c r="AN10" s="901"/>
      <c r="AO10" s="900">
        <v>0</v>
      </c>
      <c r="AP10" s="893">
        <v>0</v>
      </c>
      <c r="AQ10" s="893">
        <v>2</v>
      </c>
      <c r="AR10" s="893" t="s">
        <v>119</v>
      </c>
      <c r="AS10" s="901">
        <v>4</v>
      </c>
      <c r="AT10" s="900"/>
      <c r="AU10" s="893"/>
      <c r="AV10" s="893"/>
      <c r="AW10" s="893"/>
      <c r="AX10" s="901"/>
      <c r="AY10" s="897"/>
    </row>
    <row r="11" spans="1:51" x14ac:dyDescent="0.2">
      <c r="A11" s="983" t="s">
        <v>5</v>
      </c>
      <c r="B11" s="897" t="s">
        <v>297</v>
      </c>
      <c r="C11" s="839" t="s">
        <v>296</v>
      </c>
      <c r="D11" s="900">
        <v>2</v>
      </c>
      <c r="E11" s="901">
        <v>4</v>
      </c>
      <c r="F11" s="904"/>
      <c r="G11" s="893"/>
      <c r="H11" s="893"/>
      <c r="I11" s="893"/>
      <c r="J11" s="901"/>
      <c r="K11" s="900"/>
      <c r="L11" s="893"/>
      <c r="M11" s="893"/>
      <c r="N11" s="893"/>
      <c r="O11" s="901"/>
      <c r="P11" s="900"/>
      <c r="Q11" s="893"/>
      <c r="R11" s="893"/>
      <c r="S11" s="893"/>
      <c r="T11" s="895"/>
      <c r="U11" s="900"/>
      <c r="V11" s="893"/>
      <c r="W11" s="893"/>
      <c r="X11" s="893"/>
      <c r="Y11" s="901"/>
      <c r="Z11" s="904"/>
      <c r="AA11" s="893"/>
      <c r="AB11" s="893"/>
      <c r="AC11" s="893"/>
      <c r="AD11" s="895"/>
      <c r="AE11" s="906"/>
      <c r="AF11" s="904"/>
      <c r="AG11" s="893"/>
      <c r="AH11" s="893"/>
      <c r="AI11" s="901"/>
      <c r="AJ11" s="900"/>
      <c r="AK11" s="893"/>
      <c r="AL11" s="893"/>
      <c r="AM11" s="893"/>
      <c r="AN11" s="901"/>
      <c r="AO11" s="900"/>
      <c r="AP11" s="893"/>
      <c r="AQ11" s="893"/>
      <c r="AR11" s="893"/>
      <c r="AS11" s="901"/>
      <c r="AT11" s="900">
        <v>0</v>
      </c>
      <c r="AU11" s="893">
        <v>0</v>
      </c>
      <c r="AV11" s="893">
        <v>2</v>
      </c>
      <c r="AW11" s="893" t="s">
        <v>119</v>
      </c>
      <c r="AX11" s="901">
        <v>4</v>
      </c>
      <c r="AY11" s="897"/>
    </row>
    <row r="12" spans="1:51" x14ac:dyDescent="0.2">
      <c r="A12" s="983" t="s">
        <v>6</v>
      </c>
      <c r="B12" s="897" t="s">
        <v>298</v>
      </c>
      <c r="C12" s="839" t="s">
        <v>299</v>
      </c>
      <c r="D12" s="900">
        <v>2</v>
      </c>
      <c r="E12" s="901">
        <v>6</v>
      </c>
      <c r="F12" s="904"/>
      <c r="G12" s="893"/>
      <c r="H12" s="893"/>
      <c r="I12" s="893"/>
      <c r="J12" s="901"/>
      <c r="K12" s="900"/>
      <c r="L12" s="893"/>
      <c r="M12" s="893"/>
      <c r="N12" s="893"/>
      <c r="O12" s="901"/>
      <c r="P12" s="900"/>
      <c r="Q12" s="893"/>
      <c r="R12" s="893"/>
      <c r="S12" s="893"/>
      <c r="T12" s="895"/>
      <c r="U12" s="900"/>
      <c r="V12" s="893"/>
      <c r="W12" s="893"/>
      <c r="X12" s="893"/>
      <c r="Y12" s="901"/>
      <c r="Z12" s="904"/>
      <c r="AA12" s="893"/>
      <c r="AB12" s="893"/>
      <c r="AC12" s="893"/>
      <c r="AD12" s="895"/>
      <c r="AE12" s="906"/>
      <c r="AF12" s="904"/>
      <c r="AG12" s="893"/>
      <c r="AH12" s="893"/>
      <c r="AI12" s="901"/>
      <c r="AJ12" s="900"/>
      <c r="AK12" s="893"/>
      <c r="AL12" s="893"/>
      <c r="AM12" s="893"/>
      <c r="AN12" s="901"/>
      <c r="AO12" s="900">
        <v>0</v>
      </c>
      <c r="AP12" s="893">
        <v>0</v>
      </c>
      <c r="AQ12" s="893">
        <v>3</v>
      </c>
      <c r="AR12" s="893" t="s">
        <v>119</v>
      </c>
      <c r="AS12" s="901">
        <v>6</v>
      </c>
      <c r="AT12" s="900"/>
      <c r="AU12" s="893"/>
      <c r="AV12" s="893"/>
      <c r="AW12" s="893"/>
      <c r="AX12" s="901"/>
      <c r="AY12" s="897"/>
    </row>
    <row r="13" spans="1:51" x14ac:dyDescent="0.2">
      <c r="A13" s="983" t="s">
        <v>7</v>
      </c>
      <c r="B13" s="897" t="s">
        <v>300</v>
      </c>
      <c r="C13" s="839" t="s">
        <v>301</v>
      </c>
      <c r="D13" s="900">
        <v>2</v>
      </c>
      <c r="E13" s="901">
        <v>6</v>
      </c>
      <c r="F13" s="904"/>
      <c r="G13" s="893"/>
      <c r="H13" s="893"/>
      <c r="I13" s="893"/>
      <c r="J13" s="901"/>
      <c r="K13" s="900"/>
      <c r="L13" s="893"/>
      <c r="M13" s="893"/>
      <c r="N13" s="893"/>
      <c r="O13" s="901"/>
      <c r="P13" s="900"/>
      <c r="Q13" s="893"/>
      <c r="R13" s="893"/>
      <c r="S13" s="893"/>
      <c r="T13" s="895"/>
      <c r="U13" s="900"/>
      <c r="V13" s="893"/>
      <c r="W13" s="893"/>
      <c r="X13" s="893"/>
      <c r="Y13" s="901"/>
      <c r="Z13" s="904"/>
      <c r="AA13" s="893"/>
      <c r="AB13" s="893"/>
      <c r="AC13" s="893"/>
      <c r="AD13" s="895"/>
      <c r="AE13" s="906"/>
      <c r="AF13" s="904"/>
      <c r="AG13" s="893"/>
      <c r="AH13" s="893"/>
      <c r="AI13" s="901"/>
      <c r="AJ13" s="900"/>
      <c r="AK13" s="893"/>
      <c r="AL13" s="893"/>
      <c r="AM13" s="893"/>
      <c r="AN13" s="901"/>
      <c r="AO13" s="900"/>
      <c r="AP13" s="893"/>
      <c r="AQ13" s="893"/>
      <c r="AR13" s="893"/>
      <c r="AS13" s="901"/>
      <c r="AT13" s="900">
        <v>0</v>
      </c>
      <c r="AU13" s="893">
        <v>0</v>
      </c>
      <c r="AV13" s="893">
        <v>3</v>
      </c>
      <c r="AW13" s="893" t="s">
        <v>119</v>
      </c>
      <c r="AX13" s="901">
        <v>6</v>
      </c>
      <c r="AY13" s="897"/>
    </row>
    <row r="14" spans="1:51" x14ac:dyDescent="0.2">
      <c r="A14" s="983" t="s">
        <v>8</v>
      </c>
      <c r="B14" s="897" t="s">
        <v>306</v>
      </c>
      <c r="C14" s="839" t="s">
        <v>307</v>
      </c>
      <c r="D14" s="900">
        <v>2</v>
      </c>
      <c r="E14" s="901">
        <v>4</v>
      </c>
      <c r="F14" s="904"/>
      <c r="G14" s="893"/>
      <c r="H14" s="893"/>
      <c r="I14" s="893"/>
      <c r="J14" s="901"/>
      <c r="K14" s="900"/>
      <c r="L14" s="893"/>
      <c r="M14" s="893"/>
      <c r="N14" s="893"/>
      <c r="O14" s="901"/>
      <c r="P14" s="900"/>
      <c r="Q14" s="893"/>
      <c r="R14" s="893"/>
      <c r="S14" s="893"/>
      <c r="T14" s="895"/>
      <c r="U14" s="900"/>
      <c r="V14" s="893"/>
      <c r="W14" s="893"/>
      <c r="X14" s="893"/>
      <c r="Y14" s="901"/>
      <c r="Z14" s="904"/>
      <c r="AA14" s="893"/>
      <c r="AB14" s="893"/>
      <c r="AC14" s="893"/>
      <c r="AD14" s="895"/>
      <c r="AE14" s="906"/>
      <c r="AF14" s="904"/>
      <c r="AG14" s="893"/>
      <c r="AH14" s="893"/>
      <c r="AI14" s="901"/>
      <c r="AJ14" s="900"/>
      <c r="AK14" s="893"/>
      <c r="AL14" s="893"/>
      <c r="AM14" s="893"/>
      <c r="AN14" s="901"/>
      <c r="AO14" s="900">
        <v>0</v>
      </c>
      <c r="AP14" s="893">
        <v>0</v>
      </c>
      <c r="AQ14" s="893">
        <v>2</v>
      </c>
      <c r="AR14" s="893" t="s">
        <v>119</v>
      </c>
      <c r="AS14" s="901">
        <v>4</v>
      </c>
      <c r="AT14" s="900"/>
      <c r="AU14" s="893"/>
      <c r="AV14" s="893"/>
      <c r="AW14" s="893"/>
      <c r="AX14" s="901"/>
      <c r="AY14" s="897"/>
    </row>
    <row r="15" spans="1:51" x14ac:dyDescent="0.2">
      <c r="A15" s="983" t="s">
        <v>9</v>
      </c>
      <c r="B15" s="897" t="s">
        <v>308</v>
      </c>
      <c r="C15" s="839" t="s">
        <v>307</v>
      </c>
      <c r="D15" s="900">
        <v>2</v>
      </c>
      <c r="E15" s="901">
        <v>4</v>
      </c>
      <c r="F15" s="904"/>
      <c r="G15" s="893"/>
      <c r="H15" s="893"/>
      <c r="I15" s="893"/>
      <c r="J15" s="901"/>
      <c r="K15" s="900"/>
      <c r="L15" s="893"/>
      <c r="M15" s="893"/>
      <c r="N15" s="893"/>
      <c r="O15" s="901"/>
      <c r="P15" s="900"/>
      <c r="Q15" s="893"/>
      <c r="R15" s="893"/>
      <c r="S15" s="893"/>
      <c r="T15" s="895"/>
      <c r="U15" s="900"/>
      <c r="V15" s="893"/>
      <c r="W15" s="893"/>
      <c r="X15" s="893"/>
      <c r="Y15" s="901"/>
      <c r="Z15" s="904"/>
      <c r="AA15" s="893"/>
      <c r="AB15" s="893"/>
      <c r="AC15" s="893"/>
      <c r="AD15" s="895"/>
      <c r="AE15" s="906"/>
      <c r="AF15" s="904"/>
      <c r="AG15" s="893"/>
      <c r="AH15" s="893"/>
      <c r="AI15" s="901"/>
      <c r="AJ15" s="900"/>
      <c r="AK15" s="893"/>
      <c r="AL15" s="893"/>
      <c r="AM15" s="893"/>
      <c r="AN15" s="901"/>
      <c r="AO15" s="900"/>
      <c r="AP15" s="893"/>
      <c r="AQ15" s="893"/>
      <c r="AR15" s="893"/>
      <c r="AS15" s="901"/>
      <c r="AT15" s="900">
        <v>0</v>
      </c>
      <c r="AU15" s="893">
        <v>0</v>
      </c>
      <c r="AV15" s="893">
        <v>2</v>
      </c>
      <c r="AW15" s="893" t="s">
        <v>119</v>
      </c>
      <c r="AX15" s="901">
        <v>4</v>
      </c>
      <c r="AY15" s="897"/>
    </row>
    <row r="16" spans="1:51" x14ac:dyDescent="0.2">
      <c r="A16" s="983" t="s">
        <v>22</v>
      </c>
      <c r="B16" s="897" t="s">
        <v>309</v>
      </c>
      <c r="C16" s="839" t="s">
        <v>310</v>
      </c>
      <c r="D16" s="900">
        <v>2</v>
      </c>
      <c r="E16" s="901">
        <v>6</v>
      </c>
      <c r="F16" s="904"/>
      <c r="G16" s="893"/>
      <c r="H16" s="893"/>
      <c r="I16" s="893"/>
      <c r="J16" s="901"/>
      <c r="K16" s="900"/>
      <c r="L16" s="893"/>
      <c r="M16" s="893"/>
      <c r="N16" s="893"/>
      <c r="O16" s="901"/>
      <c r="P16" s="900"/>
      <c r="Q16" s="893"/>
      <c r="R16" s="893"/>
      <c r="S16" s="893"/>
      <c r="T16" s="895"/>
      <c r="U16" s="900"/>
      <c r="V16" s="893"/>
      <c r="W16" s="893"/>
      <c r="X16" s="893"/>
      <c r="Y16" s="901"/>
      <c r="Z16" s="904"/>
      <c r="AA16" s="893"/>
      <c r="AB16" s="893"/>
      <c r="AC16" s="893"/>
      <c r="AD16" s="895"/>
      <c r="AE16" s="906"/>
      <c r="AF16" s="904"/>
      <c r="AG16" s="893"/>
      <c r="AH16" s="893"/>
      <c r="AI16" s="901"/>
      <c r="AJ16" s="900"/>
      <c r="AK16" s="893"/>
      <c r="AL16" s="893"/>
      <c r="AM16" s="893"/>
      <c r="AN16" s="901"/>
      <c r="AO16" s="900">
        <v>0</v>
      </c>
      <c r="AP16" s="893">
        <v>0</v>
      </c>
      <c r="AQ16" s="893">
        <v>3</v>
      </c>
      <c r="AR16" s="893" t="s">
        <v>119</v>
      </c>
      <c r="AS16" s="901">
        <v>6</v>
      </c>
      <c r="AT16" s="900"/>
      <c r="AU16" s="893"/>
      <c r="AV16" s="893"/>
      <c r="AW16" s="893"/>
      <c r="AX16" s="901"/>
      <c r="AY16" s="897"/>
    </row>
    <row r="17" spans="1:51" x14ac:dyDescent="0.2">
      <c r="A17" s="983" t="s">
        <v>28</v>
      </c>
      <c r="B17" s="897" t="s">
        <v>311</v>
      </c>
      <c r="C17" s="839" t="s">
        <v>312</v>
      </c>
      <c r="D17" s="900">
        <v>2</v>
      </c>
      <c r="E17" s="901">
        <v>6</v>
      </c>
      <c r="F17" s="904"/>
      <c r="G17" s="893"/>
      <c r="H17" s="893"/>
      <c r="I17" s="893"/>
      <c r="J17" s="901"/>
      <c r="K17" s="900"/>
      <c r="L17" s="893"/>
      <c r="M17" s="893"/>
      <c r="N17" s="893"/>
      <c r="O17" s="901"/>
      <c r="P17" s="900"/>
      <c r="Q17" s="893"/>
      <c r="R17" s="893"/>
      <c r="S17" s="893"/>
      <c r="T17" s="895"/>
      <c r="U17" s="900"/>
      <c r="V17" s="893"/>
      <c r="W17" s="893"/>
      <c r="X17" s="893"/>
      <c r="Y17" s="901"/>
      <c r="Z17" s="904"/>
      <c r="AA17" s="893"/>
      <c r="AB17" s="893"/>
      <c r="AC17" s="893"/>
      <c r="AD17" s="895"/>
      <c r="AE17" s="906"/>
      <c r="AF17" s="904"/>
      <c r="AG17" s="893"/>
      <c r="AH17" s="893"/>
      <c r="AI17" s="901"/>
      <c r="AJ17" s="900"/>
      <c r="AK17" s="893"/>
      <c r="AL17" s="893"/>
      <c r="AM17" s="893"/>
      <c r="AN17" s="901"/>
      <c r="AO17" s="900"/>
      <c r="AP17" s="893"/>
      <c r="AQ17" s="893"/>
      <c r="AR17" s="893"/>
      <c r="AS17" s="901"/>
      <c r="AT17" s="900">
        <v>0</v>
      </c>
      <c r="AU17" s="893">
        <v>0</v>
      </c>
      <c r="AV17" s="893">
        <v>3</v>
      </c>
      <c r="AW17" s="893" t="s">
        <v>119</v>
      </c>
      <c r="AX17" s="901">
        <v>6</v>
      </c>
      <c r="AY17" s="897"/>
    </row>
    <row r="18" spans="1:51" x14ac:dyDescent="0.2">
      <c r="A18" s="983" t="s">
        <v>30</v>
      </c>
      <c r="B18" s="897" t="s">
        <v>313</v>
      </c>
      <c r="C18" s="839" t="s">
        <v>314</v>
      </c>
      <c r="D18" s="900">
        <v>2</v>
      </c>
      <c r="E18" s="901">
        <v>4</v>
      </c>
      <c r="F18" s="904"/>
      <c r="G18" s="893"/>
      <c r="H18" s="893"/>
      <c r="I18" s="893"/>
      <c r="J18" s="901"/>
      <c r="K18" s="900"/>
      <c r="L18" s="893"/>
      <c r="M18" s="893"/>
      <c r="N18" s="893"/>
      <c r="O18" s="901"/>
      <c r="P18" s="900"/>
      <c r="Q18" s="893"/>
      <c r="R18" s="893"/>
      <c r="S18" s="893"/>
      <c r="T18" s="895"/>
      <c r="U18" s="900"/>
      <c r="V18" s="893"/>
      <c r="W18" s="893"/>
      <c r="X18" s="893"/>
      <c r="Y18" s="901"/>
      <c r="Z18" s="904"/>
      <c r="AA18" s="893"/>
      <c r="AB18" s="893"/>
      <c r="AC18" s="893"/>
      <c r="AD18" s="895"/>
      <c r="AE18" s="906"/>
      <c r="AF18" s="904"/>
      <c r="AG18" s="893"/>
      <c r="AH18" s="893"/>
      <c r="AI18" s="901"/>
      <c r="AJ18" s="900"/>
      <c r="AK18" s="893"/>
      <c r="AL18" s="893"/>
      <c r="AM18" s="893"/>
      <c r="AN18" s="901"/>
      <c r="AO18" s="900">
        <v>0</v>
      </c>
      <c r="AP18" s="893">
        <v>0</v>
      </c>
      <c r="AQ18" s="893">
        <v>2</v>
      </c>
      <c r="AR18" s="893" t="s">
        <v>119</v>
      </c>
      <c r="AS18" s="901">
        <v>4</v>
      </c>
      <c r="AT18" s="900"/>
      <c r="AU18" s="893"/>
      <c r="AV18" s="893"/>
      <c r="AW18" s="893"/>
      <c r="AX18" s="901"/>
      <c r="AY18" s="897"/>
    </row>
    <row r="19" spans="1:51" x14ac:dyDescent="0.2">
      <c r="A19" s="983" t="s">
        <v>31</v>
      </c>
      <c r="B19" s="897" t="s">
        <v>315</v>
      </c>
      <c r="C19" s="839" t="s">
        <v>316</v>
      </c>
      <c r="D19" s="900">
        <v>2</v>
      </c>
      <c r="E19" s="901">
        <v>4</v>
      </c>
      <c r="F19" s="904"/>
      <c r="G19" s="893"/>
      <c r="H19" s="893"/>
      <c r="I19" s="893"/>
      <c r="J19" s="901"/>
      <c r="K19" s="900"/>
      <c r="L19" s="893"/>
      <c r="M19" s="893"/>
      <c r="N19" s="893"/>
      <c r="O19" s="901"/>
      <c r="P19" s="900"/>
      <c r="Q19" s="893"/>
      <c r="R19" s="893"/>
      <c r="S19" s="893"/>
      <c r="T19" s="895"/>
      <c r="U19" s="900"/>
      <c r="V19" s="893"/>
      <c r="W19" s="893"/>
      <c r="X19" s="893"/>
      <c r="Y19" s="901"/>
      <c r="Z19" s="904"/>
      <c r="AA19" s="893"/>
      <c r="AB19" s="893"/>
      <c r="AC19" s="893"/>
      <c r="AD19" s="895"/>
      <c r="AE19" s="906"/>
      <c r="AF19" s="904"/>
      <c r="AG19" s="893"/>
      <c r="AH19" s="893"/>
      <c r="AI19" s="901"/>
      <c r="AJ19" s="900"/>
      <c r="AK19" s="893"/>
      <c r="AL19" s="893"/>
      <c r="AM19" s="893"/>
      <c r="AN19" s="901"/>
      <c r="AO19" s="900"/>
      <c r="AP19" s="893"/>
      <c r="AQ19" s="893"/>
      <c r="AR19" s="893"/>
      <c r="AS19" s="901"/>
      <c r="AT19" s="900">
        <v>0</v>
      </c>
      <c r="AU19" s="893">
        <v>0</v>
      </c>
      <c r="AV19" s="893">
        <v>2</v>
      </c>
      <c r="AW19" s="893" t="s">
        <v>119</v>
      </c>
      <c r="AX19" s="901">
        <v>4</v>
      </c>
      <c r="AY19" s="897"/>
    </row>
    <row r="20" spans="1:51" x14ac:dyDescent="0.2">
      <c r="A20" s="983" t="s">
        <v>32</v>
      </c>
      <c r="B20" s="897" t="s">
        <v>317</v>
      </c>
      <c r="C20" s="839" t="s">
        <v>318</v>
      </c>
      <c r="D20" s="900">
        <v>2</v>
      </c>
      <c r="E20" s="901">
        <v>6</v>
      </c>
      <c r="F20" s="904"/>
      <c r="G20" s="893"/>
      <c r="H20" s="893"/>
      <c r="I20" s="893"/>
      <c r="J20" s="901"/>
      <c r="K20" s="900"/>
      <c r="L20" s="893"/>
      <c r="M20" s="893"/>
      <c r="N20" s="893"/>
      <c r="O20" s="901"/>
      <c r="P20" s="900"/>
      <c r="Q20" s="893"/>
      <c r="R20" s="893"/>
      <c r="S20" s="893"/>
      <c r="T20" s="895"/>
      <c r="U20" s="900"/>
      <c r="V20" s="893"/>
      <c r="W20" s="893"/>
      <c r="X20" s="893"/>
      <c r="Y20" s="901"/>
      <c r="Z20" s="904"/>
      <c r="AA20" s="893"/>
      <c r="AB20" s="893"/>
      <c r="AC20" s="893"/>
      <c r="AD20" s="895"/>
      <c r="AE20" s="906"/>
      <c r="AF20" s="904"/>
      <c r="AG20" s="893"/>
      <c r="AH20" s="893"/>
      <c r="AI20" s="901"/>
      <c r="AJ20" s="900"/>
      <c r="AK20" s="893"/>
      <c r="AL20" s="893"/>
      <c r="AM20" s="893"/>
      <c r="AN20" s="901"/>
      <c r="AO20" s="900">
        <v>0</v>
      </c>
      <c r="AP20" s="893">
        <v>0</v>
      </c>
      <c r="AQ20" s="893">
        <v>3</v>
      </c>
      <c r="AR20" s="893" t="s">
        <v>119</v>
      </c>
      <c r="AS20" s="901">
        <v>6</v>
      </c>
      <c r="AT20" s="900"/>
      <c r="AU20" s="893"/>
      <c r="AV20" s="893"/>
      <c r="AW20" s="893"/>
      <c r="AX20" s="901"/>
      <c r="AY20" s="897"/>
    </row>
    <row r="21" spans="1:51" x14ac:dyDescent="0.2">
      <c r="A21" s="983" t="s">
        <v>110</v>
      </c>
      <c r="B21" s="897" t="s">
        <v>319</v>
      </c>
      <c r="C21" s="839" t="s">
        <v>320</v>
      </c>
      <c r="D21" s="900">
        <v>2</v>
      </c>
      <c r="E21" s="901">
        <v>6</v>
      </c>
      <c r="F21" s="904"/>
      <c r="G21" s="893"/>
      <c r="H21" s="893"/>
      <c r="I21" s="893"/>
      <c r="J21" s="901"/>
      <c r="K21" s="900"/>
      <c r="L21" s="893"/>
      <c r="M21" s="893"/>
      <c r="N21" s="893"/>
      <c r="O21" s="901"/>
      <c r="P21" s="900"/>
      <c r="Q21" s="893"/>
      <c r="R21" s="893"/>
      <c r="S21" s="893"/>
      <c r="T21" s="895"/>
      <c r="U21" s="900"/>
      <c r="V21" s="893"/>
      <c r="W21" s="893"/>
      <c r="X21" s="893"/>
      <c r="Y21" s="901"/>
      <c r="Z21" s="904"/>
      <c r="AA21" s="893"/>
      <c r="AB21" s="893"/>
      <c r="AC21" s="893"/>
      <c r="AD21" s="895"/>
      <c r="AE21" s="906"/>
      <c r="AF21" s="904"/>
      <c r="AG21" s="893"/>
      <c r="AH21" s="893"/>
      <c r="AI21" s="901"/>
      <c r="AJ21" s="900"/>
      <c r="AK21" s="893"/>
      <c r="AL21" s="893"/>
      <c r="AM21" s="893"/>
      <c r="AN21" s="901"/>
      <c r="AO21" s="900"/>
      <c r="AP21" s="893"/>
      <c r="AQ21" s="893"/>
      <c r="AR21" s="893"/>
      <c r="AS21" s="901"/>
      <c r="AT21" s="900">
        <v>0</v>
      </c>
      <c r="AU21" s="893">
        <v>0</v>
      </c>
      <c r="AV21" s="893">
        <v>3</v>
      </c>
      <c r="AW21" s="893" t="s">
        <v>119</v>
      </c>
      <c r="AX21" s="901">
        <v>6</v>
      </c>
      <c r="AY21" s="897"/>
    </row>
    <row r="22" spans="1:51" x14ac:dyDescent="0.2">
      <c r="A22" s="983" t="s">
        <v>33</v>
      </c>
      <c r="B22" s="897" t="s">
        <v>321</v>
      </c>
      <c r="C22" s="839" t="s">
        <v>322</v>
      </c>
      <c r="D22" s="900">
        <v>2</v>
      </c>
      <c r="E22" s="901">
        <v>6</v>
      </c>
      <c r="F22" s="904"/>
      <c r="G22" s="893"/>
      <c r="H22" s="893"/>
      <c r="I22" s="893"/>
      <c r="J22" s="901"/>
      <c r="K22" s="900"/>
      <c r="L22" s="893"/>
      <c r="M22" s="893"/>
      <c r="N22" s="893"/>
      <c r="O22" s="901"/>
      <c r="P22" s="900"/>
      <c r="Q22" s="893"/>
      <c r="R22" s="893"/>
      <c r="S22" s="893"/>
      <c r="T22" s="895"/>
      <c r="U22" s="900"/>
      <c r="V22" s="893"/>
      <c r="W22" s="893"/>
      <c r="X22" s="893"/>
      <c r="Y22" s="901"/>
      <c r="Z22" s="904"/>
      <c r="AA22" s="893"/>
      <c r="AB22" s="893"/>
      <c r="AC22" s="893"/>
      <c r="AD22" s="895"/>
      <c r="AE22" s="906"/>
      <c r="AF22" s="904"/>
      <c r="AG22" s="893"/>
      <c r="AH22" s="893"/>
      <c r="AI22" s="901"/>
      <c r="AJ22" s="900"/>
      <c r="AK22" s="893"/>
      <c r="AL22" s="893"/>
      <c r="AM22" s="893"/>
      <c r="AN22" s="901"/>
      <c r="AO22" s="900">
        <v>0</v>
      </c>
      <c r="AP22" s="893">
        <v>0</v>
      </c>
      <c r="AQ22" s="893">
        <v>3</v>
      </c>
      <c r="AR22" s="893" t="s">
        <v>119</v>
      </c>
      <c r="AS22" s="901">
        <v>6</v>
      </c>
      <c r="AT22" s="900"/>
      <c r="AU22" s="893"/>
      <c r="AV22" s="893"/>
      <c r="AW22" s="893"/>
      <c r="AX22" s="901"/>
      <c r="AY22" s="897"/>
    </row>
    <row r="23" spans="1:51" x14ac:dyDescent="0.2">
      <c r="A23" s="983" t="s">
        <v>34</v>
      </c>
      <c r="B23" s="897" t="s">
        <v>323</v>
      </c>
      <c r="C23" s="839" t="s">
        <v>324</v>
      </c>
      <c r="D23" s="900">
        <v>2</v>
      </c>
      <c r="E23" s="901">
        <v>6</v>
      </c>
      <c r="F23" s="904"/>
      <c r="G23" s="893"/>
      <c r="H23" s="893"/>
      <c r="I23" s="893"/>
      <c r="J23" s="901"/>
      <c r="K23" s="900"/>
      <c r="L23" s="893"/>
      <c r="M23" s="893"/>
      <c r="N23" s="893"/>
      <c r="O23" s="901"/>
      <c r="P23" s="900"/>
      <c r="Q23" s="893"/>
      <c r="R23" s="893"/>
      <c r="S23" s="893"/>
      <c r="T23" s="895"/>
      <c r="U23" s="900"/>
      <c r="V23" s="893"/>
      <c r="W23" s="893"/>
      <c r="X23" s="893"/>
      <c r="Y23" s="901"/>
      <c r="Z23" s="904"/>
      <c r="AA23" s="893"/>
      <c r="AB23" s="893"/>
      <c r="AC23" s="893"/>
      <c r="AD23" s="895"/>
      <c r="AE23" s="906"/>
      <c r="AF23" s="904"/>
      <c r="AG23" s="893"/>
      <c r="AH23" s="893"/>
      <c r="AI23" s="901"/>
      <c r="AJ23" s="900"/>
      <c r="AK23" s="893"/>
      <c r="AL23" s="893"/>
      <c r="AM23" s="893"/>
      <c r="AN23" s="901"/>
      <c r="AO23" s="900"/>
      <c r="AP23" s="893"/>
      <c r="AQ23" s="893"/>
      <c r="AR23" s="893"/>
      <c r="AS23" s="901"/>
      <c r="AT23" s="900">
        <v>0</v>
      </c>
      <c r="AU23" s="893">
        <v>0</v>
      </c>
      <c r="AV23" s="893">
        <v>3</v>
      </c>
      <c r="AW23" s="893" t="s">
        <v>119</v>
      </c>
      <c r="AX23" s="901">
        <v>6</v>
      </c>
      <c r="AY23" s="897"/>
    </row>
    <row r="24" spans="1:51" x14ac:dyDescent="0.2">
      <c r="A24" s="983" t="s">
        <v>35</v>
      </c>
      <c r="B24" s="897" t="s">
        <v>325</v>
      </c>
      <c r="C24" s="839" t="s">
        <v>326</v>
      </c>
      <c r="D24" s="900">
        <v>2</v>
      </c>
      <c r="E24" s="901">
        <v>6</v>
      </c>
      <c r="F24" s="904"/>
      <c r="G24" s="893"/>
      <c r="H24" s="893"/>
      <c r="I24" s="893"/>
      <c r="J24" s="901"/>
      <c r="K24" s="900"/>
      <c r="L24" s="893"/>
      <c r="M24" s="893"/>
      <c r="N24" s="893"/>
      <c r="O24" s="901"/>
      <c r="P24" s="900"/>
      <c r="Q24" s="893"/>
      <c r="R24" s="893"/>
      <c r="S24" s="893"/>
      <c r="T24" s="895"/>
      <c r="U24" s="900"/>
      <c r="V24" s="893"/>
      <c r="W24" s="893"/>
      <c r="X24" s="893"/>
      <c r="Y24" s="901"/>
      <c r="Z24" s="904"/>
      <c r="AA24" s="893"/>
      <c r="AB24" s="893"/>
      <c r="AC24" s="893"/>
      <c r="AD24" s="895"/>
      <c r="AE24" s="906"/>
      <c r="AF24" s="904"/>
      <c r="AG24" s="893"/>
      <c r="AH24" s="893"/>
      <c r="AI24" s="901"/>
      <c r="AJ24" s="900"/>
      <c r="AK24" s="893"/>
      <c r="AL24" s="893"/>
      <c r="AM24" s="893"/>
      <c r="AN24" s="901"/>
      <c r="AO24" s="900">
        <v>0</v>
      </c>
      <c r="AP24" s="893">
        <v>0</v>
      </c>
      <c r="AQ24" s="893">
        <v>3</v>
      </c>
      <c r="AR24" s="893" t="s">
        <v>119</v>
      </c>
      <c r="AS24" s="901">
        <v>6</v>
      </c>
      <c r="AT24" s="900"/>
      <c r="AU24" s="893"/>
      <c r="AV24" s="893"/>
      <c r="AW24" s="893"/>
      <c r="AX24" s="901"/>
      <c r="AY24" s="897"/>
    </row>
    <row r="25" spans="1:51" x14ac:dyDescent="0.2">
      <c r="A25" s="983" t="s">
        <v>36</v>
      </c>
      <c r="B25" s="897" t="s">
        <v>327</v>
      </c>
      <c r="C25" s="839" t="s">
        <v>328</v>
      </c>
      <c r="D25" s="900">
        <v>2</v>
      </c>
      <c r="E25" s="901">
        <v>6</v>
      </c>
      <c r="F25" s="904"/>
      <c r="G25" s="893"/>
      <c r="H25" s="893"/>
      <c r="I25" s="893"/>
      <c r="J25" s="901"/>
      <c r="K25" s="900"/>
      <c r="L25" s="893"/>
      <c r="M25" s="893"/>
      <c r="N25" s="893"/>
      <c r="O25" s="901"/>
      <c r="P25" s="900"/>
      <c r="Q25" s="893"/>
      <c r="R25" s="893"/>
      <c r="S25" s="893"/>
      <c r="T25" s="895"/>
      <c r="U25" s="900"/>
      <c r="V25" s="893"/>
      <c r="W25" s="893"/>
      <c r="X25" s="893"/>
      <c r="Y25" s="901"/>
      <c r="Z25" s="904"/>
      <c r="AA25" s="893"/>
      <c r="AB25" s="893"/>
      <c r="AC25" s="893"/>
      <c r="AD25" s="895"/>
      <c r="AE25" s="906"/>
      <c r="AF25" s="904"/>
      <c r="AG25" s="893"/>
      <c r="AH25" s="893"/>
      <c r="AI25" s="901"/>
      <c r="AJ25" s="900"/>
      <c r="AK25" s="893"/>
      <c r="AL25" s="893"/>
      <c r="AM25" s="893"/>
      <c r="AN25" s="901"/>
      <c r="AO25" s="900"/>
      <c r="AP25" s="893"/>
      <c r="AQ25" s="893"/>
      <c r="AR25" s="893"/>
      <c r="AS25" s="901"/>
      <c r="AT25" s="900">
        <v>0</v>
      </c>
      <c r="AU25" s="893">
        <v>0</v>
      </c>
      <c r="AV25" s="893">
        <v>3</v>
      </c>
      <c r="AW25" s="893" t="s">
        <v>119</v>
      </c>
      <c r="AX25" s="901">
        <v>6</v>
      </c>
      <c r="AY25" s="897"/>
    </row>
    <row r="26" spans="1:51" x14ac:dyDescent="0.2">
      <c r="A26" s="983" t="s">
        <v>37</v>
      </c>
      <c r="B26" s="897" t="s">
        <v>329</v>
      </c>
      <c r="C26" s="839" t="s">
        <v>330</v>
      </c>
      <c r="D26" s="900">
        <v>2</v>
      </c>
      <c r="E26" s="901">
        <v>4</v>
      </c>
      <c r="F26" s="904"/>
      <c r="G26" s="893"/>
      <c r="H26" s="893"/>
      <c r="I26" s="893"/>
      <c r="J26" s="901"/>
      <c r="K26" s="900"/>
      <c r="L26" s="893"/>
      <c r="M26" s="893"/>
      <c r="N26" s="893"/>
      <c r="O26" s="901"/>
      <c r="P26" s="900"/>
      <c r="Q26" s="893"/>
      <c r="R26" s="893"/>
      <c r="S26" s="893"/>
      <c r="T26" s="895"/>
      <c r="U26" s="900"/>
      <c r="V26" s="893"/>
      <c r="W26" s="893"/>
      <c r="X26" s="893"/>
      <c r="Y26" s="901"/>
      <c r="Z26" s="904"/>
      <c r="AA26" s="893"/>
      <c r="AB26" s="893"/>
      <c r="AC26" s="893"/>
      <c r="AD26" s="895"/>
      <c r="AE26" s="906"/>
      <c r="AF26" s="904"/>
      <c r="AG26" s="893"/>
      <c r="AH26" s="893"/>
      <c r="AI26" s="901"/>
      <c r="AJ26" s="900"/>
      <c r="AK26" s="893"/>
      <c r="AL26" s="893"/>
      <c r="AM26" s="893"/>
      <c r="AN26" s="901"/>
      <c r="AO26" s="900">
        <v>0</v>
      </c>
      <c r="AP26" s="893">
        <v>0</v>
      </c>
      <c r="AQ26" s="893">
        <v>2</v>
      </c>
      <c r="AR26" s="893" t="s">
        <v>119</v>
      </c>
      <c r="AS26" s="901">
        <v>4</v>
      </c>
      <c r="AT26" s="900"/>
      <c r="AU26" s="893"/>
      <c r="AV26" s="893"/>
      <c r="AW26" s="893"/>
      <c r="AX26" s="901"/>
      <c r="AY26" s="897"/>
    </row>
    <row r="27" spans="1:51" x14ac:dyDescent="0.2">
      <c r="A27" s="983" t="s">
        <v>38</v>
      </c>
      <c r="B27" s="897" t="s">
        <v>331</v>
      </c>
      <c r="C27" s="839" t="s">
        <v>332</v>
      </c>
      <c r="D27" s="900">
        <v>2</v>
      </c>
      <c r="E27" s="901">
        <v>4</v>
      </c>
      <c r="F27" s="904"/>
      <c r="G27" s="893"/>
      <c r="H27" s="893"/>
      <c r="I27" s="893"/>
      <c r="J27" s="901"/>
      <c r="K27" s="900"/>
      <c r="L27" s="893"/>
      <c r="M27" s="893"/>
      <c r="N27" s="893"/>
      <c r="O27" s="901"/>
      <c r="P27" s="900"/>
      <c r="Q27" s="893"/>
      <c r="R27" s="893"/>
      <c r="S27" s="893"/>
      <c r="T27" s="895"/>
      <c r="U27" s="900"/>
      <c r="V27" s="893"/>
      <c r="W27" s="893"/>
      <c r="X27" s="893"/>
      <c r="Y27" s="901"/>
      <c r="Z27" s="904"/>
      <c r="AA27" s="893"/>
      <c r="AB27" s="893"/>
      <c r="AC27" s="893"/>
      <c r="AD27" s="895"/>
      <c r="AE27" s="906"/>
      <c r="AF27" s="904"/>
      <c r="AG27" s="893"/>
      <c r="AH27" s="893"/>
      <c r="AI27" s="901"/>
      <c r="AJ27" s="900"/>
      <c r="AK27" s="893"/>
      <c r="AL27" s="893"/>
      <c r="AM27" s="893"/>
      <c r="AN27" s="901"/>
      <c r="AO27" s="900"/>
      <c r="AP27" s="893"/>
      <c r="AQ27" s="893"/>
      <c r="AR27" s="893"/>
      <c r="AS27" s="901"/>
      <c r="AT27" s="900">
        <v>0</v>
      </c>
      <c r="AU27" s="893">
        <v>0</v>
      </c>
      <c r="AV27" s="893">
        <v>2</v>
      </c>
      <c r="AW27" s="893" t="s">
        <v>119</v>
      </c>
      <c r="AX27" s="901">
        <v>4</v>
      </c>
      <c r="AY27" s="897"/>
    </row>
    <row r="28" spans="1:51" x14ac:dyDescent="0.2">
      <c r="A28" s="983" t="s">
        <v>39</v>
      </c>
      <c r="B28" s="897" t="s">
        <v>333</v>
      </c>
      <c r="C28" s="839" t="s">
        <v>334</v>
      </c>
      <c r="D28" s="900">
        <v>2</v>
      </c>
      <c r="E28" s="901">
        <v>6</v>
      </c>
      <c r="F28" s="904"/>
      <c r="G28" s="893"/>
      <c r="H28" s="893"/>
      <c r="I28" s="893"/>
      <c r="J28" s="901"/>
      <c r="K28" s="900"/>
      <c r="L28" s="893"/>
      <c r="M28" s="893"/>
      <c r="N28" s="893"/>
      <c r="O28" s="901"/>
      <c r="P28" s="900"/>
      <c r="Q28" s="893"/>
      <c r="R28" s="893"/>
      <c r="S28" s="893"/>
      <c r="T28" s="895"/>
      <c r="U28" s="900"/>
      <c r="V28" s="893"/>
      <c r="W28" s="893"/>
      <c r="X28" s="893"/>
      <c r="Y28" s="901"/>
      <c r="Z28" s="904"/>
      <c r="AA28" s="893"/>
      <c r="AB28" s="893"/>
      <c r="AC28" s="893"/>
      <c r="AD28" s="895"/>
      <c r="AE28" s="906"/>
      <c r="AF28" s="904"/>
      <c r="AG28" s="893"/>
      <c r="AH28" s="893"/>
      <c r="AI28" s="901"/>
      <c r="AJ28" s="900"/>
      <c r="AK28" s="893"/>
      <c r="AL28" s="893"/>
      <c r="AM28" s="893"/>
      <c r="AN28" s="901"/>
      <c r="AO28" s="900">
        <v>0</v>
      </c>
      <c r="AP28" s="893">
        <v>0</v>
      </c>
      <c r="AQ28" s="893">
        <v>3</v>
      </c>
      <c r="AR28" s="893" t="s">
        <v>119</v>
      </c>
      <c r="AS28" s="901">
        <v>6</v>
      </c>
      <c r="AT28" s="900"/>
      <c r="AU28" s="893"/>
      <c r="AV28" s="893"/>
      <c r="AW28" s="893"/>
      <c r="AX28" s="901"/>
      <c r="AY28" s="897"/>
    </row>
    <row r="29" spans="1:51" ht="13.5" thickBot="1" x14ac:dyDescent="0.25">
      <c r="A29" s="1002" t="s">
        <v>40</v>
      </c>
      <c r="B29" s="838" t="s">
        <v>335</v>
      </c>
      <c r="C29" s="840" t="s">
        <v>336</v>
      </c>
      <c r="D29" s="902">
        <v>2</v>
      </c>
      <c r="E29" s="903">
        <v>6</v>
      </c>
      <c r="F29" s="905"/>
      <c r="G29" s="894"/>
      <c r="H29" s="894"/>
      <c r="I29" s="894"/>
      <c r="J29" s="903"/>
      <c r="K29" s="902"/>
      <c r="L29" s="894"/>
      <c r="M29" s="894"/>
      <c r="N29" s="894"/>
      <c r="O29" s="903"/>
      <c r="P29" s="902"/>
      <c r="Q29" s="894"/>
      <c r="R29" s="894"/>
      <c r="S29" s="894"/>
      <c r="T29" s="896"/>
      <c r="U29" s="902"/>
      <c r="V29" s="894"/>
      <c r="W29" s="894"/>
      <c r="X29" s="894"/>
      <c r="Y29" s="903"/>
      <c r="Z29" s="905"/>
      <c r="AA29" s="894"/>
      <c r="AB29" s="894"/>
      <c r="AC29" s="894"/>
      <c r="AD29" s="896"/>
      <c r="AE29" s="907"/>
      <c r="AF29" s="905"/>
      <c r="AG29" s="894"/>
      <c r="AH29" s="894"/>
      <c r="AI29" s="903"/>
      <c r="AJ29" s="902"/>
      <c r="AK29" s="894"/>
      <c r="AL29" s="894"/>
      <c r="AM29" s="894"/>
      <c r="AN29" s="903"/>
      <c r="AO29" s="902"/>
      <c r="AP29" s="894"/>
      <c r="AQ29" s="894"/>
      <c r="AR29" s="894"/>
      <c r="AS29" s="903"/>
      <c r="AT29" s="902">
        <v>0</v>
      </c>
      <c r="AU29" s="894">
        <v>0</v>
      </c>
      <c r="AV29" s="894">
        <v>3</v>
      </c>
      <c r="AW29" s="894" t="s">
        <v>119</v>
      </c>
      <c r="AX29" s="903">
        <v>6</v>
      </c>
      <c r="AY29" s="838"/>
    </row>
    <row r="31" spans="1:51" x14ac:dyDescent="0.2">
      <c r="B31" s="1159" t="s">
        <v>492</v>
      </c>
      <c r="C31" s="1159"/>
      <c r="D31" s="1159"/>
      <c r="E31" s="1159"/>
      <c r="F31" s="1159"/>
      <c r="G31" s="1159"/>
      <c r="H31" s="1159"/>
      <c r="I31" s="1159"/>
      <c r="J31" s="1159"/>
      <c r="K31" s="1159"/>
    </row>
    <row r="34" spans="3:8" customFormat="1" x14ac:dyDescent="0.2">
      <c r="C34" s="5"/>
      <c r="D34" s="5"/>
      <c r="E34" s="5"/>
      <c r="F34" s="5"/>
      <c r="G34" s="5"/>
      <c r="H34" s="5"/>
    </row>
    <row r="35" spans="3:8" customFormat="1" ht="15.75" x14ac:dyDescent="0.2">
      <c r="C35" s="5"/>
      <c r="D35" s="5"/>
      <c r="E35" s="5"/>
      <c r="F35" s="219" t="s">
        <v>131</v>
      </c>
      <c r="G35" s="5"/>
      <c r="H35" s="5"/>
    </row>
    <row r="36" spans="3:8" customFormat="1" ht="15.75" x14ac:dyDescent="0.2">
      <c r="C36" s="5"/>
      <c r="D36" s="5"/>
      <c r="E36" s="5"/>
      <c r="F36" s="219" t="s">
        <v>132</v>
      </c>
      <c r="G36" s="5"/>
      <c r="H36" s="5"/>
    </row>
  </sheetData>
  <mergeCells count="4">
    <mergeCell ref="B31:K31"/>
    <mergeCell ref="J3:V3"/>
    <mergeCell ref="F7:AX7"/>
    <mergeCell ref="E7:E8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7</vt:i4>
      </vt:variant>
    </vt:vector>
  </HeadingPairs>
  <TitlesOfParts>
    <vt:vector size="14" baseType="lpstr">
      <vt:lpstr>BSc N KIP ALAP</vt:lpstr>
      <vt:lpstr>BSc N Nyomda-Csomagolás-Papír</vt:lpstr>
      <vt:lpstr>Bsc N Divatter. fejl. és techn.</vt:lpstr>
      <vt:lpstr>BSc N Min.ir.-rendszerfejl.</vt:lpstr>
      <vt:lpstr>Szabadon választható tárgyak</vt:lpstr>
      <vt:lpstr>Kritérium tárgyak</vt:lpstr>
      <vt:lpstr>Kooperatív képzés választható </vt:lpstr>
      <vt:lpstr>'Bsc N Divatter. fejl. és techn.'!Nyomtatási_cím</vt:lpstr>
      <vt:lpstr>'BSc N KIP ALAP'!Nyomtatási_cím</vt:lpstr>
      <vt:lpstr>'BSc N Min.ir.-rendszerfejl.'!Nyomtatási_cím</vt:lpstr>
      <vt:lpstr>'Bsc N Divatter. fejl. és techn.'!Nyomtatási_terület</vt:lpstr>
      <vt:lpstr>'BSc N KIP ALAP'!Nyomtatási_terület</vt:lpstr>
      <vt:lpstr>'BSc N Min.ir.-rendszerfejl.'!Nyomtatási_terület</vt:lpstr>
      <vt:lpstr>'BSc N Nyomda-Csomagolás-Papír'!Nyomtatási_terület</vt:lpstr>
    </vt:vector>
  </TitlesOfParts>
  <Company>KKMF SZGTI SZFVÁR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</dc:creator>
  <cp:lastModifiedBy>Ildiko</cp:lastModifiedBy>
  <cp:lastPrinted>2014-06-02T10:07:28Z</cp:lastPrinted>
  <dcterms:created xsi:type="dcterms:W3CDTF">2001-09-27T10:36:13Z</dcterms:created>
  <dcterms:modified xsi:type="dcterms:W3CDTF">2014-07-03T14:23:11Z</dcterms:modified>
</cp:coreProperties>
</file>