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585" activeTab="0"/>
  </bookViews>
  <sheets>
    <sheet name="BSC L KÖM Alap" sheetId="1" r:id="rId1"/>
    <sheet name="BSc3 L KÖM Könnyűipari" sheetId="2" r:id="rId2"/>
    <sheet name="BSc3 L KÖM Informatika" sheetId="3" r:id="rId3"/>
    <sheet name="szabadon választható" sheetId="4" r:id="rId4"/>
  </sheets>
  <definedNames>
    <definedName name="_xlnm.Print_Titles" localSheetId="2">'BSc3 L KÖM Informatika'!$6:$9</definedName>
    <definedName name="_xlnm.Print_Titles" localSheetId="1">'BSc3 L KÖM Könnyűipari'!$6:$9</definedName>
    <definedName name="_xlnm.Print_Area" localSheetId="0">'BSC L KÖM Alap'!$A$1:$AI$72</definedName>
    <definedName name="_xlnm.Print_Area" localSheetId="2">'BSc3 L KÖM Informatika'!$A$1:$AI$46</definedName>
    <definedName name="_xlnm.Print_Area" localSheetId="1">'BSc3 L KÖM Könnyűipari'!$A$1:$AI$46</definedName>
  </definedNames>
  <calcPr fullCalcOnLoad="1"/>
</workbook>
</file>

<file path=xl/sharedStrings.xml><?xml version="1.0" encoding="utf-8"?>
<sst xmlns="http://schemas.openxmlformats.org/spreadsheetml/2006/main" count="627" uniqueCount="284">
  <si>
    <t xml:space="preserve">BSc (3) Mintatanterv </t>
  </si>
  <si>
    <t>Levelező tagozat</t>
  </si>
  <si>
    <t xml:space="preserve"> </t>
  </si>
  <si>
    <t xml:space="preserve">      félévi óraszámokkal (kz. l). ; követelményekkel (k.); kreditekkel (kr.)</t>
  </si>
  <si>
    <t>Kód</t>
  </si>
  <si>
    <t>Tantárgyak</t>
  </si>
  <si>
    <t>félévi</t>
  </si>
  <si>
    <t>kredit</t>
  </si>
  <si>
    <t>Félévek</t>
  </si>
  <si>
    <t>Előtanulmány</t>
  </si>
  <si>
    <t>óra</t>
  </si>
  <si>
    <t>1.</t>
  </si>
  <si>
    <t>2.</t>
  </si>
  <si>
    <t>3.</t>
  </si>
  <si>
    <t>4.</t>
  </si>
  <si>
    <t>5.</t>
  </si>
  <si>
    <t>6.</t>
  </si>
  <si>
    <t>7.</t>
  </si>
  <si>
    <t>kz</t>
  </si>
  <si>
    <t>l</t>
  </si>
  <si>
    <t>k</t>
  </si>
  <si>
    <t>kr</t>
  </si>
  <si>
    <t>Természettudományos ismeretek</t>
  </si>
  <si>
    <t>é</t>
  </si>
  <si>
    <t>v</t>
  </si>
  <si>
    <t>Műszaki kémia I.</t>
  </si>
  <si>
    <t>Műszaki kémia II.</t>
  </si>
  <si>
    <t>Fizika I.</t>
  </si>
  <si>
    <t>Fizika II.</t>
  </si>
  <si>
    <t>8.</t>
  </si>
  <si>
    <t>9.</t>
  </si>
  <si>
    <t>10.</t>
  </si>
  <si>
    <t>Elektrotechnika</t>
  </si>
  <si>
    <t>11.</t>
  </si>
  <si>
    <t>RMKKT1KTLC</t>
  </si>
  <si>
    <t>Környezettan</t>
  </si>
  <si>
    <t>Gazdasági és humán ismeretek</t>
  </si>
  <si>
    <t>12.</t>
  </si>
  <si>
    <t>GSVEU1A5LC</t>
  </si>
  <si>
    <t>EU ismeretek</t>
  </si>
  <si>
    <t>13.</t>
  </si>
  <si>
    <t>GGTKG1A5LC</t>
  </si>
  <si>
    <t>Közgazdaságtan I.</t>
  </si>
  <si>
    <t>14.</t>
  </si>
  <si>
    <t>GGTKG2A5LC</t>
  </si>
  <si>
    <t>Közgazdaságtan II.</t>
  </si>
  <si>
    <t>15.</t>
  </si>
  <si>
    <t>Mérnöki kommunikáció</t>
  </si>
  <si>
    <t>16.</t>
  </si>
  <si>
    <t>GSVVG1A5LC</t>
  </si>
  <si>
    <t>17.</t>
  </si>
  <si>
    <t>GSVVG2A5LC</t>
  </si>
  <si>
    <t>18.</t>
  </si>
  <si>
    <t>GVMME1A5LC</t>
  </si>
  <si>
    <t>Menedzsment</t>
  </si>
  <si>
    <t>19.</t>
  </si>
  <si>
    <t>20.</t>
  </si>
  <si>
    <t>Szakmai törzsanyag</t>
  </si>
  <si>
    <t>21.</t>
  </si>
  <si>
    <t>22.</t>
  </si>
  <si>
    <t>Műszaki rajz és dokumentáció</t>
  </si>
  <si>
    <t>23.</t>
  </si>
  <si>
    <t>24.</t>
  </si>
  <si>
    <t>25.</t>
  </si>
  <si>
    <t>26.</t>
  </si>
  <si>
    <t>Informatika I.</t>
  </si>
  <si>
    <t>27.</t>
  </si>
  <si>
    <t>Informatika II.</t>
  </si>
  <si>
    <t>28.</t>
  </si>
  <si>
    <t>Informatika labor</t>
  </si>
  <si>
    <t>29.</t>
  </si>
  <si>
    <t>30.</t>
  </si>
  <si>
    <t>31.</t>
  </si>
  <si>
    <t>Integrált irányítási rendszerek II.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</si>
  <si>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</si>
  <si>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</si>
  <si>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</si>
  <si>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</si>
  <si>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</si>
  <si>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</si>
  <si>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</si>
  <si>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</si>
  <si>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</si>
  <si>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Szabályozás és vezérlés</t>
  </si>
  <si>
    <t>41.</t>
  </si>
  <si>
    <t>42.</t>
  </si>
  <si>
    <t>Biztonságtechnika</t>
  </si>
  <si>
    <t>Vizsga (v)</t>
  </si>
  <si>
    <t>RMKMA1KTLC</t>
  </si>
  <si>
    <t xml:space="preserve">Matematika I.  </t>
  </si>
  <si>
    <t>RMKMA2KTLC</t>
  </si>
  <si>
    <t xml:space="preserve">Matematika II.  </t>
  </si>
  <si>
    <t>RMKFI1KTLC</t>
  </si>
  <si>
    <t>RMKFI2KTLC</t>
  </si>
  <si>
    <t>RMTMK1KTLC</t>
  </si>
  <si>
    <t>RMTMK2KTLC</t>
  </si>
  <si>
    <t>RMKAK1KTLC</t>
  </si>
  <si>
    <t>Analítikai kémia</t>
  </si>
  <si>
    <t>RBTMK2KTLC</t>
  </si>
  <si>
    <t>RMKBI1KTLC</t>
  </si>
  <si>
    <t>Biológia I.</t>
  </si>
  <si>
    <t>RMKBI2KTLC</t>
  </si>
  <si>
    <t>Biológia II.</t>
  </si>
  <si>
    <t>RMKOK1KTLC</t>
  </si>
  <si>
    <t>Ökológia</t>
  </si>
  <si>
    <t>RMKGE1KTLC</t>
  </si>
  <si>
    <t>Geológia</t>
  </si>
  <si>
    <t>GVMKG1A5LC</t>
  </si>
  <si>
    <t>Vállalk. gazdaságtan I.</t>
  </si>
  <si>
    <t>GVMKG2A5LC</t>
  </si>
  <si>
    <t>Vállalk. gazdaságtan II.</t>
  </si>
  <si>
    <t>GVMVG1A5LC</t>
  </si>
  <si>
    <t>GVMVG2A5LC</t>
  </si>
  <si>
    <t>RBTIR1KTLC</t>
  </si>
  <si>
    <t xml:space="preserve">Integrált irányítási rendszerek I. </t>
  </si>
  <si>
    <t>RMKME1KTLC</t>
  </si>
  <si>
    <t>Mechanika</t>
  </si>
  <si>
    <t>RMKMR1KTLC</t>
  </si>
  <si>
    <t>RMKEL1KTLC</t>
  </si>
  <si>
    <t>RMKSV1KTLC</t>
  </si>
  <si>
    <t>RMKAM1KTLC</t>
  </si>
  <si>
    <t>Ált. mérnöki ismeretek</t>
  </si>
  <si>
    <t>RMKBT1KTLC</t>
  </si>
  <si>
    <t>RMKFT1KTLC</t>
  </si>
  <si>
    <t>Földtudományi szakismeret</t>
  </si>
  <si>
    <t>RMKKE1KTLC</t>
  </si>
  <si>
    <t>Környezeti elemek védelme I. (Vizmin. véd.)</t>
  </si>
  <si>
    <t>RMKKE2KTLC</t>
  </si>
  <si>
    <t>Környezeti elemek védelme II. (Levegőmin. véd.)</t>
  </si>
  <si>
    <t>RMKKE3KTLC</t>
  </si>
  <si>
    <t>Környezeti elemek védelme III. (Talajvédelem)</t>
  </si>
  <si>
    <t>RMKKE4KTLC</t>
  </si>
  <si>
    <t>Környezeti elemek védelme IV. (Hulladékgazdálk.)</t>
  </si>
  <si>
    <t>RMKKE5KTLC</t>
  </si>
  <si>
    <t>Körny. elemek védelmeV.( Zaj, rezgés,sugárzás véd.)</t>
  </si>
  <si>
    <t>RMKTT1KTLC</t>
  </si>
  <si>
    <t>Természet és tájvédelem I.</t>
  </si>
  <si>
    <t>RMKTT2KTLC</t>
  </si>
  <si>
    <t>Természet és tájvédelem II.</t>
  </si>
  <si>
    <t>RMTIN1KTLC</t>
  </si>
  <si>
    <t>RMTIN2KTLC</t>
  </si>
  <si>
    <t>RMTIN3KTLC</t>
  </si>
  <si>
    <t>RMKTI1KTLC</t>
  </si>
  <si>
    <t>Térinformatika</t>
  </si>
  <si>
    <t>RMKKA1KTLC</t>
  </si>
  <si>
    <t>Környezetértékelés és audit.</t>
  </si>
  <si>
    <t>RMKKG1KTLC</t>
  </si>
  <si>
    <t>Környezetgazdálkodás</t>
  </si>
  <si>
    <t>RMKKZ1KTLC</t>
  </si>
  <si>
    <t>Környezetgazdaságtan</t>
  </si>
  <si>
    <t>43.</t>
  </si>
  <si>
    <t>44.</t>
  </si>
  <si>
    <t>RMKKU1KTLC</t>
  </si>
  <si>
    <t>Közegészségügy</t>
  </si>
  <si>
    <t>45.</t>
  </si>
  <si>
    <t>RMKKM1KTLC</t>
  </si>
  <si>
    <t>Környezeti mérések, monitoring</t>
  </si>
  <si>
    <t>46.</t>
  </si>
  <si>
    <t>47.</t>
  </si>
  <si>
    <t>48.</t>
  </si>
  <si>
    <t>RMKKK1KTLC</t>
  </si>
  <si>
    <t>Környezeti kémia</t>
  </si>
  <si>
    <t>Könnyűipari szakirány</t>
  </si>
  <si>
    <t xml:space="preserve">Differenciált szakmai ismeretek  </t>
  </si>
  <si>
    <t>Speciális környezetvédelem I.(textil, ruha, bőr)</t>
  </si>
  <si>
    <t>Speciális környezetvédelem II.(papír, csom, nyomda)</t>
  </si>
  <si>
    <t>56.</t>
  </si>
  <si>
    <t>57.</t>
  </si>
  <si>
    <t>RMKSI1KVLC</t>
  </si>
  <si>
    <t>Szimulációk</t>
  </si>
  <si>
    <t>58.</t>
  </si>
  <si>
    <t>Biotechnológia alapjai</t>
  </si>
  <si>
    <t>59.</t>
  </si>
  <si>
    <t>RBTST1KVLC</t>
  </si>
  <si>
    <t>Szűréstechnika textiliákkal</t>
  </si>
  <si>
    <t>60.</t>
  </si>
  <si>
    <t>Szakirány összesen:</t>
  </si>
  <si>
    <t>Szabadon választható tárgyak</t>
  </si>
  <si>
    <t>Szakdolgozat</t>
  </si>
  <si>
    <t>a</t>
  </si>
  <si>
    <t>Mindösszesen:</t>
  </si>
  <si>
    <t>További előfeltétel: a szakmai törzsanyag tárgyai csak min. 25 kredit teljesítése után vehetők fel!</t>
  </si>
  <si>
    <t xml:space="preserve">Dr. Patkó István </t>
  </si>
  <si>
    <t>Évközi jegy (é)</t>
  </si>
  <si>
    <t>Aláírás (a)</t>
  </si>
  <si>
    <t>RMTMP1ITLC</t>
  </si>
  <si>
    <t>Matematikai programozás I.</t>
  </si>
  <si>
    <t>RMTMP2ITLC</t>
  </si>
  <si>
    <t>Matematikai programozás II.</t>
  </si>
  <si>
    <t>RMTIR1ITLC</t>
  </si>
  <si>
    <t xml:space="preserve">Információs rendszerek I. </t>
  </si>
  <si>
    <t>RMTIR2ITLC</t>
  </si>
  <si>
    <t xml:space="preserve">Információs rendszerek II. </t>
  </si>
  <si>
    <t>RMTAP1ITLC</t>
  </si>
  <si>
    <t xml:space="preserve">Allkalmazói programozás </t>
  </si>
  <si>
    <t>RMTAB1ITLC</t>
  </si>
  <si>
    <t>Adatbáziskezelés</t>
  </si>
  <si>
    <t>RMTML1ITLC</t>
  </si>
  <si>
    <t>Maple</t>
  </si>
  <si>
    <t>RMTMU1ITLC</t>
  </si>
  <si>
    <t xml:space="preserve">Multimédia és alkalmazásai </t>
  </si>
  <si>
    <t xml:space="preserve">RMTKA1ITLC </t>
  </si>
  <si>
    <t xml:space="preserve">Környezetvédelmi adatgyűjtő rendszerek </t>
  </si>
  <si>
    <t>RMTIM1ITLC</t>
  </si>
  <si>
    <t xml:space="preserve">Környezetinformatikai modellek </t>
  </si>
  <si>
    <t>RMTAL1ITLC</t>
  </si>
  <si>
    <t>Adatstruktúrák és algoritmusok</t>
  </si>
  <si>
    <t>RMTSZ1ITLC</t>
  </si>
  <si>
    <t>Számítógépes szimuláció</t>
  </si>
  <si>
    <t>RMTHO1ITLC</t>
  </si>
  <si>
    <t xml:space="preserve">Hálózatok operációs rendszerei </t>
  </si>
  <si>
    <t>Kötelezően választható szakmai tárgyak informatika szakirány összesen:</t>
  </si>
  <si>
    <t>Környezetinformatika szakirány</t>
  </si>
  <si>
    <t>Alaptárgyak</t>
  </si>
  <si>
    <t>Kötelezően választható szakmai tárgyak könnyűipari szakirány</t>
  </si>
  <si>
    <t>összesen</t>
  </si>
  <si>
    <t xml:space="preserve">Alaptárgyak </t>
  </si>
  <si>
    <t>Szakirány</t>
  </si>
  <si>
    <t>Midösszesen</t>
  </si>
  <si>
    <t xml:space="preserve">Rejtő Sándor Könnyűipari és Környezetmérnöki Kar </t>
  </si>
  <si>
    <t xml:space="preserve">dékán </t>
  </si>
  <si>
    <t>Óbudai Egyetem</t>
  </si>
  <si>
    <t>A záróvizsga tárgyai:  1. Környezeti elemek védelme  2. Természet és tájvédelem</t>
  </si>
  <si>
    <t>Környezeti műveletek és technológiák I. (szennyvíztisztítás)</t>
  </si>
  <si>
    <t xml:space="preserve">Környezeti műveletek és technológiák II.( megújuló energiák). </t>
  </si>
  <si>
    <t>Környezetjogi ismeretek</t>
  </si>
  <si>
    <t>RMKKJ1KTLC</t>
  </si>
  <si>
    <t>RTSIR2KTLC</t>
  </si>
  <si>
    <t>RTSIR1KTLC</t>
  </si>
  <si>
    <t>RTSKO1KTLC</t>
  </si>
  <si>
    <t>RTTSK1KTLC</t>
  </si>
  <si>
    <t>RMTSK2KTLC</t>
  </si>
  <si>
    <t>RMKKV1KTLC</t>
  </si>
  <si>
    <t>RMKKV2KTLC</t>
  </si>
  <si>
    <t>RMKKV1-5….</t>
  </si>
  <si>
    <t>RMKBI1KVLC</t>
  </si>
  <si>
    <t>Kockázatelemzés</t>
  </si>
  <si>
    <t>RMKKE1KVLC</t>
  </si>
  <si>
    <t>Feldolgozástechnológia I.(R-T-B)</t>
  </si>
  <si>
    <t>Feldolgozástechnológia II. (Ny-P)</t>
  </si>
  <si>
    <t>Feldolgozástechnológia III. (min.ir)</t>
  </si>
  <si>
    <t>Feldolgozástechnológia IV. (rendszerépítés)</t>
  </si>
  <si>
    <t xml:space="preserve">Feldolgozástechnológia V.(informatika) </t>
  </si>
  <si>
    <t>RTTFT1LTLC</t>
  </si>
  <si>
    <t>RMTFT2LTLC</t>
  </si>
  <si>
    <t>RTSFT3LTLC</t>
  </si>
  <si>
    <t>RTSFT4LTLC</t>
  </si>
  <si>
    <t>RMTFT5LTLC</t>
  </si>
  <si>
    <t xml:space="preserve">Érvényes: 2012. január 1-től  </t>
  </si>
  <si>
    <t xml:space="preserve">Érvényes: 2012. január 1-től </t>
  </si>
  <si>
    <t>BSc (3)  Mintatanterv</t>
  </si>
  <si>
    <t>Rejtő Sándor Könnyűipari és Környezetmérnöki Kar</t>
  </si>
  <si>
    <t>Érvényes:</t>
  </si>
  <si>
    <t xml:space="preserve">      heti óraszámokkal (ea. tgy. l). ; követelményekkel (k.); kreditekkel (kr.)</t>
  </si>
  <si>
    <t>heti</t>
  </si>
  <si>
    <r>
      <t>kredi</t>
    </r>
    <r>
      <rPr>
        <b/>
        <sz val="12"/>
        <rFont val="Arial CE"/>
        <family val="0"/>
      </rPr>
      <t>t</t>
    </r>
  </si>
  <si>
    <t>ea</t>
  </si>
  <si>
    <t>tgy</t>
  </si>
  <si>
    <t>"</t>
  </si>
  <si>
    <t>A tárgyak adott félévi indításáról a hallgatói létszámok és az oktatói terhelések ismeretében a dékán dönt!</t>
  </si>
  <si>
    <t>Dr. Patkó István</t>
  </si>
  <si>
    <t>dékán</t>
  </si>
  <si>
    <t>Környezetmérnöki szak</t>
  </si>
  <si>
    <t>RMKKR1KVLC</t>
  </si>
  <si>
    <t>Kromatográfia</t>
  </si>
  <si>
    <t>RMKMETKVLC</t>
  </si>
  <si>
    <t>Meteorológia a környezetvédelemben</t>
  </si>
  <si>
    <t>RTTST1BVLC</t>
  </si>
  <si>
    <t>A terméktervezés számítógépes eszközei</t>
  </si>
  <si>
    <t>RTTET1MVLC</t>
  </si>
  <si>
    <t>Egészségõrzõ textilrendszerek</t>
  </si>
  <si>
    <t>RTTFV1TVLC</t>
  </si>
  <si>
    <t>Fogyasztóvédelem</t>
  </si>
  <si>
    <t>RTTIA1MVLC</t>
  </si>
  <si>
    <t>Intelligens anyagok sajátosságai</t>
  </si>
  <si>
    <t>RTTKE1RVLC</t>
  </si>
  <si>
    <t>Könnyûipari enciklopédia (BRT)</t>
  </si>
  <si>
    <t>RTTTV1MVLC</t>
  </si>
  <si>
    <t>Speciális textilruházati vizsgálatok</t>
  </si>
  <si>
    <t>RTTDE1RVLC</t>
  </si>
  <si>
    <t>Design</t>
  </si>
  <si>
    <t>RTTOT1RVLC</t>
  </si>
  <si>
    <t>Öltözködéstörténet</t>
  </si>
  <si>
    <t>2013. szeptembertől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</si>
</sst>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6">
    <font>
      <sz val="10"/>
      <name val="Arial CE"/>
      <family val="0"/>
    </font>
    <font>
      <sz val="11"/>
      <color indexed="8"/>
      <name val="Calibri"/>
      <family val="2"/>
    </font>
    <font>
      <u val="single"/>
      <sz val="9"/>
      <color indexed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i/>
      <sz val="12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0"/>
      <name val="Times New Roman CE"/>
      <family val="1"/>
    </font>
    <font>
      <b/>
      <sz val="11"/>
      <name val="Arial CE"/>
      <family val="0"/>
    </font>
    <font>
      <sz val="8"/>
      <name val="Arial CE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0"/>
    </font>
    <font>
      <b/>
      <i/>
      <sz val="10"/>
      <name val="Arial CE"/>
      <family val="0"/>
    </font>
    <font>
      <b/>
      <sz val="10"/>
      <name val="Arial"/>
      <family val="2"/>
    </font>
    <font>
      <i/>
      <sz val="12"/>
      <name val="Arial CE"/>
      <family val="0"/>
    </font>
    <font>
      <sz val="12"/>
      <name val="Wingdings 3"/>
      <family val="1"/>
    </font>
    <font>
      <sz val="12"/>
      <color indexed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 style="medium"/>
      <right style="dotted"/>
      <top style="medium"/>
      <bottom/>
    </border>
    <border>
      <left style="dotted"/>
      <right style="dotted"/>
      <top style="medium"/>
      <bottom/>
    </border>
    <border>
      <left style="dotted"/>
      <right style="medium"/>
      <top style="medium"/>
      <bottom/>
    </border>
    <border>
      <left/>
      <right style="medium"/>
      <top style="thin"/>
      <bottom style="dotted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dotted"/>
      <bottom style="dotted"/>
    </border>
    <border>
      <left/>
      <right/>
      <top/>
      <bottom style="dotted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dotted"/>
      <top/>
      <bottom style="dotted"/>
    </border>
    <border>
      <left style="dotted"/>
      <right style="dotted"/>
      <top/>
      <bottom style="dotted"/>
    </border>
    <border>
      <left style="dotted"/>
      <right style="medium"/>
      <top/>
      <bottom style="dotted"/>
    </border>
    <border>
      <left style="medium"/>
      <right style="medium"/>
      <top/>
      <bottom style="dotted"/>
    </border>
    <border>
      <left/>
      <right/>
      <top style="dotted"/>
      <bottom style="dotted"/>
    </border>
    <border>
      <left style="medium"/>
      <right style="thin"/>
      <top style="dotted"/>
      <bottom/>
    </border>
    <border>
      <left/>
      <right style="medium"/>
      <top style="dotted"/>
      <bottom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medium"/>
      <top style="dotted"/>
      <bottom/>
    </border>
    <border>
      <left/>
      <right/>
      <top style="dotted"/>
      <bottom/>
    </border>
    <border>
      <left style="medium"/>
      <right style="dotted"/>
      <top style="dotted"/>
      <bottom/>
    </border>
    <border>
      <left style="dotted"/>
      <right style="dotted"/>
      <top style="dotted"/>
      <bottom/>
    </border>
    <border>
      <left style="dotted"/>
      <right style="medium"/>
      <top style="dotted"/>
      <bottom/>
    </border>
    <border>
      <left style="medium"/>
      <right style="medium"/>
      <top style="dotted"/>
      <bottom/>
    </border>
    <border>
      <left style="medium"/>
      <right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medium"/>
      <top style="thin"/>
      <bottom style="dotted"/>
    </border>
    <border>
      <left style="medium"/>
      <right/>
      <top/>
      <bottom style="dotted"/>
    </border>
    <border>
      <left/>
      <right style="medium"/>
      <top style="dotted"/>
      <bottom style="dotted"/>
    </border>
    <border>
      <left/>
      <right style="medium"/>
      <top/>
      <bottom style="dotted"/>
    </border>
    <border>
      <left style="dotted"/>
      <right/>
      <top/>
      <bottom style="dotted"/>
    </border>
    <border>
      <left style="dotted"/>
      <right/>
      <top style="dotted"/>
      <bottom style="dotted"/>
    </border>
    <border>
      <left style="medium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dotted"/>
      <right style="dotted"/>
      <top/>
      <bottom/>
    </border>
    <border>
      <left style="dotted"/>
      <right style="medium"/>
      <top/>
      <bottom/>
    </border>
    <border>
      <left style="thin"/>
      <right style="medium"/>
      <top style="dotted"/>
      <bottom style="dotted"/>
    </border>
    <border>
      <left style="medium"/>
      <right/>
      <top style="dotted"/>
      <bottom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/>
      <right style="medium"/>
      <top style="dotted"/>
      <bottom style="medium"/>
    </border>
    <border>
      <left style="medium"/>
      <right/>
      <top style="dashed"/>
      <bottom style="dotted"/>
    </border>
    <border>
      <left/>
      <right/>
      <top style="dashed"/>
      <bottom style="dotted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 style="medium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otted"/>
    </border>
    <border>
      <left style="thin"/>
      <right style="medium"/>
      <top style="dashed"/>
      <bottom style="dotted"/>
    </border>
    <border>
      <left style="thin"/>
      <right style="thin"/>
      <top style="thin"/>
      <bottom style="dotted"/>
    </border>
    <border>
      <left/>
      <right/>
      <top style="medium"/>
      <bottom/>
    </border>
    <border>
      <left/>
      <right/>
      <top/>
      <bottom style="medium"/>
    </border>
    <border>
      <left/>
      <right style="dotted"/>
      <top style="dotted"/>
      <bottom style="dotted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double"/>
    </border>
    <border>
      <left/>
      <right/>
      <top/>
      <bottom style="double"/>
    </border>
    <border>
      <left style="medium"/>
      <right/>
      <top/>
      <bottom style="double"/>
    </border>
    <border>
      <left style="thin"/>
      <right style="medium"/>
      <top/>
      <bottom style="double"/>
    </border>
    <border>
      <left style="dotted"/>
      <right style="dotted"/>
      <top/>
      <bottom style="double"/>
    </border>
    <border>
      <left style="dotted"/>
      <right style="medium"/>
      <top/>
      <bottom style="double"/>
    </border>
    <border>
      <left style="dotted"/>
      <right style="dotted"/>
      <top/>
      <bottom style="medium"/>
    </border>
    <border>
      <left style="dotted"/>
      <right/>
      <top style="dotted"/>
      <bottom style="medium"/>
    </border>
    <border>
      <left/>
      <right style="dotted"/>
      <top style="dotted"/>
      <bottom style="medium"/>
    </border>
    <border>
      <left/>
      <right style="dotted"/>
      <top/>
      <bottom style="dotted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/>
      <right style="medium"/>
      <top style="medium"/>
      <bottom style="dotted"/>
    </border>
    <border>
      <left style="medium"/>
      <right style="medium"/>
      <top style="dotted"/>
      <bottom style="double"/>
    </border>
    <border>
      <left/>
      <right/>
      <top style="dotted"/>
      <bottom style="double"/>
    </border>
    <border>
      <left style="medium"/>
      <right/>
      <top style="dotted"/>
      <bottom style="double"/>
    </border>
    <border>
      <left style="medium"/>
      <right style="thin"/>
      <top style="dotted"/>
      <bottom style="double"/>
    </border>
    <border>
      <left/>
      <right style="medium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 style="dotted"/>
      <top style="dotted"/>
      <bottom style="double"/>
    </border>
    <border>
      <left style="dotted"/>
      <right/>
      <top style="dotted"/>
      <bottom style="double"/>
    </border>
    <border>
      <left/>
      <right style="dotted"/>
      <top style="dotted"/>
      <bottom style="double"/>
    </border>
    <border>
      <left style="thin"/>
      <right style="thin"/>
      <top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dotted"/>
    </border>
    <border>
      <left/>
      <right style="medium"/>
      <top style="medium"/>
      <bottom/>
    </border>
    <border>
      <left style="medium"/>
      <right style="dotted"/>
      <top>
        <color indexed="63"/>
      </top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ashed"/>
      <right style="medium"/>
      <top style="dashed"/>
      <bottom>
        <color indexed="63"/>
      </bottom>
    </border>
    <border>
      <left style="dashed"/>
      <right style="medium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medium"/>
      <right style="medium"/>
      <top style="dashed"/>
      <bottom style="dashed"/>
    </border>
    <border>
      <left>
        <color indexed="63"/>
      </left>
      <right style="thin"/>
      <top style="dotted"/>
      <bottom style="medium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medium"/>
      <top style="dotted"/>
      <bottom style="medium"/>
    </border>
    <border>
      <left style="dashed"/>
      <right>
        <color indexed="63"/>
      </right>
      <top style="dash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medium"/>
      <right style="dashed"/>
      <top style="medium"/>
      <bottom style="thin"/>
    </border>
    <border>
      <left style="dashed"/>
      <right style="medium"/>
      <top style="medium"/>
      <bottom style="thin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medium"/>
    </border>
    <border>
      <left style="medium"/>
      <right style="medium"/>
      <top style="dashed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1" borderId="7" applyNumberFormat="0" applyFon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8" applyNumberFormat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9">
      <alignment/>
      <protection/>
    </xf>
    <xf numFmtId="0" fontId="51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29" borderId="1" applyNumberFormat="0" applyAlignment="0" applyProtection="0"/>
    <xf numFmtId="9" fontId="0" fillId="0" borderId="0" applyFont="0" applyFill="0" applyBorder="0" applyAlignment="0" applyProtection="0"/>
  </cellStyleXfs>
  <cellXfs count="47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0" xfId="56" applyFont="1" applyFill="1" applyBorder="1" applyAlignment="1">
      <alignment/>
      <protection/>
    </xf>
    <xf numFmtId="0" fontId="8" fillId="0" borderId="18" xfId="0" applyFont="1" applyFill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32" borderId="20" xfId="0" applyFont="1" applyFill="1" applyBorder="1" applyAlignment="1">
      <alignment horizontal="left" vertical="center" wrapText="1"/>
    </xf>
    <xf numFmtId="0" fontId="6" fillId="32" borderId="21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26" xfId="0" applyFont="1" applyBorder="1" applyAlignment="1">
      <alignment horizontal="center" vertical="center"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5" xfId="0" applyFont="1" applyFill="1" applyBorder="1" applyAlignment="1">
      <alignment/>
    </xf>
    <xf numFmtId="0" fontId="9" fillId="0" borderId="46" xfId="0" applyFont="1" applyFill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9" fillId="0" borderId="4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9" fillId="0" borderId="45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12" fillId="0" borderId="51" xfId="0" applyFont="1" applyFill="1" applyBorder="1" applyAlignment="1">
      <alignment horizontal="center"/>
    </xf>
    <xf numFmtId="0" fontId="9" fillId="0" borderId="34" xfId="0" applyFont="1" applyFill="1" applyBorder="1" applyAlignment="1">
      <alignment/>
    </xf>
    <xf numFmtId="0" fontId="12" fillId="0" borderId="52" xfId="0" applyFont="1" applyFill="1" applyBorder="1" applyAlignment="1">
      <alignment horizontal="center"/>
    </xf>
    <xf numFmtId="0" fontId="9" fillId="0" borderId="40" xfId="0" applyFont="1" applyFill="1" applyBorder="1" applyAlignment="1">
      <alignment/>
    </xf>
    <xf numFmtId="0" fontId="9" fillId="0" borderId="53" xfId="0" applyFont="1" applyFill="1" applyBorder="1" applyAlignment="1">
      <alignment horizontal="center"/>
    </xf>
    <xf numFmtId="0" fontId="12" fillId="0" borderId="26" xfId="43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9" xfId="56" applyFont="1">
      <alignment/>
      <protection/>
    </xf>
    <xf numFmtId="0" fontId="13" fillId="0" borderId="38" xfId="56" applyFont="1" applyBorder="1" applyAlignment="1">
      <alignment horizontal="center"/>
      <protection/>
    </xf>
    <xf numFmtId="0" fontId="13" fillId="0" borderId="0" xfId="56" applyFont="1" applyFill="1" applyBorder="1">
      <alignment/>
      <protection/>
    </xf>
    <xf numFmtId="0" fontId="4" fillId="0" borderId="9" xfId="56" applyFont="1" applyAlignment="1">
      <alignment horizontal="center" vertical="center"/>
      <protection/>
    </xf>
    <xf numFmtId="0" fontId="9" fillId="0" borderId="27" xfId="56" applyFont="1" applyBorder="1" applyAlignment="1">
      <alignment/>
      <protection/>
    </xf>
    <xf numFmtId="0" fontId="9" fillId="0" borderId="48" xfId="56" applyFont="1" applyFill="1" applyBorder="1" applyAlignment="1">
      <alignment horizontal="center"/>
      <protection/>
    </xf>
    <xf numFmtId="0" fontId="9" fillId="0" borderId="54" xfId="56" applyFont="1" applyFill="1" applyBorder="1" applyAlignment="1">
      <alignment horizontal="center"/>
      <protection/>
    </xf>
    <xf numFmtId="0" fontId="9" fillId="0" borderId="31" xfId="56" applyFont="1" applyFill="1" applyBorder="1" applyAlignment="1">
      <alignment horizontal="center"/>
      <protection/>
    </xf>
    <xf numFmtId="0" fontId="12" fillId="0" borderId="31" xfId="56" applyFont="1" applyFill="1" applyBorder="1" applyAlignment="1">
      <alignment horizontal="center"/>
      <protection/>
    </xf>
    <xf numFmtId="0" fontId="9" fillId="0" borderId="32" xfId="56" applyFont="1" applyFill="1" applyBorder="1" applyAlignment="1">
      <alignment horizontal="center"/>
      <protection/>
    </xf>
    <xf numFmtId="0" fontId="9" fillId="0" borderId="33" xfId="56" applyFont="1" applyFill="1" applyBorder="1" applyAlignment="1">
      <alignment horizontal="center"/>
      <protection/>
    </xf>
    <xf numFmtId="0" fontId="9" fillId="0" borderId="0" xfId="56" applyFont="1" applyFill="1" applyBorder="1">
      <alignment/>
      <protection/>
    </xf>
    <xf numFmtId="0" fontId="6" fillId="0" borderId="55" xfId="56" applyFont="1" applyBorder="1" applyAlignment="1">
      <alignment horizontal="center" vertical="center"/>
      <protection/>
    </xf>
    <xf numFmtId="0" fontId="9" fillId="0" borderId="34" xfId="56" applyFont="1" applyBorder="1" applyAlignment="1">
      <alignment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horizontal="center" vertical="center"/>
      <protection/>
    </xf>
    <xf numFmtId="0" fontId="9" fillId="0" borderId="40" xfId="56" applyFont="1" applyBorder="1" applyAlignment="1">
      <alignment/>
      <protection/>
    </xf>
    <xf numFmtId="0" fontId="9" fillId="0" borderId="56" xfId="56" applyFont="1" applyFill="1" applyBorder="1" applyAlignment="1">
      <alignment horizontal="center"/>
      <protection/>
    </xf>
    <xf numFmtId="0" fontId="9" fillId="0" borderId="57" xfId="56" applyFont="1" applyFill="1" applyBorder="1" applyAlignment="1">
      <alignment horizontal="center"/>
      <protection/>
    </xf>
    <xf numFmtId="0" fontId="9" fillId="0" borderId="58" xfId="56" applyFont="1" applyFill="1" applyBorder="1" applyAlignment="1">
      <alignment horizontal="center"/>
      <protection/>
    </xf>
    <xf numFmtId="0" fontId="12" fillId="0" borderId="58" xfId="56" applyFont="1" applyFill="1" applyBorder="1" applyAlignment="1">
      <alignment horizontal="center"/>
      <protection/>
    </xf>
    <xf numFmtId="0" fontId="9" fillId="0" borderId="59" xfId="56" applyFont="1" applyFill="1" applyBorder="1" applyAlignment="1">
      <alignment horizontal="center"/>
      <protection/>
    </xf>
    <xf numFmtId="0" fontId="9" fillId="0" borderId="55" xfId="56" applyFont="1" applyFill="1" applyBorder="1" applyAlignment="1">
      <alignment horizontal="center"/>
      <protection/>
    </xf>
    <xf numFmtId="0" fontId="4" fillId="0" borderId="55" xfId="56" applyFont="1" applyBorder="1" applyAlignment="1">
      <alignment horizontal="center" vertical="center"/>
      <protection/>
    </xf>
    <xf numFmtId="0" fontId="9" fillId="0" borderId="0" xfId="56" applyFont="1" applyFill="1" applyBorder="1" applyAlignment="1">
      <alignment/>
      <protection/>
    </xf>
    <xf numFmtId="0" fontId="4" fillId="0" borderId="33" xfId="56" applyFont="1" applyBorder="1" applyAlignment="1">
      <alignment horizontal="center" vertical="center"/>
      <protection/>
    </xf>
    <xf numFmtId="0" fontId="9" fillId="0" borderId="27" xfId="56" applyFont="1" applyBorder="1" applyAlignment="1">
      <alignment/>
      <protection/>
    </xf>
    <xf numFmtId="0" fontId="9" fillId="0" borderId="48" xfId="56" applyFont="1" applyBorder="1" applyAlignment="1">
      <alignment horizontal="center"/>
      <protection/>
    </xf>
    <xf numFmtId="0" fontId="9" fillId="0" borderId="54" xfId="56" applyFont="1" applyBorder="1" applyAlignment="1">
      <alignment horizontal="center"/>
      <protection/>
    </xf>
    <xf numFmtId="0" fontId="9" fillId="0" borderId="48" xfId="56" applyFont="1" applyFill="1" applyBorder="1" applyAlignment="1">
      <alignment horizontal="center"/>
      <protection/>
    </xf>
    <xf numFmtId="0" fontId="9" fillId="0" borderId="31" xfId="56" applyFont="1" applyBorder="1" applyAlignment="1">
      <alignment horizontal="center"/>
      <protection/>
    </xf>
    <xf numFmtId="0" fontId="12" fillId="0" borderId="31" xfId="56" applyFont="1" applyBorder="1" applyAlignment="1">
      <alignment horizontal="center"/>
      <protection/>
    </xf>
    <xf numFmtId="0" fontId="9" fillId="0" borderId="32" xfId="56" applyFont="1" applyBorder="1" applyAlignment="1">
      <alignment horizontal="center"/>
      <protection/>
    </xf>
    <xf numFmtId="0" fontId="9" fillId="0" borderId="33" xfId="56" applyFont="1" applyBorder="1" applyAlignment="1">
      <alignment horizontal="center"/>
      <protection/>
    </xf>
    <xf numFmtId="0" fontId="9" fillId="0" borderId="0" xfId="56" applyFont="1" applyFill="1" applyBorder="1">
      <alignment/>
      <protection/>
    </xf>
    <xf numFmtId="0" fontId="4" fillId="0" borderId="26" xfId="56" applyFont="1" applyBorder="1" applyAlignment="1">
      <alignment horizontal="center" vertical="center"/>
      <protection/>
    </xf>
    <xf numFmtId="0" fontId="9" fillId="0" borderId="34" xfId="56" applyFont="1" applyBorder="1" applyAlignment="1">
      <alignment/>
      <protection/>
    </xf>
    <xf numFmtId="0" fontId="9" fillId="0" borderId="45" xfId="56" applyFont="1" applyBorder="1" applyAlignment="1">
      <alignment horizontal="center"/>
      <protection/>
    </xf>
    <xf numFmtId="0" fontId="9" fillId="0" borderId="60" xfId="56" applyFont="1" applyBorder="1" applyAlignment="1">
      <alignment horizontal="center"/>
      <protection/>
    </xf>
    <xf numFmtId="0" fontId="9" fillId="0" borderId="45" xfId="56" applyFont="1" applyFill="1" applyBorder="1" applyAlignment="1">
      <alignment horizontal="center"/>
      <protection/>
    </xf>
    <xf numFmtId="0" fontId="9" fillId="0" borderId="9" xfId="56" applyFont="1" applyBorder="1" applyAlignment="1">
      <alignment horizontal="center"/>
      <protection/>
    </xf>
    <xf numFmtId="0" fontId="12" fillId="0" borderId="9" xfId="56" applyFont="1" applyBorder="1" applyAlignment="1">
      <alignment horizontal="center"/>
      <protection/>
    </xf>
    <xf numFmtId="0" fontId="9" fillId="0" borderId="38" xfId="56" applyFont="1" applyBorder="1" applyAlignment="1">
      <alignment horizontal="center"/>
      <protection/>
    </xf>
    <xf numFmtId="0" fontId="9" fillId="0" borderId="26" xfId="56" applyFont="1" applyBorder="1" applyAlignment="1">
      <alignment horizontal="center"/>
      <protection/>
    </xf>
    <xf numFmtId="0" fontId="4" fillId="0" borderId="44" xfId="56" applyFont="1" applyBorder="1" applyAlignment="1">
      <alignment horizontal="center" vertical="center"/>
      <protection/>
    </xf>
    <xf numFmtId="0" fontId="9" fillId="0" borderId="40" xfId="56" applyFont="1" applyBorder="1" applyAlignment="1">
      <alignment/>
      <protection/>
    </xf>
    <xf numFmtId="0" fontId="9" fillId="0" borderId="61" xfId="56" applyFont="1" applyBorder="1" applyAlignment="1">
      <alignment horizontal="center"/>
      <protection/>
    </xf>
    <xf numFmtId="0" fontId="9" fillId="0" borderId="39" xfId="56" applyFont="1" applyBorder="1" applyAlignment="1">
      <alignment horizontal="center"/>
      <protection/>
    </xf>
    <xf numFmtId="0" fontId="9" fillId="0" borderId="61" xfId="56" applyFont="1" applyFill="1" applyBorder="1" applyAlignment="1">
      <alignment horizontal="center"/>
      <protection/>
    </xf>
    <xf numFmtId="0" fontId="9" fillId="0" borderId="42" xfId="56" applyFont="1" applyBorder="1" applyAlignment="1">
      <alignment horizontal="center"/>
      <protection/>
    </xf>
    <xf numFmtId="0" fontId="12" fillId="0" borderId="42" xfId="56" applyFont="1" applyBorder="1" applyAlignment="1">
      <alignment horizontal="center"/>
      <protection/>
    </xf>
    <xf numFmtId="0" fontId="9" fillId="0" borderId="43" xfId="56" applyFont="1" applyBorder="1" applyAlignment="1">
      <alignment horizontal="center"/>
      <protection/>
    </xf>
    <xf numFmtId="0" fontId="9" fillId="0" borderId="44" xfId="56" applyFont="1" applyBorder="1" applyAlignment="1">
      <alignment horizontal="center"/>
      <protection/>
    </xf>
    <xf numFmtId="0" fontId="13" fillId="0" borderId="0" xfId="56" applyFont="1" applyFill="1" applyBorder="1" applyAlignment="1">
      <alignment/>
      <protection/>
    </xf>
    <xf numFmtId="0" fontId="5" fillId="0" borderId="0" xfId="56" applyFont="1" applyFill="1" applyBorder="1">
      <alignment/>
      <protection/>
    </xf>
    <xf numFmtId="0" fontId="13" fillId="0" borderId="9" xfId="56" applyFont="1" applyAlignment="1">
      <alignment/>
      <protection/>
    </xf>
    <xf numFmtId="0" fontId="13" fillId="0" borderId="9" xfId="56" applyFont="1" applyFill="1">
      <alignment/>
      <protection/>
    </xf>
    <xf numFmtId="0" fontId="5" fillId="0" borderId="9" xfId="56" applyFont="1">
      <alignment/>
      <protection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right" vertical="center"/>
    </xf>
    <xf numFmtId="0" fontId="6" fillId="0" borderId="50" xfId="0" applyFont="1" applyFill="1" applyBorder="1" applyAlignment="1">
      <alignment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horizontal="right" vertical="center"/>
    </xf>
    <xf numFmtId="0" fontId="6" fillId="0" borderId="69" xfId="0" applyFont="1" applyFill="1" applyBorder="1" applyAlignment="1">
      <alignment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 wrapText="1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vertical="center"/>
    </xf>
    <xf numFmtId="0" fontId="6" fillId="0" borderId="73" xfId="0" applyFont="1" applyFill="1" applyBorder="1" applyAlignment="1">
      <alignment vertical="center" wrapText="1"/>
    </xf>
    <xf numFmtId="0" fontId="6" fillId="0" borderId="74" xfId="0" applyFont="1" applyFill="1" applyBorder="1" applyAlignment="1">
      <alignment vertical="center"/>
    </xf>
    <xf numFmtId="0" fontId="6" fillId="0" borderId="75" xfId="0" applyFont="1" applyFill="1" applyBorder="1" applyAlignment="1">
      <alignment vertical="center"/>
    </xf>
    <xf numFmtId="0" fontId="6" fillId="0" borderId="76" xfId="0" applyFont="1" applyFill="1" applyBorder="1" applyAlignment="1">
      <alignment vertical="center"/>
    </xf>
    <xf numFmtId="0" fontId="6" fillId="0" borderId="77" xfId="0" applyFont="1" applyFill="1" applyBorder="1" applyAlignment="1">
      <alignment vertical="center"/>
    </xf>
    <xf numFmtId="0" fontId="9" fillId="0" borderId="78" xfId="0" applyFont="1" applyBorder="1" applyAlignment="1">
      <alignment vertical="center"/>
    </xf>
    <xf numFmtId="0" fontId="12" fillId="0" borderId="56" xfId="56" applyFont="1" applyFill="1" applyBorder="1" applyAlignment="1">
      <alignment horizontal="right" wrapText="1"/>
      <protection/>
    </xf>
    <xf numFmtId="0" fontId="14" fillId="0" borderId="48" xfId="56" applyFont="1" applyBorder="1" applyAlignment="1">
      <alignment wrapText="1"/>
      <protection/>
    </xf>
    <xf numFmtId="0" fontId="9" fillId="0" borderId="45" xfId="56" applyFont="1" applyBorder="1" applyAlignment="1">
      <alignment wrapText="1"/>
      <protection/>
    </xf>
    <xf numFmtId="0" fontId="9" fillId="0" borderId="61" xfId="56" applyFont="1" applyBorder="1" applyAlignment="1">
      <alignment wrapText="1"/>
      <protection/>
    </xf>
    <xf numFmtId="0" fontId="9" fillId="0" borderId="48" xfId="56" applyFont="1" applyBorder="1">
      <alignment/>
      <protection/>
    </xf>
    <xf numFmtId="0" fontId="6" fillId="0" borderId="79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/>
    </xf>
    <xf numFmtId="0" fontId="13" fillId="0" borderId="52" xfId="56" applyFont="1" applyBorder="1">
      <alignment/>
      <protection/>
    </xf>
    <xf numFmtId="0" fontId="9" fillId="0" borderId="45" xfId="56" applyFont="1" applyBorder="1">
      <alignment/>
      <protection/>
    </xf>
    <xf numFmtId="0" fontId="9" fillId="0" borderId="61" xfId="56" applyFont="1" applyBorder="1">
      <alignment/>
      <protection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56" applyFont="1" applyFill="1" applyBorder="1" applyAlignment="1">
      <alignment horizontal="right" wrapText="1"/>
      <protection/>
    </xf>
    <xf numFmtId="0" fontId="14" fillId="0" borderId="27" xfId="56" applyFont="1" applyBorder="1" applyAlignment="1">
      <alignment wrapText="1"/>
      <protection/>
    </xf>
    <xf numFmtId="0" fontId="6" fillId="32" borderId="80" xfId="0" applyFont="1" applyFill="1" applyBorder="1" applyAlignment="1">
      <alignment horizontal="left" vertical="center" wrapText="1"/>
    </xf>
    <xf numFmtId="0" fontId="9" fillId="0" borderId="34" xfId="56" applyFont="1" applyBorder="1" applyAlignment="1">
      <alignment wrapText="1"/>
      <protection/>
    </xf>
    <xf numFmtId="0" fontId="9" fillId="0" borderId="40" xfId="56" applyFont="1" applyBorder="1" applyAlignment="1">
      <alignment wrapText="1"/>
      <protection/>
    </xf>
    <xf numFmtId="0" fontId="13" fillId="0" borderId="81" xfId="56" applyFont="1" applyBorder="1">
      <alignment/>
      <protection/>
    </xf>
    <xf numFmtId="0" fontId="9" fillId="0" borderId="27" xfId="56" applyFont="1" applyBorder="1">
      <alignment/>
      <protection/>
    </xf>
    <xf numFmtId="0" fontId="9" fillId="0" borderId="0" xfId="56" applyFont="1" applyBorder="1">
      <alignment/>
      <protection/>
    </xf>
    <xf numFmtId="0" fontId="6" fillId="0" borderId="33" xfId="56" applyFont="1" applyBorder="1" applyAlignment="1">
      <alignment horizontal="center" vertical="center"/>
      <protection/>
    </xf>
    <xf numFmtId="0" fontId="6" fillId="0" borderId="4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82" xfId="0" applyFont="1" applyFill="1" applyBorder="1" applyAlignment="1">
      <alignment horizontal="center" vertical="center"/>
    </xf>
    <xf numFmtId="0" fontId="6" fillId="32" borderId="83" xfId="0" applyFont="1" applyFill="1" applyBorder="1" applyAlignment="1">
      <alignment horizontal="center" vertical="center"/>
    </xf>
    <xf numFmtId="0" fontId="8" fillId="32" borderId="84" xfId="0" applyFont="1" applyFill="1" applyBorder="1" applyAlignment="1">
      <alignment horizontal="center" vertical="center"/>
    </xf>
    <xf numFmtId="0" fontId="4" fillId="0" borderId="85" xfId="56" applyFont="1" applyBorder="1" applyAlignment="1">
      <alignment horizontal="center" vertical="center"/>
      <protection/>
    </xf>
    <xf numFmtId="0" fontId="9" fillId="0" borderId="86" xfId="56" applyFont="1" applyBorder="1" applyAlignment="1">
      <alignment/>
      <protection/>
    </xf>
    <xf numFmtId="0" fontId="9" fillId="0" borderId="87" xfId="56" applyFont="1" applyBorder="1" applyAlignment="1">
      <alignment wrapText="1"/>
      <protection/>
    </xf>
    <xf numFmtId="0" fontId="9" fillId="0" borderId="86" xfId="56" applyFont="1" applyBorder="1" applyAlignment="1">
      <alignment wrapText="1"/>
      <protection/>
    </xf>
    <xf numFmtId="0" fontId="9" fillId="0" borderId="87" xfId="56" applyFont="1" applyBorder="1" applyAlignment="1">
      <alignment horizontal="center"/>
      <protection/>
    </xf>
    <xf numFmtId="0" fontId="9" fillId="0" borderId="88" xfId="56" applyFont="1" applyBorder="1" applyAlignment="1">
      <alignment horizontal="center"/>
      <protection/>
    </xf>
    <xf numFmtId="0" fontId="9" fillId="0" borderId="87" xfId="56" applyFont="1" applyFill="1" applyBorder="1" applyAlignment="1">
      <alignment horizontal="center"/>
      <protection/>
    </xf>
    <xf numFmtId="0" fontId="9" fillId="0" borderId="89" xfId="56" applyFont="1" applyBorder="1" applyAlignment="1">
      <alignment horizontal="center"/>
      <protection/>
    </xf>
    <xf numFmtId="0" fontId="12" fillId="0" borderId="89" xfId="56" applyFont="1" applyBorder="1" applyAlignment="1">
      <alignment horizontal="center"/>
      <protection/>
    </xf>
    <xf numFmtId="0" fontId="9" fillId="0" borderId="90" xfId="56" applyFont="1" applyBorder="1" applyAlignment="1">
      <alignment horizontal="center"/>
      <protection/>
    </xf>
    <xf numFmtId="0" fontId="9" fillId="0" borderId="85" xfId="56" applyFont="1" applyBorder="1" applyAlignment="1">
      <alignment horizontal="center"/>
      <protection/>
    </xf>
    <xf numFmtId="0" fontId="9" fillId="0" borderId="86" xfId="56" applyFont="1" applyFill="1" applyBorder="1">
      <alignment/>
      <protection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56" applyFont="1" applyBorder="1" applyAlignment="1">
      <alignment vertical="center"/>
      <protection/>
    </xf>
    <xf numFmtId="0" fontId="13" fillId="0" borderId="0" xfId="56" applyFont="1" applyBorder="1">
      <alignment/>
      <protection/>
    </xf>
    <xf numFmtId="0" fontId="13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91" xfId="0" applyFont="1" applyFill="1" applyBorder="1" applyAlignment="1">
      <alignment horizontal="center" vertical="center"/>
    </xf>
    <xf numFmtId="0" fontId="4" fillId="0" borderId="37" xfId="56" applyFont="1" applyBorder="1" applyAlignment="1">
      <alignment horizontal="center" vertical="center"/>
      <protection/>
    </xf>
    <xf numFmtId="0" fontId="13" fillId="0" borderId="9" xfId="56" applyFont="1" applyBorder="1" applyAlignment="1">
      <alignment/>
      <protection/>
    </xf>
    <xf numFmtId="0" fontId="13" fillId="0" borderId="9" xfId="56" applyFont="1" applyBorder="1">
      <alignment/>
      <protection/>
    </xf>
    <xf numFmtId="0" fontId="13" fillId="0" borderId="9" xfId="56" applyFont="1" applyFill="1" applyBorder="1">
      <alignment/>
      <protection/>
    </xf>
    <xf numFmtId="0" fontId="5" fillId="0" borderId="9" xfId="56" applyFont="1" applyBorder="1">
      <alignment/>
      <protection/>
    </xf>
    <xf numFmtId="0" fontId="4" fillId="0" borderId="30" xfId="56" applyFont="1" applyBorder="1" applyAlignment="1">
      <alignment horizontal="center" vertical="center"/>
      <protection/>
    </xf>
    <xf numFmtId="0" fontId="4" fillId="0" borderId="66" xfId="56" applyFont="1" applyBorder="1" applyAlignment="1">
      <alignment horizontal="center" vertical="center"/>
      <protection/>
    </xf>
    <xf numFmtId="0" fontId="13" fillId="0" borderId="67" xfId="56" applyFont="1" applyBorder="1" applyAlignment="1">
      <alignment/>
      <protection/>
    </xf>
    <xf numFmtId="0" fontId="13" fillId="0" borderId="92" xfId="56" applyFont="1" applyBorder="1">
      <alignment/>
      <protection/>
    </xf>
    <xf numFmtId="0" fontId="13" fillId="0" borderId="93" xfId="56" applyFont="1" applyBorder="1">
      <alignment/>
      <protection/>
    </xf>
    <xf numFmtId="0" fontId="13" fillId="0" borderId="67" xfId="56" applyFont="1" applyBorder="1">
      <alignment/>
      <protection/>
    </xf>
    <xf numFmtId="0" fontId="13" fillId="0" borderId="67" xfId="56" applyFont="1" applyFill="1" applyBorder="1">
      <alignment/>
      <protection/>
    </xf>
    <xf numFmtId="0" fontId="5" fillId="0" borderId="67" xfId="56" applyFont="1" applyBorder="1">
      <alignment/>
      <protection/>
    </xf>
    <xf numFmtId="0" fontId="13" fillId="0" borderId="68" xfId="56" applyFont="1" applyBorder="1" applyAlignment="1">
      <alignment horizontal="center"/>
      <protection/>
    </xf>
    <xf numFmtId="0" fontId="6" fillId="0" borderId="40" xfId="0" applyFont="1" applyFill="1" applyBorder="1" applyAlignment="1">
      <alignment vertical="center"/>
    </xf>
    <xf numFmtId="0" fontId="13" fillId="0" borderId="31" xfId="56" applyFont="1" applyBorder="1" applyAlignment="1">
      <alignment/>
      <protection/>
    </xf>
    <xf numFmtId="0" fontId="13" fillId="0" borderId="51" xfId="56" applyFont="1" applyBorder="1">
      <alignment/>
      <protection/>
    </xf>
    <xf numFmtId="0" fontId="13" fillId="0" borderId="94" xfId="56" applyFont="1" applyBorder="1">
      <alignment/>
      <protection/>
    </xf>
    <xf numFmtId="0" fontId="13" fillId="0" borderId="31" xfId="56" applyFont="1" applyBorder="1">
      <alignment/>
      <protection/>
    </xf>
    <xf numFmtId="0" fontId="13" fillId="0" borderId="31" xfId="56" applyFont="1" applyFill="1" applyBorder="1">
      <alignment/>
      <protection/>
    </xf>
    <xf numFmtId="0" fontId="5" fillId="0" borderId="31" xfId="56" applyFont="1" applyBorder="1">
      <alignment/>
      <protection/>
    </xf>
    <xf numFmtId="0" fontId="13" fillId="0" borderId="32" xfId="56" applyFont="1" applyBorder="1" applyAlignment="1">
      <alignment horizontal="center"/>
      <protection/>
    </xf>
    <xf numFmtId="0" fontId="6" fillId="0" borderId="3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/>
    </xf>
    <xf numFmtId="0" fontId="4" fillId="0" borderId="0" xfId="56" applyFont="1" applyBorder="1" applyAlignment="1">
      <alignment horizontal="center" vertical="center"/>
      <protection/>
    </xf>
    <xf numFmtId="0" fontId="15" fillId="0" borderId="0" xfId="56" applyFont="1" applyBorder="1" applyAlignment="1">
      <alignment/>
      <protection/>
    </xf>
    <xf numFmtId="0" fontId="15" fillId="0" borderId="0" xfId="56" applyFont="1" applyBorder="1" applyAlignment="1">
      <alignment horizontal="left" wrapText="1"/>
      <protection/>
    </xf>
    <xf numFmtId="0" fontId="7" fillId="0" borderId="0" xfId="56" applyFont="1" applyBorder="1" applyAlignment="1">
      <alignment horizontal="left"/>
      <protection/>
    </xf>
    <xf numFmtId="0" fontId="7" fillId="0" borderId="0" xfId="56" applyFont="1" applyFill="1" applyBorder="1" applyAlignment="1">
      <alignment horizontal="left"/>
      <protection/>
    </xf>
    <xf numFmtId="0" fontId="6" fillId="0" borderId="0" xfId="56" applyFont="1" applyBorder="1" applyAlignment="1">
      <alignment horizontal="left"/>
      <protection/>
    </xf>
    <xf numFmtId="0" fontId="13" fillId="0" borderId="0" xfId="56" applyFont="1" applyBorder="1" applyAlignment="1">
      <alignment/>
      <protection/>
    </xf>
    <xf numFmtId="0" fontId="5" fillId="0" borderId="0" xfId="56" applyFont="1" applyBorder="1">
      <alignment/>
      <protection/>
    </xf>
    <xf numFmtId="0" fontId="6" fillId="0" borderId="67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vertical="center"/>
    </xf>
    <xf numFmtId="0" fontId="6" fillId="0" borderId="96" xfId="0" applyFont="1" applyFill="1" applyBorder="1" applyAlignment="1">
      <alignment vertical="center" wrapText="1"/>
    </xf>
    <xf numFmtId="0" fontId="6" fillId="0" borderId="97" xfId="0" applyFont="1" applyFill="1" applyBorder="1" applyAlignment="1">
      <alignment vertical="center"/>
    </xf>
    <xf numFmtId="0" fontId="6" fillId="0" borderId="98" xfId="0" applyFont="1" applyFill="1" applyBorder="1" applyAlignment="1">
      <alignment vertical="center"/>
    </xf>
    <xf numFmtId="0" fontId="6" fillId="0" borderId="99" xfId="0" applyFont="1" applyFill="1" applyBorder="1" applyAlignment="1">
      <alignment vertical="center"/>
    </xf>
    <xf numFmtId="0" fontId="6" fillId="0" borderId="100" xfId="0" applyFont="1" applyFill="1" applyBorder="1" applyAlignment="1">
      <alignment vertical="center"/>
    </xf>
    <xf numFmtId="0" fontId="6" fillId="0" borderId="100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right" vertical="center"/>
    </xf>
    <xf numFmtId="0" fontId="6" fillId="0" borderId="102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right" vertical="center"/>
    </xf>
    <xf numFmtId="0" fontId="6" fillId="0" borderId="49" xfId="0" applyFont="1" applyFill="1" applyBorder="1" applyAlignment="1">
      <alignment vertical="center"/>
    </xf>
    <xf numFmtId="0" fontId="6" fillId="0" borderId="95" xfId="0" applyFont="1" applyFill="1" applyBorder="1" applyAlignment="1">
      <alignment horizontal="right" vertical="center"/>
    </xf>
    <xf numFmtId="0" fontId="6" fillId="0" borderId="96" xfId="0" applyFont="1" applyFill="1" applyBorder="1" applyAlignment="1">
      <alignment horizontal="right" vertical="center"/>
    </xf>
    <xf numFmtId="0" fontId="6" fillId="0" borderId="96" xfId="0" applyFont="1" applyFill="1" applyBorder="1" applyAlignment="1">
      <alignment horizontal="left" vertical="center" wrapText="1"/>
    </xf>
    <xf numFmtId="0" fontId="6" fillId="0" borderId="103" xfId="0" applyFont="1" applyBorder="1" applyAlignment="1">
      <alignment horizontal="center" vertical="center"/>
    </xf>
    <xf numFmtId="0" fontId="9" fillId="0" borderId="104" xfId="0" applyFont="1" applyFill="1" applyBorder="1" applyAlignment="1">
      <alignment/>
    </xf>
    <xf numFmtId="0" fontId="9" fillId="0" borderId="105" xfId="0" applyFont="1" applyFill="1" applyBorder="1" applyAlignment="1">
      <alignment/>
    </xf>
    <xf numFmtId="0" fontId="9" fillId="0" borderId="104" xfId="0" applyFont="1" applyFill="1" applyBorder="1" applyAlignment="1">
      <alignment/>
    </xf>
    <xf numFmtId="0" fontId="9" fillId="0" borderId="106" xfId="0" applyFont="1" applyFill="1" applyBorder="1" applyAlignment="1">
      <alignment horizontal="center"/>
    </xf>
    <xf numFmtId="0" fontId="9" fillId="0" borderId="107" xfId="0" applyFont="1" applyFill="1" applyBorder="1" applyAlignment="1">
      <alignment horizontal="center"/>
    </xf>
    <xf numFmtId="0" fontId="9" fillId="0" borderId="105" xfId="0" applyFont="1" applyFill="1" applyBorder="1" applyAlignment="1">
      <alignment horizontal="center"/>
    </xf>
    <xf numFmtId="0" fontId="9" fillId="0" borderId="108" xfId="0" applyFont="1" applyFill="1" applyBorder="1" applyAlignment="1">
      <alignment horizontal="center"/>
    </xf>
    <xf numFmtId="0" fontId="12" fillId="0" borderId="108" xfId="0" applyFont="1" applyFill="1" applyBorder="1" applyAlignment="1">
      <alignment horizontal="center"/>
    </xf>
    <xf numFmtId="0" fontId="9" fillId="0" borderId="109" xfId="0" applyFont="1" applyFill="1" applyBorder="1" applyAlignment="1">
      <alignment horizontal="center"/>
    </xf>
    <xf numFmtId="0" fontId="9" fillId="0" borderId="103" xfId="0" applyFont="1" applyFill="1" applyBorder="1" applyAlignment="1">
      <alignment horizontal="center"/>
    </xf>
    <xf numFmtId="0" fontId="4" fillId="0" borderId="110" xfId="56" applyFont="1" applyBorder="1" applyAlignment="1">
      <alignment horizontal="center" vertical="center"/>
      <protection/>
    </xf>
    <xf numFmtId="0" fontId="13" fillId="0" borderId="108" xfId="56" applyFont="1" applyBorder="1" applyAlignment="1">
      <alignment/>
      <protection/>
    </xf>
    <xf numFmtId="0" fontId="13" fillId="0" borderId="111" xfId="56" applyFont="1" applyBorder="1">
      <alignment/>
      <protection/>
    </xf>
    <xf numFmtId="0" fontId="13" fillId="0" borderId="112" xfId="56" applyFont="1" applyBorder="1">
      <alignment/>
      <protection/>
    </xf>
    <xf numFmtId="0" fontId="13" fillId="0" borderId="108" xfId="56" applyFont="1" applyBorder="1">
      <alignment/>
      <protection/>
    </xf>
    <xf numFmtId="0" fontId="13" fillId="0" borderId="108" xfId="56" applyFont="1" applyFill="1" applyBorder="1">
      <alignment/>
      <protection/>
    </xf>
    <xf numFmtId="0" fontId="5" fillId="0" borderId="108" xfId="56" applyFont="1" applyBorder="1">
      <alignment/>
      <protection/>
    </xf>
    <xf numFmtId="0" fontId="13" fillId="0" borderId="109" xfId="56" applyFont="1" applyBorder="1" applyAlignment="1">
      <alignment horizontal="center"/>
      <protection/>
    </xf>
    <xf numFmtId="0" fontId="13" fillId="0" borderId="86" xfId="56" applyFont="1" applyFill="1" applyBorder="1">
      <alignment/>
      <protection/>
    </xf>
    <xf numFmtId="0" fontId="9" fillId="0" borderId="34" xfId="56" applyFont="1" applyFill="1" applyBorder="1" applyAlignment="1">
      <alignment horizontal="center"/>
      <protection/>
    </xf>
    <xf numFmtId="0" fontId="6" fillId="0" borderId="22" xfId="0" applyFont="1" applyFill="1" applyBorder="1" applyAlignment="1">
      <alignment horizontal="center" vertical="center"/>
    </xf>
    <xf numFmtId="0" fontId="9" fillId="0" borderId="113" xfId="0" applyFont="1" applyFill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15" fillId="0" borderId="34" xfId="0" applyFont="1" applyFill="1" applyBorder="1" applyAlignment="1">
      <alignment/>
    </xf>
    <xf numFmtId="0" fontId="6" fillId="0" borderId="0" xfId="56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56" applyFont="1" applyFill="1" applyBorder="1">
      <alignment/>
      <protection/>
    </xf>
    <xf numFmtId="0" fontId="6" fillId="0" borderId="0" xfId="56" applyFont="1" applyBorder="1" applyAlignment="1">
      <alignment horizontal="right" vertical="center"/>
      <protection/>
    </xf>
    <xf numFmtId="0" fontId="15" fillId="0" borderId="45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9" fillId="0" borderId="114" xfId="0" applyFont="1" applyFill="1" applyBorder="1" applyAlignment="1">
      <alignment vertical="center"/>
    </xf>
    <xf numFmtId="0" fontId="9" fillId="0" borderId="0" xfId="56" applyFont="1" applyBorder="1" applyAlignment="1">
      <alignment/>
      <protection/>
    </xf>
    <xf numFmtId="0" fontId="9" fillId="0" borderId="78" xfId="0" applyFont="1" applyFill="1" applyBorder="1" applyAlignment="1">
      <alignment vertical="center"/>
    </xf>
    <xf numFmtId="0" fontId="9" fillId="0" borderId="115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 wrapText="1"/>
    </xf>
    <xf numFmtId="0" fontId="6" fillId="0" borderId="79" xfId="0" applyFont="1" applyBorder="1" applyAlignment="1">
      <alignment vertical="center"/>
    </xf>
    <xf numFmtId="0" fontId="6" fillId="0" borderId="116" xfId="0" applyFont="1" applyBorder="1" applyAlignment="1">
      <alignment vertical="center"/>
    </xf>
    <xf numFmtId="0" fontId="6" fillId="0" borderId="117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8" fillId="0" borderId="120" xfId="0" applyFont="1" applyBorder="1" applyAlignment="1">
      <alignment horizontal="right" vertical="center"/>
    </xf>
    <xf numFmtId="0" fontId="6" fillId="0" borderId="119" xfId="0" applyFont="1" applyBorder="1" applyAlignment="1">
      <alignment vertical="center"/>
    </xf>
    <xf numFmtId="0" fontId="8" fillId="0" borderId="119" xfId="0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21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8" fillId="0" borderId="123" xfId="0" applyFont="1" applyBorder="1" applyAlignment="1">
      <alignment horizontal="right" vertical="center"/>
    </xf>
    <xf numFmtId="0" fontId="6" fillId="0" borderId="56" xfId="0" applyFont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0" fontId="16" fillId="32" borderId="124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7" fillId="0" borderId="126" xfId="0" applyFont="1" applyBorder="1" applyAlignment="1">
      <alignment vertical="center"/>
    </xf>
    <xf numFmtId="0" fontId="7" fillId="0" borderId="127" xfId="0" applyFont="1" applyBorder="1" applyAlignment="1">
      <alignment vertical="center"/>
    </xf>
    <xf numFmtId="0" fontId="18" fillId="0" borderId="128" xfId="0" applyFont="1" applyBorder="1" applyAlignment="1">
      <alignment horizontal="right" vertical="center"/>
    </xf>
    <xf numFmtId="0" fontId="18" fillId="0" borderId="129" xfId="0" applyFont="1" applyBorder="1" applyAlignment="1">
      <alignment horizontal="right" vertical="center"/>
    </xf>
    <xf numFmtId="0" fontId="7" fillId="0" borderId="126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0" borderId="127" xfId="0" applyFont="1" applyFill="1" applyBorder="1" applyAlignment="1">
      <alignment horizontal="center" vertical="center"/>
    </xf>
    <xf numFmtId="0" fontId="18" fillId="0" borderId="130" xfId="0" applyFont="1" applyBorder="1" applyAlignment="1">
      <alignment horizontal="center" vertical="center"/>
    </xf>
    <xf numFmtId="0" fontId="19" fillId="0" borderId="127" xfId="0" applyFont="1" applyBorder="1" applyAlignment="1">
      <alignment vertical="center"/>
    </xf>
    <xf numFmtId="0" fontId="18" fillId="0" borderId="130" xfId="0" applyFont="1" applyBorder="1" applyAlignment="1">
      <alignment horizontal="right" vertical="center"/>
    </xf>
    <xf numFmtId="0" fontId="9" fillId="0" borderId="44" xfId="0" applyFont="1" applyFill="1" applyBorder="1" applyAlignment="1">
      <alignment horizontal="center" vertical="center"/>
    </xf>
    <xf numFmtId="0" fontId="20" fillId="0" borderId="126" xfId="0" applyFont="1" applyBorder="1" applyAlignment="1">
      <alignment horizontal="center" vertical="center"/>
    </xf>
    <xf numFmtId="0" fontId="7" fillId="0" borderId="131" xfId="0" applyFont="1" applyBorder="1" applyAlignment="1">
      <alignment vertical="center"/>
    </xf>
    <xf numFmtId="0" fontId="7" fillId="0" borderId="132" xfId="0" applyFont="1" applyBorder="1" applyAlignment="1">
      <alignment vertical="center"/>
    </xf>
    <xf numFmtId="0" fontId="7" fillId="0" borderId="132" xfId="0" applyFont="1" applyBorder="1" applyAlignment="1">
      <alignment horizontal="center" vertical="center"/>
    </xf>
    <xf numFmtId="0" fontId="7" fillId="0" borderId="132" xfId="0" applyFont="1" applyFill="1" applyBorder="1" applyAlignment="1">
      <alignment horizontal="center" vertical="center"/>
    </xf>
    <xf numFmtId="0" fontId="18" fillId="0" borderId="129" xfId="0" applyFont="1" applyBorder="1" applyAlignment="1">
      <alignment horizontal="center" vertical="center"/>
    </xf>
    <xf numFmtId="0" fontId="19" fillId="0" borderId="132" xfId="0" applyFont="1" applyBorder="1" applyAlignment="1">
      <alignment vertical="center"/>
    </xf>
    <xf numFmtId="0" fontId="17" fillId="0" borderId="133" xfId="0" applyFont="1" applyFill="1" applyBorder="1" applyAlignment="1">
      <alignment horizontal="left" vertical="center" wrapText="1"/>
    </xf>
    <xf numFmtId="0" fontId="7" fillId="0" borderId="13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134" xfId="0" applyFont="1" applyBorder="1" applyAlignment="1">
      <alignment horizontal="center" vertical="center"/>
    </xf>
    <xf numFmtId="0" fontId="7" fillId="0" borderId="135" xfId="0" applyFont="1" applyBorder="1" applyAlignment="1">
      <alignment vertical="center"/>
    </xf>
    <xf numFmtId="0" fontId="7" fillId="0" borderId="136" xfId="0" applyFont="1" applyBorder="1" applyAlignment="1">
      <alignment vertical="center"/>
    </xf>
    <xf numFmtId="0" fontId="18" fillId="0" borderId="137" xfId="0" applyFont="1" applyBorder="1" applyAlignment="1">
      <alignment horizontal="right" vertical="center"/>
    </xf>
    <xf numFmtId="0" fontId="18" fillId="0" borderId="138" xfId="0" applyFont="1" applyBorder="1" applyAlignment="1">
      <alignment horizontal="right" vertical="center"/>
    </xf>
    <xf numFmtId="0" fontId="7" fillId="0" borderId="135" xfId="0" applyFont="1" applyBorder="1" applyAlignment="1">
      <alignment horizontal="center" vertical="center"/>
    </xf>
    <xf numFmtId="0" fontId="7" fillId="0" borderId="136" xfId="0" applyFont="1" applyBorder="1" applyAlignment="1">
      <alignment horizontal="center" vertical="center"/>
    </xf>
    <xf numFmtId="0" fontId="7" fillId="0" borderId="136" xfId="0" applyFont="1" applyFill="1" applyBorder="1" applyAlignment="1">
      <alignment horizontal="center" vertical="center"/>
    </xf>
    <xf numFmtId="0" fontId="18" fillId="0" borderId="138" xfId="0" applyFont="1" applyBorder="1" applyAlignment="1">
      <alignment horizontal="center" vertical="center"/>
    </xf>
    <xf numFmtId="0" fontId="19" fillId="0" borderId="136" xfId="0" applyFont="1" applyBorder="1" applyAlignment="1">
      <alignment vertical="center"/>
    </xf>
    <xf numFmtId="0" fontId="9" fillId="0" borderId="139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" fillId="0" borderId="0" xfId="55" applyFont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8" fillId="0" borderId="140" xfId="0" applyFont="1" applyBorder="1" applyAlignment="1">
      <alignment horizontal="right" vertical="center"/>
    </xf>
    <xf numFmtId="0" fontId="6" fillId="32" borderId="141" xfId="0" applyFont="1" applyFill="1" applyBorder="1" applyAlignment="1" applyProtection="1">
      <alignment horizontal="center" vertical="center"/>
      <protection locked="0"/>
    </xf>
    <xf numFmtId="0" fontId="6" fillId="32" borderId="142" xfId="0" applyFont="1" applyFill="1" applyBorder="1" applyAlignment="1">
      <alignment horizontal="center" vertical="center"/>
    </xf>
    <xf numFmtId="0" fontId="8" fillId="32" borderId="143" xfId="0" applyFont="1" applyFill="1" applyBorder="1" applyAlignment="1">
      <alignment horizontal="center" vertical="center"/>
    </xf>
    <xf numFmtId="0" fontId="0" fillId="0" borderId="127" xfId="0" applyBorder="1" applyAlignment="1">
      <alignment/>
    </xf>
    <xf numFmtId="0" fontId="0" fillId="0" borderId="126" xfId="0" applyBorder="1" applyAlignment="1">
      <alignment/>
    </xf>
    <xf numFmtId="0" fontId="0" fillId="0" borderId="130" xfId="0" applyBorder="1" applyAlignment="1">
      <alignment/>
    </xf>
    <xf numFmtId="0" fontId="7" fillId="0" borderId="14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0" fillId="0" borderId="133" xfId="0" applyBorder="1" applyAlignment="1">
      <alignment vertical="center"/>
    </xf>
    <xf numFmtId="0" fontId="4" fillId="0" borderId="145" xfId="0" applyFont="1" applyBorder="1" applyAlignment="1">
      <alignment horizontal="center" vertical="center"/>
    </xf>
    <xf numFmtId="0" fontId="4" fillId="0" borderId="146" xfId="0" applyFont="1" applyBorder="1" applyAlignment="1">
      <alignment vertical="center"/>
    </xf>
    <xf numFmtId="0" fontId="0" fillId="33" borderId="0" xfId="0" applyFill="1" applyAlignment="1">
      <alignment/>
    </xf>
    <xf numFmtId="49" fontId="7" fillId="0" borderId="147" xfId="0" applyNumberFormat="1" applyFont="1" applyBorder="1" applyAlignment="1">
      <alignment horizontal="center" vertical="center"/>
    </xf>
    <xf numFmtId="49" fontId="7" fillId="0" borderId="127" xfId="0" applyNumberFormat="1" applyFont="1" applyBorder="1" applyAlignment="1">
      <alignment horizontal="center" vertical="center"/>
    </xf>
    <xf numFmtId="49" fontId="7" fillId="0" borderId="127" xfId="0" applyNumberFormat="1" applyFont="1" applyFill="1" applyBorder="1" applyAlignment="1">
      <alignment horizontal="center" vertical="center"/>
    </xf>
    <xf numFmtId="49" fontId="18" fillId="0" borderId="130" xfId="0" applyNumberFormat="1" applyFont="1" applyBorder="1" applyAlignment="1">
      <alignment horizontal="center" vertical="center"/>
    </xf>
    <xf numFmtId="49" fontId="7" fillId="0" borderId="148" xfId="0" applyNumberFormat="1" applyFont="1" applyBorder="1" applyAlignment="1">
      <alignment horizontal="center" vertical="center"/>
    </xf>
    <xf numFmtId="49" fontId="7" fillId="0" borderId="136" xfId="0" applyNumberFormat="1" applyFont="1" applyBorder="1" applyAlignment="1">
      <alignment horizontal="center" vertical="center"/>
    </xf>
    <xf numFmtId="49" fontId="7" fillId="0" borderId="136" xfId="0" applyNumberFormat="1" applyFont="1" applyFill="1" applyBorder="1" applyAlignment="1">
      <alignment horizontal="center" vertical="center"/>
    </xf>
    <xf numFmtId="49" fontId="18" fillId="0" borderId="138" xfId="0" applyNumberFormat="1" applyFont="1" applyBorder="1" applyAlignment="1">
      <alignment horizontal="center" vertical="center"/>
    </xf>
    <xf numFmtId="0" fontId="0" fillId="0" borderId="149" xfId="0" applyBorder="1" applyAlignment="1">
      <alignment vertical="center"/>
    </xf>
    <xf numFmtId="0" fontId="17" fillId="0" borderId="149" xfId="0" applyFont="1" applyFill="1" applyBorder="1" applyAlignment="1">
      <alignment horizontal="left" vertical="center" wrapText="1"/>
    </xf>
    <xf numFmtId="0" fontId="6" fillId="0" borderId="0" xfId="56" applyFont="1" applyBorder="1" applyAlignment="1">
      <alignment vertical="center"/>
      <protection/>
    </xf>
    <xf numFmtId="0" fontId="0" fillId="0" borderId="0" xfId="56" applyBorder="1" applyAlignment="1">
      <alignment vertical="center"/>
      <protection/>
    </xf>
    <xf numFmtId="0" fontId="6" fillId="0" borderId="118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150" xfId="0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0" fontId="6" fillId="32" borderId="23" xfId="0" applyFont="1" applyFill="1" applyBorder="1" applyAlignment="1">
      <alignment horizontal="left" vertical="center" wrapText="1"/>
    </xf>
    <xf numFmtId="0" fontId="6" fillId="32" borderId="20" xfId="0" applyFont="1" applyFill="1" applyBorder="1" applyAlignment="1">
      <alignment horizontal="left" vertical="center" wrapText="1"/>
    </xf>
    <xf numFmtId="0" fontId="6" fillId="0" borderId="152" xfId="0" applyFont="1" applyFill="1" applyBorder="1" applyAlignment="1">
      <alignment horizontal="center" vertical="center" wrapText="1"/>
    </xf>
    <xf numFmtId="0" fontId="6" fillId="0" borderId="15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32" borderId="154" xfId="0" applyFont="1" applyFill="1" applyBorder="1" applyAlignment="1">
      <alignment horizontal="left" vertical="center" wrapText="1"/>
    </xf>
    <xf numFmtId="0" fontId="6" fillId="32" borderId="80" xfId="0" applyFont="1" applyFill="1" applyBorder="1" applyAlignment="1">
      <alignment horizontal="left" vertical="center" wrapText="1"/>
    </xf>
    <xf numFmtId="0" fontId="6" fillId="0" borderId="155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56" applyFont="1" applyFill="1" applyBorder="1" applyAlignment="1">
      <alignment/>
      <protection/>
    </xf>
    <xf numFmtId="0" fontId="9" fillId="0" borderId="0" xfId="56" applyFont="1" applyBorder="1" applyAlignment="1">
      <alignment horizontal="left" vertical="center"/>
      <protection/>
    </xf>
    <xf numFmtId="0" fontId="6" fillId="32" borderId="156" xfId="0" applyFont="1" applyFill="1" applyBorder="1" applyAlignment="1">
      <alignment horizontal="right" vertical="center" wrapText="1"/>
    </xf>
    <xf numFmtId="0" fontId="6" fillId="32" borderId="157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12" fillId="0" borderId="0" xfId="56" applyFont="1" applyBorder="1" applyAlignment="1">
      <alignment vertical="center"/>
      <protection/>
    </xf>
    <xf numFmtId="0" fontId="0" fillId="0" borderId="0" xfId="56" applyBorder="1">
      <alignment/>
      <protection/>
    </xf>
    <xf numFmtId="49" fontId="6" fillId="32" borderId="121" xfId="0" applyNumberFormat="1" applyFont="1" applyFill="1" applyBorder="1" applyAlignment="1">
      <alignment horizontal="left" vertical="center"/>
    </xf>
    <xf numFmtId="49" fontId="6" fillId="32" borderId="122" xfId="0" applyNumberFormat="1" applyFont="1" applyFill="1" applyBorder="1" applyAlignment="1">
      <alignment horizontal="left" vertical="center"/>
    </xf>
    <xf numFmtId="49" fontId="6" fillId="32" borderId="123" xfId="0" applyNumberFormat="1" applyFont="1" applyFill="1" applyBorder="1" applyAlignment="1">
      <alignment horizontal="left" vertical="center"/>
    </xf>
    <xf numFmtId="0" fontId="6" fillId="0" borderId="8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49" fontId="6" fillId="0" borderId="155" xfId="0" applyNumberFormat="1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158" xfId="0" applyFont="1" applyBorder="1" applyAlignment="1">
      <alignment horizontal="center" vertical="center" wrapText="1"/>
    </xf>
    <xf numFmtId="0" fontId="6" fillId="0" borderId="84" xfId="0" applyFont="1" applyBorder="1" applyAlignment="1">
      <alignment vertical="center" wrapText="1"/>
    </xf>
    <xf numFmtId="0" fontId="8" fillId="0" borderId="150" xfId="0" applyFont="1" applyBorder="1" applyAlignment="1">
      <alignment horizontal="center" vertical="center"/>
    </xf>
    <xf numFmtId="0" fontId="8" fillId="0" borderId="15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_Munkafüzet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kk.bmf.hu/aloldalak/tantervek/leiras.php?kod=RBTMK2KTNB" TargetMode="External" /><Relationship Id="rId2" Type="http://schemas.openxmlformats.org/officeDocument/2006/relationships/hyperlink" Target="http://www.rkk.bmf.hu/aloldalak/tantervek/leiras.php?kod=RBTMK2KTNB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6"/>
  <sheetViews>
    <sheetView showGridLines="0" tabSelected="1" view="pageBreakPreview" zoomScale="75" zoomScaleNormal="75" zoomScaleSheetLayoutView="75" zoomScalePageLayoutView="0" workbookViewId="0" topLeftCell="A1">
      <selection activeCell="F5" sqref="F5"/>
    </sheetView>
  </sheetViews>
  <sheetFormatPr defaultColWidth="9.00390625" defaultRowHeight="15" customHeight="1"/>
  <cols>
    <col min="1" max="1" width="5.875" style="30" customWidth="1"/>
    <col min="2" max="2" width="15.00390625" style="34" customWidth="1"/>
    <col min="3" max="3" width="46.875" style="36" customWidth="1"/>
    <col min="4" max="4" width="11.75390625" style="181" customWidth="1"/>
    <col min="5" max="6" width="8.00390625" style="26" customWidth="1"/>
    <col min="7" max="34" width="5.375" style="26" customWidth="1"/>
    <col min="35" max="35" width="19.875" style="81" customWidth="1"/>
    <col min="36" max="16384" width="9.125" style="25" customWidth="1"/>
  </cols>
  <sheetData>
    <row r="1" spans="1:35" s="1" customFormat="1" ht="18">
      <c r="A1" s="211" t="s">
        <v>221</v>
      </c>
      <c r="B1" s="212"/>
      <c r="C1" s="177"/>
      <c r="D1" s="177"/>
      <c r="E1" s="213"/>
      <c r="F1" s="213"/>
      <c r="G1" s="213"/>
      <c r="H1" s="213"/>
      <c r="I1" s="213"/>
      <c r="J1" s="213"/>
      <c r="K1" s="213"/>
      <c r="L1" s="213"/>
      <c r="M1" s="214" t="s">
        <v>0</v>
      </c>
      <c r="N1" s="213"/>
      <c r="O1" s="213"/>
      <c r="P1" s="213"/>
      <c r="Q1" s="214"/>
      <c r="R1" s="214"/>
      <c r="S1" s="214"/>
      <c r="T1" s="214"/>
      <c r="U1" s="214"/>
      <c r="V1" s="214"/>
      <c r="W1" s="214"/>
      <c r="X1" s="214"/>
      <c r="Y1" s="215" t="s">
        <v>249</v>
      </c>
      <c r="Z1" s="215"/>
      <c r="AA1" s="215"/>
      <c r="AB1" s="215"/>
      <c r="AC1" s="215"/>
      <c r="AD1" s="215"/>
      <c r="AE1" s="215"/>
      <c r="AF1" s="215"/>
      <c r="AG1" s="215"/>
      <c r="AH1" s="305"/>
      <c r="AI1" s="305"/>
    </row>
    <row r="2" spans="1:35" s="1" customFormat="1" ht="18">
      <c r="A2" s="211" t="s">
        <v>219</v>
      </c>
      <c r="B2" s="212"/>
      <c r="C2" s="177"/>
      <c r="D2" s="177"/>
      <c r="E2" s="213"/>
      <c r="F2" s="213"/>
      <c r="G2" s="213"/>
      <c r="H2" s="213"/>
      <c r="I2" s="213"/>
      <c r="J2" s="213"/>
      <c r="K2" s="213"/>
      <c r="L2" s="213"/>
      <c r="M2" s="214" t="s">
        <v>1</v>
      </c>
      <c r="N2" s="213"/>
      <c r="O2" s="213"/>
      <c r="P2" s="213"/>
      <c r="Q2" s="214"/>
      <c r="R2" s="214"/>
      <c r="S2" s="214"/>
      <c r="T2" s="214"/>
      <c r="U2" s="214"/>
      <c r="V2" s="214"/>
      <c r="W2" s="214"/>
      <c r="X2" s="214"/>
      <c r="Y2" s="309"/>
      <c r="Z2" s="304"/>
      <c r="AA2" s="304"/>
      <c r="AB2" s="304"/>
      <c r="AC2" s="304"/>
      <c r="AD2" s="304"/>
      <c r="AE2" s="304"/>
      <c r="AF2" s="304"/>
      <c r="AG2" s="304"/>
      <c r="AH2" s="216"/>
      <c r="AI2" s="217"/>
    </row>
    <row r="3" spans="1:35" s="1" customFormat="1" ht="18">
      <c r="A3" s="211" t="s">
        <v>2</v>
      </c>
      <c r="B3" s="212"/>
      <c r="C3" s="177"/>
      <c r="D3" s="177"/>
      <c r="E3" s="213"/>
      <c r="F3" s="213"/>
      <c r="G3" s="213"/>
      <c r="H3" s="213"/>
      <c r="I3" s="213"/>
      <c r="J3" s="213"/>
      <c r="K3" s="213"/>
      <c r="L3" s="213"/>
      <c r="M3" s="214" t="s">
        <v>262</v>
      </c>
      <c r="N3" s="213"/>
      <c r="O3" s="213"/>
      <c r="P3" s="213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3"/>
      <c r="AD3" s="213"/>
      <c r="AE3" s="215"/>
      <c r="AF3" s="215"/>
      <c r="AG3" s="215"/>
      <c r="AH3" s="215"/>
      <c r="AI3" s="215"/>
    </row>
    <row r="4" spans="1:35" s="2" customFormat="1" ht="24" customHeight="1">
      <c r="A4" s="218"/>
      <c r="B4" s="219"/>
      <c r="C4" s="178"/>
      <c r="D4" s="178"/>
      <c r="E4" s="220"/>
      <c r="F4" s="220"/>
      <c r="G4" s="220"/>
      <c r="H4" s="220"/>
      <c r="I4" s="220"/>
      <c r="J4" s="220"/>
      <c r="K4" s="220"/>
      <c r="L4" s="220"/>
      <c r="M4" s="214" t="s">
        <v>213</v>
      </c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417"/>
      <c r="AF4" s="418"/>
      <c r="AG4" s="418"/>
      <c r="AH4" s="418"/>
      <c r="AI4" s="418"/>
    </row>
    <row r="5" spans="1:35" s="2" customFormat="1" ht="29.25" customHeight="1">
      <c r="A5" s="218"/>
      <c r="B5" s="427"/>
      <c r="C5" s="427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417"/>
      <c r="AF5" s="418"/>
      <c r="AG5" s="418"/>
      <c r="AH5" s="418"/>
      <c r="AI5" s="418"/>
    </row>
    <row r="6" spans="1:35" s="2" customFormat="1" ht="25.5" customHeight="1" thickBot="1">
      <c r="A6" s="428" t="s">
        <v>3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429"/>
    </row>
    <row r="7" spans="1:35" s="7" customFormat="1" ht="20.25" customHeight="1">
      <c r="A7" s="3"/>
      <c r="B7" s="437" t="s">
        <v>4</v>
      </c>
      <c r="C7" s="425" t="s">
        <v>5</v>
      </c>
      <c r="D7" s="171"/>
      <c r="E7" s="4" t="s">
        <v>6</v>
      </c>
      <c r="F7" s="430" t="s">
        <v>7</v>
      </c>
      <c r="G7" s="439" t="s">
        <v>8</v>
      </c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1"/>
      <c r="AF7" s="441"/>
      <c r="AG7" s="441"/>
      <c r="AH7" s="441"/>
      <c r="AI7" s="421" t="s">
        <v>9</v>
      </c>
    </row>
    <row r="8" spans="1:35" s="7" customFormat="1" ht="20.25" customHeight="1" thickBot="1">
      <c r="A8" s="8"/>
      <c r="B8" s="438"/>
      <c r="C8" s="426"/>
      <c r="D8" s="172"/>
      <c r="E8" s="9" t="s">
        <v>10</v>
      </c>
      <c r="F8" s="431"/>
      <c r="G8" s="419" t="s">
        <v>11</v>
      </c>
      <c r="H8" s="420"/>
      <c r="I8" s="420"/>
      <c r="J8" s="432"/>
      <c r="K8" s="419" t="s">
        <v>12</v>
      </c>
      <c r="L8" s="420"/>
      <c r="M8" s="420"/>
      <c r="N8" s="432"/>
      <c r="O8" s="419" t="s">
        <v>13</v>
      </c>
      <c r="P8" s="420"/>
      <c r="Q8" s="420"/>
      <c r="R8" s="432"/>
      <c r="S8" s="419" t="s">
        <v>14</v>
      </c>
      <c r="T8" s="420"/>
      <c r="U8" s="420"/>
      <c r="V8" s="432"/>
      <c r="W8" s="419" t="s">
        <v>15</v>
      </c>
      <c r="X8" s="420"/>
      <c r="Y8" s="420"/>
      <c r="Z8" s="432"/>
      <c r="AA8" s="419" t="s">
        <v>16</v>
      </c>
      <c r="AB8" s="420"/>
      <c r="AC8" s="420"/>
      <c r="AD8" s="432"/>
      <c r="AE8" s="419" t="s">
        <v>17</v>
      </c>
      <c r="AF8" s="420"/>
      <c r="AG8" s="420"/>
      <c r="AH8" s="420"/>
      <c r="AI8" s="422"/>
    </row>
    <row r="9" spans="1:35" s="7" customFormat="1" ht="20.25" customHeight="1">
      <c r="A9" s="10"/>
      <c r="B9" s="6"/>
      <c r="C9" s="11"/>
      <c r="D9" s="11"/>
      <c r="E9" s="5"/>
      <c r="F9" s="12"/>
      <c r="G9" s="13" t="s">
        <v>18</v>
      </c>
      <c r="H9" s="14" t="s">
        <v>19</v>
      </c>
      <c r="I9" s="14" t="s">
        <v>20</v>
      </c>
      <c r="J9" s="16" t="s">
        <v>21</v>
      </c>
      <c r="K9" s="13" t="s">
        <v>18</v>
      </c>
      <c r="L9" s="14" t="s">
        <v>19</v>
      </c>
      <c r="M9" s="14" t="s">
        <v>20</v>
      </c>
      <c r="N9" s="16" t="s">
        <v>21</v>
      </c>
      <c r="O9" s="13" t="s">
        <v>18</v>
      </c>
      <c r="P9" s="14" t="s">
        <v>19</v>
      </c>
      <c r="Q9" s="14" t="s">
        <v>20</v>
      </c>
      <c r="R9" s="16" t="s">
        <v>21</v>
      </c>
      <c r="S9" s="13" t="s">
        <v>18</v>
      </c>
      <c r="T9" s="14" t="s">
        <v>19</v>
      </c>
      <c r="U9" s="14" t="s">
        <v>20</v>
      </c>
      <c r="V9" s="16" t="s">
        <v>21</v>
      </c>
      <c r="W9" s="13" t="s">
        <v>18</v>
      </c>
      <c r="X9" s="14" t="s">
        <v>19</v>
      </c>
      <c r="Y9" s="14" t="s">
        <v>20</v>
      </c>
      <c r="Z9" s="16" t="s">
        <v>21</v>
      </c>
      <c r="AA9" s="13" t="s">
        <v>18</v>
      </c>
      <c r="AB9" s="14" t="s">
        <v>19</v>
      </c>
      <c r="AC9" s="14" t="s">
        <v>20</v>
      </c>
      <c r="AD9" s="16" t="s">
        <v>21</v>
      </c>
      <c r="AE9" s="13" t="s">
        <v>18</v>
      </c>
      <c r="AF9" s="14" t="s">
        <v>19</v>
      </c>
      <c r="AG9" s="14" t="s">
        <v>20</v>
      </c>
      <c r="AH9" s="16" t="s">
        <v>21</v>
      </c>
      <c r="AI9" s="17" t="s">
        <v>4</v>
      </c>
    </row>
    <row r="10" spans="1:35" s="24" customFormat="1" ht="20.25" customHeight="1">
      <c r="A10" s="423" t="s">
        <v>22</v>
      </c>
      <c r="B10" s="424"/>
      <c r="C10" s="424"/>
      <c r="D10" s="18" t="s">
        <v>215</v>
      </c>
      <c r="E10" s="19">
        <f>SUM(G10:H10,K10:L10,O10:P10,S10:T10,W10:X10,AA10:AB10,AE10:AF10)</f>
        <v>188</v>
      </c>
      <c r="F10" s="20">
        <f>SUM(J10,N10,R10,V10,Z10,AD10,AH10)</f>
        <v>40</v>
      </c>
      <c r="G10" s="21">
        <f>SUM(G11:G21)</f>
        <v>72</v>
      </c>
      <c r="H10" s="22">
        <f>SUM(H11:H21)</f>
        <v>16</v>
      </c>
      <c r="I10" s="22"/>
      <c r="J10" s="23">
        <f>SUM(J11:J21)</f>
        <v>17</v>
      </c>
      <c r="K10" s="21">
        <f>SUM(K11:K21)</f>
        <v>52</v>
      </c>
      <c r="L10" s="22">
        <f>SUM(L11:L21)</f>
        <v>16</v>
      </c>
      <c r="M10" s="22"/>
      <c r="N10" s="23">
        <f>SUM(N11:N21)</f>
        <v>17</v>
      </c>
      <c r="O10" s="21">
        <f>SUM(O11:O21)</f>
        <v>8</v>
      </c>
      <c r="P10" s="22">
        <f>SUM(P11:P21)</f>
        <v>8</v>
      </c>
      <c r="Q10" s="22"/>
      <c r="R10" s="23">
        <f>SUM(R11:R21)</f>
        <v>4</v>
      </c>
      <c r="S10" s="21">
        <f>SUM(S11:S21)</f>
        <v>8</v>
      </c>
      <c r="T10" s="22">
        <f>SUM(T11:T21)</f>
        <v>8</v>
      </c>
      <c r="U10" s="22"/>
      <c r="V10" s="23">
        <f>SUM(V11:V21)</f>
        <v>2</v>
      </c>
      <c r="W10" s="21">
        <f>SUM(W11:W21)</f>
        <v>0</v>
      </c>
      <c r="X10" s="22">
        <f>SUM(X11:X21)</f>
        <v>0</v>
      </c>
      <c r="Y10" s="22"/>
      <c r="Z10" s="23">
        <f>SUM(Z11:Z21)</f>
        <v>0</v>
      </c>
      <c r="AA10" s="21">
        <f>SUM(AA11:AA21)</f>
        <v>0</v>
      </c>
      <c r="AB10" s="22">
        <f>SUM(AB11:AB21)</f>
        <v>0</v>
      </c>
      <c r="AC10" s="22"/>
      <c r="AD10" s="23">
        <f>SUM(AD11:AD21)</f>
        <v>0</v>
      </c>
      <c r="AE10" s="21">
        <f>SUM(AE11:AE21)</f>
        <v>0</v>
      </c>
      <c r="AF10" s="22">
        <f>SUM(AF11:AF21)</f>
        <v>0</v>
      </c>
      <c r="AG10" s="22"/>
      <c r="AH10" s="23">
        <f>SUM(AH11:AH21)</f>
        <v>0</v>
      </c>
      <c r="AI10" s="20"/>
    </row>
    <row r="11" spans="1:35" s="46" customFormat="1" ht="15.75">
      <c r="A11" s="37" t="s">
        <v>11</v>
      </c>
      <c r="B11" s="38" t="s">
        <v>88</v>
      </c>
      <c r="C11" s="62" t="s">
        <v>89</v>
      </c>
      <c r="E11" s="39">
        <f>SUM(G11:H11,K11:L11,O11:P11,S11:T11,W11:X11,AA11:AB11,AE11:AF11)</f>
        <v>24</v>
      </c>
      <c r="F11" s="40">
        <f aca="true" t="shared" si="0" ref="F11:F60">SUM(J11,N11,R11,V11,Z11,AD11,AH11)</f>
        <v>6</v>
      </c>
      <c r="G11" s="41">
        <v>24</v>
      </c>
      <c r="H11" s="42">
        <v>0</v>
      </c>
      <c r="I11" s="43" t="s">
        <v>23</v>
      </c>
      <c r="J11" s="44">
        <v>6</v>
      </c>
      <c r="K11" s="41"/>
      <c r="L11" s="42"/>
      <c r="M11" s="43"/>
      <c r="N11" s="44"/>
      <c r="O11" s="41"/>
      <c r="P11" s="42"/>
      <c r="Q11" s="43"/>
      <c r="R11" s="44"/>
      <c r="S11" s="41"/>
      <c r="T11" s="42"/>
      <c r="U11" s="43"/>
      <c r="V11" s="44"/>
      <c r="W11" s="41"/>
      <c r="X11" s="42"/>
      <c r="Y11" s="43"/>
      <c r="Z11" s="44"/>
      <c r="AA11" s="41"/>
      <c r="AB11" s="42"/>
      <c r="AC11" s="43"/>
      <c r="AD11" s="44"/>
      <c r="AE11" s="41"/>
      <c r="AF11" s="42"/>
      <c r="AG11" s="43"/>
      <c r="AH11" s="44"/>
      <c r="AI11" s="45"/>
    </row>
    <row r="12" spans="1:35" s="46" customFormat="1" ht="15.75">
      <c r="A12" s="37" t="s">
        <v>12</v>
      </c>
      <c r="B12" s="47" t="s">
        <v>90</v>
      </c>
      <c r="C12" s="62" t="s">
        <v>91</v>
      </c>
      <c r="D12" s="77"/>
      <c r="E12" s="48">
        <f aca="true" t="shared" si="1" ref="E12:E60">SUM(G12:H12,K12:L12,O12:P12,S12:T12,W12:X12,AA12:AB12,AE12:AF12)</f>
        <v>24</v>
      </c>
      <c r="F12" s="49">
        <f t="shared" si="0"/>
        <v>6</v>
      </c>
      <c r="G12" s="50"/>
      <c r="H12" s="51"/>
      <c r="I12" s="52"/>
      <c r="J12" s="53"/>
      <c r="K12" s="50">
        <v>24</v>
      </c>
      <c r="L12" s="51">
        <v>0</v>
      </c>
      <c r="M12" s="52" t="s">
        <v>24</v>
      </c>
      <c r="N12" s="53">
        <v>6</v>
      </c>
      <c r="O12" s="50"/>
      <c r="P12" s="51"/>
      <c r="Q12" s="52"/>
      <c r="R12" s="53"/>
      <c r="S12" s="50"/>
      <c r="T12" s="51"/>
      <c r="U12" s="52"/>
      <c r="V12" s="53"/>
      <c r="W12" s="50"/>
      <c r="X12" s="51"/>
      <c r="Y12" s="52"/>
      <c r="Z12" s="53"/>
      <c r="AA12" s="50"/>
      <c r="AB12" s="51"/>
      <c r="AC12" s="52"/>
      <c r="AD12" s="53"/>
      <c r="AE12" s="50"/>
      <c r="AF12" s="51"/>
      <c r="AG12" s="52"/>
      <c r="AH12" s="53"/>
      <c r="AI12" s="54" t="s">
        <v>88</v>
      </c>
    </row>
    <row r="13" spans="1:35" s="46" customFormat="1" ht="15.75">
      <c r="A13" s="37" t="s">
        <v>13</v>
      </c>
      <c r="B13" s="47" t="s">
        <v>92</v>
      </c>
      <c r="C13" s="62" t="s">
        <v>27</v>
      </c>
      <c r="D13" s="77"/>
      <c r="E13" s="48">
        <f t="shared" si="1"/>
        <v>12</v>
      </c>
      <c r="F13" s="49">
        <f t="shared" si="0"/>
        <v>3</v>
      </c>
      <c r="G13" s="50">
        <v>12</v>
      </c>
      <c r="H13" s="51">
        <v>0</v>
      </c>
      <c r="I13" s="52" t="s">
        <v>23</v>
      </c>
      <c r="J13" s="53">
        <v>3</v>
      </c>
      <c r="K13" s="50"/>
      <c r="L13" s="51"/>
      <c r="M13" s="52"/>
      <c r="N13" s="53"/>
      <c r="O13" s="50"/>
      <c r="P13" s="51"/>
      <c r="Q13" s="52"/>
      <c r="R13" s="53"/>
      <c r="S13" s="50"/>
      <c r="T13" s="51"/>
      <c r="U13" s="52"/>
      <c r="V13" s="53"/>
      <c r="W13" s="50"/>
      <c r="X13" s="51"/>
      <c r="Y13" s="52"/>
      <c r="Z13" s="53"/>
      <c r="AA13" s="50"/>
      <c r="AB13" s="51"/>
      <c r="AC13" s="52"/>
      <c r="AD13" s="53"/>
      <c r="AE13" s="50"/>
      <c r="AF13" s="51"/>
      <c r="AG13" s="52"/>
      <c r="AH13" s="53"/>
      <c r="AI13" s="54"/>
    </row>
    <row r="14" spans="1:35" s="46" customFormat="1" ht="15.75">
      <c r="A14" s="37" t="s">
        <v>14</v>
      </c>
      <c r="B14" s="47" t="s">
        <v>93</v>
      </c>
      <c r="C14" s="62" t="s">
        <v>28</v>
      </c>
      <c r="D14" s="77"/>
      <c r="E14" s="48">
        <f t="shared" si="1"/>
        <v>12</v>
      </c>
      <c r="F14" s="49">
        <f t="shared" si="0"/>
        <v>3</v>
      </c>
      <c r="G14" s="50"/>
      <c r="H14" s="51"/>
      <c r="I14" s="52"/>
      <c r="J14" s="53"/>
      <c r="K14" s="50">
        <v>12</v>
      </c>
      <c r="L14" s="51">
        <v>0</v>
      </c>
      <c r="M14" s="52" t="s">
        <v>24</v>
      </c>
      <c r="N14" s="53">
        <v>3</v>
      </c>
      <c r="O14" s="50"/>
      <c r="P14" s="51"/>
      <c r="Q14" s="52"/>
      <c r="R14" s="53"/>
      <c r="S14" s="50"/>
      <c r="T14" s="51"/>
      <c r="U14" s="52"/>
      <c r="V14" s="53"/>
      <c r="W14" s="50"/>
      <c r="X14" s="51"/>
      <c r="Y14" s="52"/>
      <c r="Z14" s="53"/>
      <c r="AA14" s="50"/>
      <c r="AB14" s="51"/>
      <c r="AC14" s="52"/>
      <c r="AD14" s="53"/>
      <c r="AE14" s="50"/>
      <c r="AF14" s="51"/>
      <c r="AG14" s="52"/>
      <c r="AH14" s="53"/>
      <c r="AI14" s="54" t="s">
        <v>92</v>
      </c>
    </row>
    <row r="15" spans="1:35" s="46" customFormat="1" ht="15.75">
      <c r="A15" s="37" t="s">
        <v>15</v>
      </c>
      <c r="B15" s="47" t="s">
        <v>94</v>
      </c>
      <c r="C15" s="62" t="s">
        <v>25</v>
      </c>
      <c r="D15" s="77"/>
      <c r="E15" s="48">
        <f t="shared" si="1"/>
        <v>20</v>
      </c>
      <c r="F15" s="49">
        <f t="shared" si="0"/>
        <v>4</v>
      </c>
      <c r="G15" s="50">
        <v>20</v>
      </c>
      <c r="H15" s="51">
        <v>0</v>
      </c>
      <c r="I15" s="52" t="s">
        <v>24</v>
      </c>
      <c r="J15" s="53">
        <v>4</v>
      </c>
      <c r="K15" s="50"/>
      <c r="L15" s="51"/>
      <c r="M15" s="52"/>
      <c r="N15" s="53"/>
      <c r="O15" s="50"/>
      <c r="P15" s="51"/>
      <c r="Q15" s="52"/>
      <c r="R15" s="53"/>
      <c r="S15" s="50"/>
      <c r="T15" s="51"/>
      <c r="U15" s="52"/>
      <c r="V15" s="53"/>
      <c r="W15" s="50"/>
      <c r="X15" s="51"/>
      <c r="Y15" s="52"/>
      <c r="Z15" s="53"/>
      <c r="AA15" s="50"/>
      <c r="AB15" s="51"/>
      <c r="AC15" s="52"/>
      <c r="AD15" s="53"/>
      <c r="AE15" s="50"/>
      <c r="AF15" s="51"/>
      <c r="AG15" s="52"/>
      <c r="AH15" s="53"/>
      <c r="AI15" s="54"/>
    </row>
    <row r="16" spans="1:35" s="46" customFormat="1" ht="15.75">
      <c r="A16" s="37" t="s">
        <v>16</v>
      </c>
      <c r="B16" s="47" t="s">
        <v>95</v>
      </c>
      <c r="C16" s="62" t="s">
        <v>26</v>
      </c>
      <c r="D16" s="77"/>
      <c r="E16" s="48">
        <f t="shared" si="1"/>
        <v>16</v>
      </c>
      <c r="F16" s="49">
        <f t="shared" si="0"/>
        <v>4</v>
      </c>
      <c r="G16" s="50"/>
      <c r="H16" s="51"/>
      <c r="I16" s="52"/>
      <c r="J16" s="53"/>
      <c r="K16" s="50">
        <v>8</v>
      </c>
      <c r="L16" s="51">
        <v>8</v>
      </c>
      <c r="M16" s="52" t="s">
        <v>24</v>
      </c>
      <c r="N16" s="53">
        <v>4</v>
      </c>
      <c r="O16" s="50"/>
      <c r="P16" s="51"/>
      <c r="Q16" s="52"/>
      <c r="R16" s="53"/>
      <c r="S16" s="50"/>
      <c r="T16" s="51"/>
      <c r="U16" s="52"/>
      <c r="V16" s="53"/>
      <c r="W16" s="50"/>
      <c r="X16" s="51"/>
      <c r="Y16" s="52"/>
      <c r="Z16" s="53"/>
      <c r="AA16" s="50"/>
      <c r="AB16" s="51"/>
      <c r="AC16" s="52"/>
      <c r="AD16" s="53"/>
      <c r="AE16" s="50"/>
      <c r="AF16" s="51"/>
      <c r="AG16" s="52"/>
      <c r="AH16" s="53"/>
      <c r="AI16" s="54" t="s">
        <v>94</v>
      </c>
    </row>
    <row r="17" spans="1:35" s="46" customFormat="1" ht="15.75">
      <c r="A17" s="37" t="s">
        <v>17</v>
      </c>
      <c r="B17" s="47" t="s">
        <v>96</v>
      </c>
      <c r="C17" s="62" t="s">
        <v>97</v>
      </c>
      <c r="D17" s="77"/>
      <c r="E17" s="48">
        <f t="shared" si="1"/>
        <v>16</v>
      </c>
      <c r="F17" s="49">
        <f t="shared" si="0"/>
        <v>4</v>
      </c>
      <c r="G17" s="50"/>
      <c r="H17" s="51"/>
      <c r="I17" s="52"/>
      <c r="J17" s="53"/>
      <c r="K17" s="50"/>
      <c r="L17" s="51"/>
      <c r="M17" s="52"/>
      <c r="N17" s="53"/>
      <c r="O17" s="50">
        <v>8</v>
      </c>
      <c r="P17" s="51">
        <v>8</v>
      </c>
      <c r="Q17" s="52" t="s">
        <v>23</v>
      </c>
      <c r="R17" s="53">
        <v>4</v>
      </c>
      <c r="S17" s="50"/>
      <c r="T17" s="51"/>
      <c r="U17" s="52"/>
      <c r="V17" s="53"/>
      <c r="W17" s="50"/>
      <c r="X17" s="51"/>
      <c r="Y17" s="52"/>
      <c r="Z17" s="53"/>
      <c r="AA17" s="50"/>
      <c r="AB17" s="51"/>
      <c r="AC17" s="52"/>
      <c r="AD17" s="53"/>
      <c r="AE17" s="50"/>
      <c r="AF17" s="51"/>
      <c r="AG17" s="52"/>
      <c r="AH17" s="53"/>
      <c r="AI17" s="79" t="s">
        <v>98</v>
      </c>
    </row>
    <row r="18" spans="1:35" s="46" customFormat="1" ht="15.75">
      <c r="A18" s="37" t="s">
        <v>29</v>
      </c>
      <c r="B18" s="47" t="s">
        <v>99</v>
      </c>
      <c r="C18" s="62" t="s">
        <v>100</v>
      </c>
      <c r="D18" s="77"/>
      <c r="E18" s="48">
        <f t="shared" si="1"/>
        <v>16</v>
      </c>
      <c r="F18" s="55">
        <f t="shared" si="0"/>
        <v>2</v>
      </c>
      <c r="G18" s="50">
        <v>8</v>
      </c>
      <c r="H18" s="51">
        <v>8</v>
      </c>
      <c r="I18" s="52" t="s">
        <v>23</v>
      </c>
      <c r="J18" s="53">
        <v>2</v>
      </c>
      <c r="K18" s="50"/>
      <c r="L18" s="51"/>
      <c r="M18" s="52"/>
      <c r="N18" s="53"/>
      <c r="O18" s="50"/>
      <c r="P18" s="51"/>
      <c r="Q18" s="52"/>
      <c r="R18" s="53"/>
      <c r="S18" s="50"/>
      <c r="T18" s="51"/>
      <c r="U18" s="52"/>
      <c r="V18" s="53"/>
      <c r="W18" s="50"/>
      <c r="X18" s="51"/>
      <c r="Y18" s="52"/>
      <c r="Z18" s="53"/>
      <c r="AA18" s="50"/>
      <c r="AB18" s="51"/>
      <c r="AC18" s="52"/>
      <c r="AD18" s="53"/>
      <c r="AE18" s="50"/>
      <c r="AF18" s="51"/>
      <c r="AG18" s="52"/>
      <c r="AH18" s="53"/>
      <c r="AI18" s="54"/>
    </row>
    <row r="19" spans="1:35" s="46" customFormat="1" ht="15.75">
      <c r="A19" s="37" t="s">
        <v>30</v>
      </c>
      <c r="B19" s="47" t="s">
        <v>101</v>
      </c>
      <c r="C19" s="62" t="s">
        <v>102</v>
      </c>
      <c r="D19" s="77"/>
      <c r="E19" s="48">
        <f t="shared" si="1"/>
        <v>16</v>
      </c>
      <c r="F19" s="55">
        <f t="shared" si="0"/>
        <v>4</v>
      </c>
      <c r="G19" s="50"/>
      <c r="H19" s="51"/>
      <c r="I19" s="52"/>
      <c r="J19" s="53"/>
      <c r="K19" s="50">
        <v>8</v>
      </c>
      <c r="L19" s="51">
        <v>8</v>
      </c>
      <c r="M19" s="52" t="s">
        <v>24</v>
      </c>
      <c r="N19" s="53">
        <v>4</v>
      </c>
      <c r="O19" s="50"/>
      <c r="P19" s="51"/>
      <c r="Q19" s="52"/>
      <c r="R19" s="53"/>
      <c r="S19" s="50"/>
      <c r="T19" s="51"/>
      <c r="U19" s="52"/>
      <c r="V19" s="53"/>
      <c r="W19" s="50"/>
      <c r="X19" s="51"/>
      <c r="Y19" s="52"/>
      <c r="Z19" s="53"/>
      <c r="AA19" s="50"/>
      <c r="AB19" s="51"/>
      <c r="AC19" s="52"/>
      <c r="AD19" s="53"/>
      <c r="AE19" s="50"/>
      <c r="AF19" s="51"/>
      <c r="AG19" s="52"/>
      <c r="AH19" s="53"/>
      <c r="AI19" s="54" t="s">
        <v>99</v>
      </c>
    </row>
    <row r="20" spans="1:35" s="46" customFormat="1" ht="15.75">
      <c r="A20" s="37" t="s">
        <v>31</v>
      </c>
      <c r="B20" s="47" t="s">
        <v>103</v>
      </c>
      <c r="C20" s="62" t="s">
        <v>104</v>
      </c>
      <c r="D20" s="77"/>
      <c r="E20" s="48">
        <f t="shared" si="1"/>
        <v>16</v>
      </c>
      <c r="F20" s="55">
        <f t="shared" si="0"/>
        <v>2</v>
      </c>
      <c r="G20" s="50"/>
      <c r="H20" s="51"/>
      <c r="I20" s="52"/>
      <c r="J20" s="53"/>
      <c r="K20" s="50"/>
      <c r="L20" s="51"/>
      <c r="M20" s="52"/>
      <c r="N20" s="53"/>
      <c r="O20" s="50"/>
      <c r="P20" s="51"/>
      <c r="Q20" s="52"/>
      <c r="R20" s="53"/>
      <c r="S20" s="50">
        <v>8</v>
      </c>
      <c r="T20" s="51">
        <v>8</v>
      </c>
      <c r="U20" s="52" t="s">
        <v>24</v>
      </c>
      <c r="V20" s="53">
        <v>2</v>
      </c>
      <c r="W20" s="50"/>
      <c r="X20" s="51"/>
      <c r="Y20" s="52"/>
      <c r="Z20" s="53"/>
      <c r="AA20" s="50"/>
      <c r="AB20" s="51"/>
      <c r="AC20" s="52"/>
      <c r="AD20" s="53"/>
      <c r="AE20" s="50"/>
      <c r="AF20" s="51"/>
      <c r="AG20" s="52"/>
      <c r="AH20" s="53"/>
      <c r="AI20" s="54" t="s">
        <v>101</v>
      </c>
    </row>
    <row r="21" spans="1:35" s="46" customFormat="1" ht="15.75">
      <c r="A21" s="191" t="s">
        <v>33</v>
      </c>
      <c r="B21" s="56" t="s">
        <v>105</v>
      </c>
      <c r="C21" s="173" t="s">
        <v>106</v>
      </c>
      <c r="D21" s="77"/>
      <c r="E21" s="48">
        <f t="shared" si="1"/>
        <v>16</v>
      </c>
      <c r="F21" s="55">
        <f t="shared" si="0"/>
        <v>2</v>
      </c>
      <c r="G21" s="57">
        <v>8</v>
      </c>
      <c r="H21" s="58">
        <v>8</v>
      </c>
      <c r="I21" s="59" t="s">
        <v>23</v>
      </c>
      <c r="J21" s="60">
        <v>2</v>
      </c>
      <c r="K21" s="57"/>
      <c r="L21" s="58"/>
      <c r="M21" s="59"/>
      <c r="N21" s="60"/>
      <c r="O21" s="57"/>
      <c r="P21" s="58"/>
      <c r="Q21" s="59"/>
      <c r="R21" s="60"/>
      <c r="S21" s="57"/>
      <c r="T21" s="58"/>
      <c r="U21" s="59"/>
      <c r="V21" s="60"/>
      <c r="W21" s="57"/>
      <c r="X21" s="58"/>
      <c r="Y21" s="59"/>
      <c r="Z21" s="60"/>
      <c r="AA21" s="57"/>
      <c r="AB21" s="58"/>
      <c r="AC21" s="59"/>
      <c r="AD21" s="60"/>
      <c r="AE21" s="57"/>
      <c r="AF21" s="58"/>
      <c r="AG21" s="59"/>
      <c r="AH21" s="60"/>
      <c r="AI21" s="61"/>
    </row>
    <row r="22" spans="1:35" s="193" customFormat="1" ht="20.25" customHeight="1">
      <c r="A22" s="423" t="s">
        <v>36</v>
      </c>
      <c r="B22" s="424"/>
      <c r="C22" s="424"/>
      <c r="D22" s="18" t="s">
        <v>215</v>
      </c>
      <c r="E22" s="19">
        <f>SUM(G22:H22,K22:L22,O22:P22,S22:T22,W22:X22,AA22:AB22,AE22:AF22)</f>
        <v>80</v>
      </c>
      <c r="F22" s="20">
        <f>SUM(J22,N22,R22,V22,Z22,AD22,AH22)</f>
        <v>19</v>
      </c>
      <c r="G22" s="19">
        <f>SUM(G23:G31)</f>
        <v>16</v>
      </c>
      <c r="H22" s="22">
        <f>SUM(H23:H31)</f>
        <v>0</v>
      </c>
      <c r="I22" s="22"/>
      <c r="J22" s="23">
        <f>SUM(J23:J31)</f>
        <v>4</v>
      </c>
      <c r="K22" s="19">
        <f>SUM(K23:K31)</f>
        <v>8</v>
      </c>
      <c r="L22" s="22">
        <f>SUM(L23:L31)</f>
        <v>0</v>
      </c>
      <c r="M22" s="22"/>
      <c r="N22" s="23">
        <f>SUM(N23:N31)</f>
        <v>2</v>
      </c>
      <c r="O22" s="19">
        <f>SUM(O23:O31)</f>
        <v>24</v>
      </c>
      <c r="P22" s="22">
        <f>SUM(P23:P31)</f>
        <v>0</v>
      </c>
      <c r="Q22" s="22"/>
      <c r="R22" s="23">
        <f>SUM(R23:R31)</f>
        <v>6</v>
      </c>
      <c r="S22" s="19">
        <f>SUM(S23:S31)</f>
        <v>12</v>
      </c>
      <c r="T22" s="22">
        <f>SUM(T23:T31)</f>
        <v>0</v>
      </c>
      <c r="U22" s="22"/>
      <c r="V22" s="23">
        <f>SUM(V23:V31)</f>
        <v>2</v>
      </c>
      <c r="W22" s="19">
        <f>SUM(W23:W31)</f>
        <v>20</v>
      </c>
      <c r="X22" s="22">
        <f>SUM(X23:X31)</f>
        <v>0</v>
      </c>
      <c r="Y22" s="22"/>
      <c r="Z22" s="23">
        <f>SUM(Z23:Z31)</f>
        <v>5</v>
      </c>
      <c r="AA22" s="19">
        <f>SUM(AA23:AA31)</f>
        <v>0</v>
      </c>
      <c r="AB22" s="22">
        <f>SUM(AB23:AB31)</f>
        <v>0</v>
      </c>
      <c r="AC22" s="22"/>
      <c r="AD22" s="23">
        <f>SUM(AD23:AD31)</f>
        <v>0</v>
      </c>
      <c r="AE22" s="19">
        <f>SUM(AE23:AE31)</f>
        <v>0</v>
      </c>
      <c r="AF22" s="22">
        <f>SUM(AF23:AF31)</f>
        <v>0</v>
      </c>
      <c r="AG22" s="22"/>
      <c r="AH22" s="23">
        <f>SUM(AH23:AH31)</f>
        <v>0</v>
      </c>
      <c r="AI22" s="20"/>
    </row>
    <row r="23" spans="1:35" s="73" customFormat="1" ht="15.75">
      <c r="A23" s="192" t="s">
        <v>37</v>
      </c>
      <c r="B23" s="38" t="s">
        <v>41</v>
      </c>
      <c r="C23" s="65" t="s">
        <v>42</v>
      </c>
      <c r="D23" s="46"/>
      <c r="E23" s="39">
        <f t="shared" si="1"/>
        <v>8</v>
      </c>
      <c r="F23" s="71">
        <f>SUM(J23,N23,R23,V23,Z23,AD23,AH23)</f>
        <v>2</v>
      </c>
      <c r="G23" s="72">
        <v>8</v>
      </c>
      <c r="H23" s="42">
        <v>0</v>
      </c>
      <c r="I23" s="74" t="s">
        <v>24</v>
      </c>
      <c r="J23" s="44">
        <v>2</v>
      </c>
      <c r="K23" s="72"/>
      <c r="L23" s="42"/>
      <c r="M23" s="74"/>
      <c r="N23" s="44"/>
      <c r="O23" s="72"/>
      <c r="P23" s="42"/>
      <c r="Q23" s="74"/>
      <c r="R23" s="44"/>
      <c r="S23" s="72"/>
      <c r="T23" s="42"/>
      <c r="U23" s="74"/>
      <c r="V23" s="44"/>
      <c r="W23" s="72"/>
      <c r="X23" s="42"/>
      <c r="Y23" s="74"/>
      <c r="Z23" s="44"/>
      <c r="AA23" s="72"/>
      <c r="AB23" s="42"/>
      <c r="AC23" s="74"/>
      <c r="AD23" s="44"/>
      <c r="AE23" s="72"/>
      <c r="AF23" s="42"/>
      <c r="AG23" s="74"/>
      <c r="AH23" s="44"/>
      <c r="AI23" s="45"/>
    </row>
    <row r="24" spans="1:35" s="75" customFormat="1" ht="15.75">
      <c r="A24" s="37" t="s">
        <v>40</v>
      </c>
      <c r="B24" s="47" t="s">
        <v>44</v>
      </c>
      <c r="C24" s="62" t="s">
        <v>45</v>
      </c>
      <c r="D24" s="77"/>
      <c r="E24" s="48">
        <f t="shared" si="1"/>
        <v>8</v>
      </c>
      <c r="F24" s="69">
        <f t="shared" si="0"/>
        <v>2</v>
      </c>
      <c r="G24" s="68"/>
      <c r="H24" s="51"/>
      <c r="I24" s="76"/>
      <c r="J24" s="53"/>
      <c r="K24" s="68">
        <v>8</v>
      </c>
      <c r="L24" s="51">
        <v>0</v>
      </c>
      <c r="M24" s="76" t="s">
        <v>23</v>
      </c>
      <c r="N24" s="53">
        <v>2</v>
      </c>
      <c r="O24" s="68"/>
      <c r="P24" s="51"/>
      <c r="Q24" s="76"/>
      <c r="R24" s="53"/>
      <c r="S24" s="68"/>
      <c r="T24" s="51"/>
      <c r="U24" s="76"/>
      <c r="V24" s="53"/>
      <c r="W24" s="68"/>
      <c r="X24" s="51"/>
      <c r="Y24" s="76"/>
      <c r="Z24" s="53"/>
      <c r="AA24" s="68"/>
      <c r="AB24" s="51"/>
      <c r="AC24" s="76"/>
      <c r="AD24" s="53"/>
      <c r="AE24" s="68"/>
      <c r="AF24" s="51"/>
      <c r="AG24" s="76"/>
      <c r="AH24" s="53"/>
      <c r="AI24" s="54" t="s">
        <v>107</v>
      </c>
    </row>
    <row r="25" spans="1:35" s="75" customFormat="1" ht="15.75">
      <c r="A25" s="37" t="s">
        <v>43</v>
      </c>
      <c r="B25" s="47" t="s">
        <v>49</v>
      </c>
      <c r="C25" s="62" t="s">
        <v>108</v>
      </c>
      <c r="D25" s="77"/>
      <c r="E25" s="48">
        <f t="shared" si="1"/>
        <v>8</v>
      </c>
      <c r="F25" s="69">
        <f t="shared" si="0"/>
        <v>2</v>
      </c>
      <c r="G25" s="68"/>
      <c r="H25" s="51"/>
      <c r="I25" s="76"/>
      <c r="J25" s="53"/>
      <c r="K25" s="68"/>
      <c r="L25" s="51"/>
      <c r="M25" s="76"/>
      <c r="N25" s="53"/>
      <c r="O25" s="68">
        <v>8</v>
      </c>
      <c r="P25" s="51">
        <v>0</v>
      </c>
      <c r="Q25" s="76" t="s">
        <v>24</v>
      </c>
      <c r="R25" s="53">
        <v>2</v>
      </c>
      <c r="S25" s="68"/>
      <c r="T25" s="51"/>
      <c r="U25" s="76"/>
      <c r="V25" s="53"/>
      <c r="W25" s="68"/>
      <c r="X25" s="51"/>
      <c r="Y25" s="76"/>
      <c r="Z25" s="53"/>
      <c r="AA25" s="68"/>
      <c r="AB25" s="51"/>
      <c r="AC25" s="76"/>
      <c r="AD25" s="53"/>
      <c r="AE25" s="68"/>
      <c r="AF25" s="51"/>
      <c r="AG25" s="76"/>
      <c r="AH25" s="53"/>
      <c r="AI25" s="54" t="s">
        <v>109</v>
      </c>
    </row>
    <row r="26" spans="1:35" s="75" customFormat="1" ht="15.75">
      <c r="A26" s="37" t="s">
        <v>46</v>
      </c>
      <c r="B26" s="47" t="s">
        <v>51</v>
      </c>
      <c r="C26" s="62" t="s">
        <v>110</v>
      </c>
      <c r="D26" s="77"/>
      <c r="E26" s="48">
        <f t="shared" si="1"/>
        <v>12</v>
      </c>
      <c r="F26" s="69">
        <f t="shared" si="0"/>
        <v>2</v>
      </c>
      <c r="G26" s="68"/>
      <c r="H26" s="51"/>
      <c r="I26" s="76"/>
      <c r="J26" s="53"/>
      <c r="K26" s="68"/>
      <c r="L26" s="51"/>
      <c r="M26" s="76"/>
      <c r="N26" s="53"/>
      <c r="O26" s="68"/>
      <c r="P26" s="51"/>
      <c r="Q26" s="76"/>
      <c r="R26" s="53"/>
      <c r="S26" s="68">
        <v>12</v>
      </c>
      <c r="T26" s="51">
        <v>0</v>
      </c>
      <c r="U26" s="76" t="s">
        <v>23</v>
      </c>
      <c r="V26" s="53">
        <v>2</v>
      </c>
      <c r="W26" s="68"/>
      <c r="X26" s="51"/>
      <c r="Y26" s="76"/>
      <c r="Z26" s="53"/>
      <c r="AA26" s="68"/>
      <c r="AB26" s="51"/>
      <c r="AC26" s="76"/>
      <c r="AD26" s="53"/>
      <c r="AE26" s="68"/>
      <c r="AF26" s="51"/>
      <c r="AG26" s="76"/>
      <c r="AH26" s="53"/>
      <c r="AI26" s="54" t="s">
        <v>111</v>
      </c>
    </row>
    <row r="27" spans="1:35" s="75" customFormat="1" ht="15.75">
      <c r="A27" s="37" t="s">
        <v>48</v>
      </c>
      <c r="B27" s="47" t="s">
        <v>53</v>
      </c>
      <c r="C27" s="62" t="s">
        <v>54</v>
      </c>
      <c r="D27" s="77"/>
      <c r="E27" s="48">
        <f t="shared" si="1"/>
        <v>12</v>
      </c>
      <c r="F27" s="69">
        <f t="shared" si="0"/>
        <v>3</v>
      </c>
      <c r="G27" s="68"/>
      <c r="H27" s="51"/>
      <c r="I27" s="76"/>
      <c r="J27" s="53"/>
      <c r="K27" s="68"/>
      <c r="L27" s="51"/>
      <c r="M27" s="76"/>
      <c r="N27" s="53"/>
      <c r="O27" s="68"/>
      <c r="P27" s="51"/>
      <c r="Q27" s="76"/>
      <c r="R27" s="53"/>
      <c r="S27" s="68"/>
      <c r="T27" s="51"/>
      <c r="U27" s="76"/>
      <c r="V27" s="53"/>
      <c r="W27" s="68">
        <v>12</v>
      </c>
      <c r="X27" s="51">
        <v>0</v>
      </c>
      <c r="Y27" s="76" t="s">
        <v>24</v>
      </c>
      <c r="Z27" s="53">
        <v>3</v>
      </c>
      <c r="AA27" s="68"/>
      <c r="AB27" s="51"/>
      <c r="AC27" s="76"/>
      <c r="AD27" s="53"/>
      <c r="AE27" s="68"/>
      <c r="AF27" s="51"/>
      <c r="AG27" s="76"/>
      <c r="AH27" s="53"/>
      <c r="AI27" s="54" t="s">
        <v>112</v>
      </c>
    </row>
    <row r="28" spans="1:35" s="75" customFormat="1" ht="15.75">
      <c r="A28" s="37" t="s">
        <v>50</v>
      </c>
      <c r="B28" s="47" t="s">
        <v>226</v>
      </c>
      <c r="C28" s="62" t="s">
        <v>225</v>
      </c>
      <c r="D28" s="77"/>
      <c r="E28" s="48">
        <f t="shared" si="1"/>
        <v>8</v>
      </c>
      <c r="F28" s="69">
        <f t="shared" si="0"/>
        <v>2</v>
      </c>
      <c r="G28" s="68"/>
      <c r="H28" s="51"/>
      <c r="I28" s="76"/>
      <c r="J28" s="53"/>
      <c r="K28" s="68"/>
      <c r="L28" s="51"/>
      <c r="M28" s="76"/>
      <c r="N28" s="53"/>
      <c r="O28" s="68"/>
      <c r="P28" s="51"/>
      <c r="Q28" s="76"/>
      <c r="R28" s="53"/>
      <c r="S28" s="68"/>
      <c r="T28" s="51"/>
      <c r="U28" s="76"/>
      <c r="V28" s="53"/>
      <c r="W28" s="68">
        <v>8</v>
      </c>
      <c r="X28" s="51">
        <v>0</v>
      </c>
      <c r="Y28" s="76" t="s">
        <v>24</v>
      </c>
      <c r="Z28" s="53">
        <v>2</v>
      </c>
      <c r="AA28" s="68"/>
      <c r="AB28" s="51"/>
      <c r="AC28" s="76"/>
      <c r="AD28" s="53"/>
      <c r="AE28" s="68"/>
      <c r="AF28" s="51"/>
      <c r="AG28" s="76"/>
      <c r="AH28" s="53"/>
      <c r="AI28" s="54"/>
    </row>
    <row r="29" spans="1:35" s="75" customFormat="1" ht="15.75">
      <c r="A29" s="37" t="s">
        <v>52</v>
      </c>
      <c r="B29" s="47" t="s">
        <v>228</v>
      </c>
      <c r="C29" s="62" t="s">
        <v>114</v>
      </c>
      <c r="D29" s="77"/>
      <c r="E29" s="48">
        <f t="shared" si="1"/>
        <v>8</v>
      </c>
      <c r="F29" s="69">
        <f t="shared" si="0"/>
        <v>2</v>
      </c>
      <c r="G29" s="68"/>
      <c r="H29" s="51"/>
      <c r="I29" s="76"/>
      <c r="J29" s="53"/>
      <c r="K29" s="68"/>
      <c r="L29" s="51"/>
      <c r="M29" s="76"/>
      <c r="N29" s="53"/>
      <c r="O29" s="68">
        <v>8</v>
      </c>
      <c r="P29" s="51">
        <v>0</v>
      </c>
      <c r="Q29" s="76" t="s">
        <v>24</v>
      </c>
      <c r="R29" s="53">
        <v>2</v>
      </c>
      <c r="S29" s="68"/>
      <c r="T29" s="51"/>
      <c r="U29" s="76"/>
      <c r="V29" s="53"/>
      <c r="W29" s="68"/>
      <c r="X29" s="51"/>
      <c r="Y29" s="76"/>
      <c r="Z29" s="53"/>
      <c r="AA29" s="68"/>
      <c r="AB29" s="51"/>
      <c r="AC29" s="76"/>
      <c r="AD29" s="53"/>
      <c r="AE29" s="68"/>
      <c r="AF29" s="51"/>
      <c r="AG29" s="76"/>
      <c r="AH29" s="53"/>
      <c r="AI29" s="54"/>
    </row>
    <row r="30" spans="1:35" s="75" customFormat="1" ht="15.75">
      <c r="A30" s="37" t="s">
        <v>55</v>
      </c>
      <c r="B30" s="47" t="s">
        <v>229</v>
      </c>
      <c r="C30" s="62" t="s">
        <v>47</v>
      </c>
      <c r="D30" s="77"/>
      <c r="E30" s="48">
        <f t="shared" si="1"/>
        <v>8</v>
      </c>
      <c r="F30" s="69">
        <f t="shared" si="0"/>
        <v>2</v>
      </c>
      <c r="G30" s="68"/>
      <c r="H30" s="51"/>
      <c r="I30" s="76"/>
      <c r="J30" s="53"/>
      <c r="K30" s="68"/>
      <c r="L30" s="51"/>
      <c r="M30" s="76"/>
      <c r="N30" s="53"/>
      <c r="O30" s="68">
        <v>8</v>
      </c>
      <c r="P30" s="51">
        <v>0</v>
      </c>
      <c r="Q30" s="76" t="s">
        <v>23</v>
      </c>
      <c r="R30" s="53">
        <v>2</v>
      </c>
      <c r="S30" s="68"/>
      <c r="T30" s="51"/>
      <c r="U30" s="76"/>
      <c r="V30" s="53"/>
      <c r="W30" s="68"/>
      <c r="X30" s="51"/>
      <c r="Y30" s="76"/>
      <c r="Z30" s="53"/>
      <c r="AA30" s="68"/>
      <c r="AB30" s="51"/>
      <c r="AC30" s="76"/>
      <c r="AD30" s="53"/>
      <c r="AE30" s="68"/>
      <c r="AF30" s="51"/>
      <c r="AG30" s="76"/>
      <c r="AH30" s="53"/>
      <c r="AI30" s="54"/>
    </row>
    <row r="31" spans="1:35" s="75" customFormat="1" ht="15.75">
      <c r="A31" s="37" t="s">
        <v>56</v>
      </c>
      <c r="B31" s="47" t="s">
        <v>38</v>
      </c>
      <c r="C31" s="62" t="s">
        <v>39</v>
      </c>
      <c r="D31" s="77"/>
      <c r="E31" s="48">
        <f t="shared" si="1"/>
        <v>8</v>
      </c>
      <c r="F31" s="69">
        <f t="shared" si="0"/>
        <v>2</v>
      </c>
      <c r="G31" s="68">
        <v>8</v>
      </c>
      <c r="H31" s="51">
        <v>0</v>
      </c>
      <c r="I31" s="76" t="s">
        <v>23</v>
      </c>
      <c r="J31" s="53">
        <v>2</v>
      </c>
      <c r="K31" s="68"/>
      <c r="L31" s="51"/>
      <c r="M31" s="76"/>
      <c r="N31" s="53"/>
      <c r="O31" s="68"/>
      <c r="P31" s="51"/>
      <c r="Q31" s="76"/>
      <c r="R31" s="53"/>
      <c r="S31" s="68"/>
      <c r="T31" s="51"/>
      <c r="U31" s="76"/>
      <c r="V31" s="53"/>
      <c r="W31" s="68"/>
      <c r="X31" s="51"/>
      <c r="Y31" s="76"/>
      <c r="Z31" s="53"/>
      <c r="AA31" s="68"/>
      <c r="AB31" s="51"/>
      <c r="AC31" s="76"/>
      <c r="AD31" s="53"/>
      <c r="AE31" s="68"/>
      <c r="AF31" s="51"/>
      <c r="AG31" s="76"/>
      <c r="AH31" s="53"/>
      <c r="AI31" s="54"/>
    </row>
    <row r="32" spans="1:35" s="24" customFormat="1" ht="20.25" customHeight="1">
      <c r="A32" s="423" t="s">
        <v>57</v>
      </c>
      <c r="B32" s="424"/>
      <c r="C32" s="424"/>
      <c r="D32" s="18" t="s">
        <v>215</v>
      </c>
      <c r="E32" s="19">
        <f>SUM(G32:H32,K32:L32,O32:P32,S32:T32,W32:X32,AA32:AB32,AE32:AF32)</f>
        <v>328</v>
      </c>
      <c r="F32" s="20">
        <f t="shared" si="0"/>
        <v>81</v>
      </c>
      <c r="G32" s="19">
        <f>SUM(G33:G60)</f>
        <v>16</v>
      </c>
      <c r="H32" s="22">
        <f aca="true" t="shared" si="2" ref="H32:AH32">SUM(H33:H60)</f>
        <v>0</v>
      </c>
      <c r="I32" s="22">
        <f t="shared" si="2"/>
        <v>0</v>
      </c>
      <c r="J32" s="23">
        <f t="shared" si="2"/>
        <v>5</v>
      </c>
      <c r="K32" s="19">
        <f t="shared" si="2"/>
        <v>40</v>
      </c>
      <c r="L32" s="22">
        <f t="shared" si="2"/>
        <v>8</v>
      </c>
      <c r="M32" s="22">
        <f t="shared" si="2"/>
        <v>0</v>
      </c>
      <c r="N32" s="23">
        <f t="shared" si="2"/>
        <v>12</v>
      </c>
      <c r="O32" s="19">
        <f t="shared" si="2"/>
        <v>60</v>
      </c>
      <c r="P32" s="22">
        <f t="shared" si="2"/>
        <v>20</v>
      </c>
      <c r="Q32" s="22">
        <f t="shared" si="2"/>
        <v>0</v>
      </c>
      <c r="R32" s="23">
        <f t="shared" si="2"/>
        <v>20</v>
      </c>
      <c r="S32" s="19">
        <f t="shared" si="2"/>
        <v>72</v>
      </c>
      <c r="T32" s="22">
        <f t="shared" si="2"/>
        <v>24</v>
      </c>
      <c r="U32" s="22">
        <f t="shared" si="2"/>
        <v>0</v>
      </c>
      <c r="V32" s="23">
        <f t="shared" si="2"/>
        <v>22</v>
      </c>
      <c r="W32" s="19">
        <f t="shared" si="2"/>
        <v>80</v>
      </c>
      <c r="X32" s="22">
        <f t="shared" si="2"/>
        <v>8</v>
      </c>
      <c r="Y32" s="22">
        <f t="shared" si="2"/>
        <v>0</v>
      </c>
      <c r="Z32" s="23">
        <f t="shared" si="2"/>
        <v>22</v>
      </c>
      <c r="AA32" s="19">
        <f t="shared" si="2"/>
        <v>0</v>
      </c>
      <c r="AB32" s="22">
        <f t="shared" si="2"/>
        <v>0</v>
      </c>
      <c r="AC32" s="22">
        <f t="shared" si="2"/>
        <v>0</v>
      </c>
      <c r="AD32" s="23">
        <f t="shared" si="2"/>
        <v>0</v>
      </c>
      <c r="AE32" s="19">
        <f t="shared" si="2"/>
        <v>0</v>
      </c>
      <c r="AF32" s="22">
        <f t="shared" si="2"/>
        <v>0</v>
      </c>
      <c r="AG32" s="22">
        <f t="shared" si="2"/>
        <v>0</v>
      </c>
      <c r="AH32" s="23">
        <f t="shared" si="2"/>
        <v>0</v>
      </c>
      <c r="AI32" s="20"/>
    </row>
    <row r="33" spans="1:35" s="73" customFormat="1" ht="15.75">
      <c r="A33" s="64" t="s">
        <v>58</v>
      </c>
      <c r="B33" s="38" t="s">
        <v>34</v>
      </c>
      <c r="C33" s="65" t="s">
        <v>35</v>
      </c>
      <c r="D33" s="46"/>
      <c r="E33" s="48">
        <f t="shared" si="1"/>
        <v>8</v>
      </c>
      <c r="F33" s="71">
        <f t="shared" si="0"/>
        <v>2</v>
      </c>
      <c r="G33" s="72">
        <v>8</v>
      </c>
      <c r="H33" s="42">
        <v>0</v>
      </c>
      <c r="I33" s="74" t="s">
        <v>24</v>
      </c>
      <c r="J33" s="44">
        <v>2</v>
      </c>
      <c r="K33" s="72"/>
      <c r="L33" s="42"/>
      <c r="M33" s="74"/>
      <c r="N33" s="44"/>
      <c r="O33" s="72"/>
      <c r="P33" s="42"/>
      <c r="Q33" s="74"/>
      <c r="R33" s="44"/>
      <c r="S33" s="72"/>
      <c r="T33" s="42"/>
      <c r="U33" s="74"/>
      <c r="V33" s="44"/>
      <c r="W33" s="72"/>
      <c r="X33" s="42"/>
      <c r="Y33" s="74"/>
      <c r="Z33" s="44"/>
      <c r="AA33" s="72"/>
      <c r="AB33" s="42"/>
      <c r="AC33" s="74"/>
      <c r="AD33" s="44"/>
      <c r="AE33" s="72"/>
      <c r="AF33" s="42"/>
      <c r="AG33" s="74"/>
      <c r="AH33" s="44"/>
      <c r="AI33" s="45"/>
    </row>
    <row r="34" spans="1:35" s="75" customFormat="1" ht="15.75">
      <c r="A34" s="37" t="s">
        <v>59</v>
      </c>
      <c r="B34" s="47" t="s">
        <v>115</v>
      </c>
      <c r="C34" s="62" t="s">
        <v>116</v>
      </c>
      <c r="D34" s="77"/>
      <c r="E34" s="48">
        <f t="shared" si="1"/>
        <v>16</v>
      </c>
      <c r="F34" s="69">
        <f t="shared" si="0"/>
        <v>4</v>
      </c>
      <c r="G34" s="68"/>
      <c r="H34" s="51"/>
      <c r="I34" s="76"/>
      <c r="J34" s="53"/>
      <c r="K34" s="68">
        <v>16</v>
      </c>
      <c r="L34" s="51">
        <v>0</v>
      </c>
      <c r="M34" s="76" t="s">
        <v>23</v>
      </c>
      <c r="N34" s="53">
        <v>4</v>
      </c>
      <c r="S34" s="68"/>
      <c r="T34" s="51"/>
      <c r="U34" s="76"/>
      <c r="V34" s="53"/>
      <c r="W34" s="68"/>
      <c r="X34" s="51"/>
      <c r="Y34" s="76"/>
      <c r="Z34" s="53"/>
      <c r="AA34" s="68"/>
      <c r="AB34" s="51"/>
      <c r="AC34" s="76"/>
      <c r="AD34" s="53"/>
      <c r="AE34" s="68"/>
      <c r="AF34" s="51"/>
      <c r="AG34" s="76"/>
      <c r="AH34" s="53"/>
      <c r="AI34" s="54"/>
    </row>
    <row r="35" spans="1:35" s="75" customFormat="1" ht="15.75">
      <c r="A35" s="37" t="s">
        <v>61</v>
      </c>
      <c r="B35" s="47" t="s">
        <v>117</v>
      </c>
      <c r="C35" s="62" t="s">
        <v>60</v>
      </c>
      <c r="D35" s="77"/>
      <c r="E35" s="48">
        <f t="shared" si="1"/>
        <v>16</v>
      </c>
      <c r="F35" s="69">
        <f t="shared" si="0"/>
        <v>4</v>
      </c>
      <c r="G35" s="68"/>
      <c r="H35" s="51"/>
      <c r="I35" s="76"/>
      <c r="J35" s="53"/>
      <c r="K35" s="68"/>
      <c r="L35" s="51"/>
      <c r="M35" s="76"/>
      <c r="N35" s="53"/>
      <c r="O35" s="75">
        <v>16</v>
      </c>
      <c r="P35" s="75">
        <v>0</v>
      </c>
      <c r="Q35" s="75" t="s">
        <v>23</v>
      </c>
      <c r="R35" s="75">
        <v>4</v>
      </c>
      <c r="S35" s="68"/>
      <c r="T35" s="51"/>
      <c r="U35" s="76"/>
      <c r="V35" s="53"/>
      <c r="W35" s="68"/>
      <c r="X35" s="51"/>
      <c r="Y35" s="76"/>
      <c r="Z35" s="53"/>
      <c r="AA35" s="68"/>
      <c r="AB35" s="51"/>
      <c r="AC35" s="76"/>
      <c r="AD35" s="53"/>
      <c r="AE35" s="68"/>
      <c r="AF35" s="51"/>
      <c r="AG35" s="76"/>
      <c r="AH35" s="53"/>
      <c r="AI35" s="54"/>
    </row>
    <row r="36" spans="1:35" s="75" customFormat="1" ht="15.75">
      <c r="A36" s="37" t="s">
        <v>62</v>
      </c>
      <c r="B36" s="47" t="s">
        <v>118</v>
      </c>
      <c r="C36" s="62" t="s">
        <v>32</v>
      </c>
      <c r="D36" s="77"/>
      <c r="E36" s="48">
        <f t="shared" si="1"/>
        <v>8</v>
      </c>
      <c r="F36" s="69">
        <f t="shared" si="0"/>
        <v>2</v>
      </c>
      <c r="G36" s="68"/>
      <c r="H36" s="51"/>
      <c r="I36" s="76"/>
      <c r="J36" s="53"/>
      <c r="K36" s="68"/>
      <c r="L36" s="51"/>
      <c r="M36" s="76"/>
      <c r="N36" s="53"/>
      <c r="S36" s="68">
        <v>8</v>
      </c>
      <c r="T36" s="51">
        <v>0</v>
      </c>
      <c r="U36" s="76" t="s">
        <v>23</v>
      </c>
      <c r="V36" s="53">
        <v>2</v>
      </c>
      <c r="W36" s="68"/>
      <c r="X36" s="51"/>
      <c r="Y36" s="76"/>
      <c r="Z36" s="53"/>
      <c r="AA36" s="68"/>
      <c r="AB36" s="51"/>
      <c r="AC36" s="76"/>
      <c r="AD36" s="53"/>
      <c r="AE36" s="68"/>
      <c r="AF36" s="51"/>
      <c r="AG36" s="76"/>
      <c r="AH36" s="53"/>
      <c r="AI36" s="54" t="s">
        <v>93</v>
      </c>
    </row>
    <row r="37" spans="1:35" s="75" customFormat="1" ht="15.75">
      <c r="A37" s="37" t="s">
        <v>63</v>
      </c>
      <c r="B37" s="47" t="s">
        <v>119</v>
      </c>
      <c r="C37" s="62" t="s">
        <v>83</v>
      </c>
      <c r="D37" s="77"/>
      <c r="E37" s="48">
        <f t="shared" si="1"/>
        <v>20</v>
      </c>
      <c r="F37" s="69">
        <f t="shared" si="0"/>
        <v>4</v>
      </c>
      <c r="G37" s="68"/>
      <c r="H37" s="51"/>
      <c r="I37" s="76"/>
      <c r="J37" s="53"/>
      <c r="K37" s="68"/>
      <c r="L37" s="51"/>
      <c r="M37" s="76"/>
      <c r="N37" s="53"/>
      <c r="S37" s="68"/>
      <c r="T37" s="51"/>
      <c r="U37" s="76"/>
      <c r="V37" s="53"/>
      <c r="W37" s="68">
        <v>12</v>
      </c>
      <c r="X37" s="51">
        <v>8</v>
      </c>
      <c r="Y37" s="76" t="s">
        <v>23</v>
      </c>
      <c r="Z37" s="53">
        <v>4</v>
      </c>
      <c r="AA37" s="68"/>
      <c r="AB37" s="51"/>
      <c r="AC37" s="76"/>
      <c r="AD37" s="53"/>
      <c r="AE37" s="68"/>
      <c r="AF37" s="51"/>
      <c r="AG37" s="76"/>
      <c r="AH37" s="53"/>
      <c r="AI37" s="54" t="s">
        <v>90</v>
      </c>
    </row>
    <row r="38" spans="1:35" s="75" customFormat="1" ht="15.75">
      <c r="A38" s="37" t="s">
        <v>64</v>
      </c>
      <c r="B38" s="47" t="s">
        <v>120</v>
      </c>
      <c r="C38" s="62" t="s">
        <v>121</v>
      </c>
      <c r="D38" s="77"/>
      <c r="E38" s="48">
        <f t="shared" si="1"/>
        <v>8</v>
      </c>
      <c r="F38" s="69">
        <f t="shared" si="0"/>
        <v>3</v>
      </c>
      <c r="G38" s="68">
        <v>8</v>
      </c>
      <c r="H38" s="51">
        <v>0</v>
      </c>
      <c r="I38" s="76" t="s">
        <v>24</v>
      </c>
      <c r="J38" s="53">
        <v>3</v>
      </c>
      <c r="K38" s="68"/>
      <c r="L38" s="51"/>
      <c r="M38" s="76"/>
      <c r="N38" s="53"/>
      <c r="S38" s="68"/>
      <c r="T38" s="51"/>
      <c r="U38" s="76"/>
      <c r="V38" s="53"/>
      <c r="W38" s="68"/>
      <c r="X38" s="51"/>
      <c r="Y38" s="76"/>
      <c r="Z38" s="53"/>
      <c r="AA38" s="68"/>
      <c r="AB38" s="51"/>
      <c r="AC38" s="76"/>
      <c r="AD38" s="53"/>
      <c r="AE38" s="68"/>
      <c r="AF38" s="51"/>
      <c r="AG38" s="76"/>
      <c r="AH38" s="53"/>
      <c r="AI38" s="54"/>
    </row>
    <row r="39" spans="1:35" s="75" customFormat="1" ht="15.75">
      <c r="A39" s="37" t="s">
        <v>66</v>
      </c>
      <c r="B39" s="47" t="s">
        <v>122</v>
      </c>
      <c r="C39" s="62" t="s">
        <v>86</v>
      </c>
      <c r="D39" s="77"/>
      <c r="E39" s="48">
        <f t="shared" si="1"/>
        <v>8</v>
      </c>
      <c r="F39" s="69">
        <f t="shared" si="0"/>
        <v>2</v>
      </c>
      <c r="G39" s="68"/>
      <c r="H39" s="51"/>
      <c r="I39" s="76"/>
      <c r="J39" s="53"/>
      <c r="K39" s="68"/>
      <c r="L39" s="51"/>
      <c r="M39" s="76"/>
      <c r="N39" s="53"/>
      <c r="S39" s="68"/>
      <c r="T39" s="51"/>
      <c r="U39" s="76"/>
      <c r="V39" s="53"/>
      <c r="W39" s="68">
        <v>8</v>
      </c>
      <c r="X39" s="51">
        <v>0</v>
      </c>
      <c r="Y39" s="76" t="s">
        <v>23</v>
      </c>
      <c r="Z39" s="53">
        <v>2</v>
      </c>
      <c r="AA39" s="68"/>
      <c r="AB39" s="51"/>
      <c r="AC39" s="76"/>
      <c r="AD39" s="53"/>
      <c r="AE39" s="68"/>
      <c r="AF39" s="51"/>
      <c r="AG39" s="76"/>
      <c r="AH39" s="53"/>
      <c r="AI39" s="54"/>
    </row>
    <row r="40" spans="1:35" s="75" customFormat="1" ht="15.75">
      <c r="A40" s="37" t="s">
        <v>68</v>
      </c>
      <c r="B40" s="47" t="s">
        <v>123</v>
      </c>
      <c r="C40" s="62" t="s">
        <v>124</v>
      </c>
      <c r="D40" s="77"/>
      <c r="E40" s="48">
        <f t="shared" si="1"/>
        <v>12</v>
      </c>
      <c r="F40" s="69">
        <f t="shared" si="0"/>
        <v>2</v>
      </c>
      <c r="G40" s="68"/>
      <c r="H40" s="51"/>
      <c r="I40" s="76"/>
      <c r="J40" s="53"/>
      <c r="K40" s="68">
        <v>8</v>
      </c>
      <c r="L40" s="51">
        <v>4</v>
      </c>
      <c r="M40" s="76" t="s">
        <v>23</v>
      </c>
      <c r="N40" s="53">
        <v>2</v>
      </c>
      <c r="S40" s="68"/>
      <c r="T40" s="51"/>
      <c r="U40" s="76"/>
      <c r="V40" s="53"/>
      <c r="W40" s="68"/>
      <c r="X40" s="51"/>
      <c r="Y40" s="76"/>
      <c r="Z40" s="53"/>
      <c r="AA40" s="68"/>
      <c r="AB40" s="51"/>
      <c r="AC40" s="76"/>
      <c r="AD40" s="53"/>
      <c r="AE40" s="68"/>
      <c r="AF40" s="51"/>
      <c r="AG40" s="76"/>
      <c r="AH40" s="53"/>
      <c r="AI40" s="54" t="s">
        <v>105</v>
      </c>
    </row>
    <row r="41" spans="1:35" s="75" customFormat="1" ht="15.75">
      <c r="A41" s="37" t="s">
        <v>70</v>
      </c>
      <c r="B41" s="47" t="s">
        <v>125</v>
      </c>
      <c r="C41" s="62" t="s">
        <v>126</v>
      </c>
      <c r="D41" s="77"/>
      <c r="E41" s="48">
        <f t="shared" si="1"/>
        <v>12</v>
      </c>
      <c r="F41" s="69">
        <f t="shared" si="0"/>
        <v>3</v>
      </c>
      <c r="G41" s="68"/>
      <c r="H41" s="51"/>
      <c r="I41" s="76"/>
      <c r="J41" s="53"/>
      <c r="K41" s="68">
        <v>8</v>
      </c>
      <c r="L41" s="51">
        <v>4</v>
      </c>
      <c r="M41" s="76" t="s">
        <v>23</v>
      </c>
      <c r="N41" s="53">
        <v>3</v>
      </c>
      <c r="S41" s="68"/>
      <c r="T41" s="51"/>
      <c r="U41" s="76"/>
      <c r="V41" s="53"/>
      <c r="W41" s="68"/>
      <c r="X41" s="51"/>
      <c r="Y41" s="76"/>
      <c r="Z41" s="53"/>
      <c r="AA41" s="68"/>
      <c r="AB41" s="51"/>
      <c r="AC41" s="76"/>
      <c r="AD41" s="53"/>
      <c r="AE41" s="68"/>
      <c r="AF41" s="51"/>
      <c r="AG41" s="76"/>
      <c r="AH41" s="53"/>
      <c r="AI41" s="54"/>
    </row>
    <row r="42" spans="1:35" s="75" customFormat="1" ht="15.75">
      <c r="A42" s="37" t="s">
        <v>71</v>
      </c>
      <c r="B42" s="47" t="s">
        <v>127</v>
      </c>
      <c r="C42" s="62" t="s">
        <v>128</v>
      </c>
      <c r="D42" s="77"/>
      <c r="E42" s="48">
        <f t="shared" si="1"/>
        <v>12</v>
      </c>
      <c r="F42" s="69">
        <f t="shared" si="0"/>
        <v>3</v>
      </c>
      <c r="G42" s="68"/>
      <c r="H42" s="51"/>
      <c r="I42" s="76"/>
      <c r="J42" s="53"/>
      <c r="K42" s="68"/>
      <c r="L42" s="51"/>
      <c r="M42" s="76"/>
      <c r="N42" s="53"/>
      <c r="O42" s="75">
        <v>8</v>
      </c>
      <c r="P42" s="75">
        <v>4</v>
      </c>
      <c r="Q42" s="75" t="s">
        <v>23</v>
      </c>
      <c r="R42" s="75">
        <v>3</v>
      </c>
      <c r="S42" s="68"/>
      <c r="T42" s="51"/>
      <c r="U42" s="76"/>
      <c r="V42" s="53"/>
      <c r="W42" s="68"/>
      <c r="X42" s="51"/>
      <c r="Y42" s="76"/>
      <c r="Z42" s="53"/>
      <c r="AA42" s="68"/>
      <c r="AB42" s="51"/>
      <c r="AC42" s="76"/>
      <c r="AD42" s="53"/>
      <c r="AE42" s="68"/>
      <c r="AF42" s="51"/>
      <c r="AG42" s="76"/>
      <c r="AH42" s="53"/>
      <c r="AI42" s="54"/>
    </row>
    <row r="43" spans="1:35" s="75" customFormat="1" ht="15.75">
      <c r="A43" s="37" t="s">
        <v>72</v>
      </c>
      <c r="B43" s="47" t="s">
        <v>129</v>
      </c>
      <c r="C43" s="62" t="s">
        <v>130</v>
      </c>
      <c r="D43" s="77"/>
      <c r="E43" s="48">
        <f t="shared" si="1"/>
        <v>8</v>
      </c>
      <c r="F43" s="69">
        <f t="shared" si="0"/>
        <v>2</v>
      </c>
      <c r="G43" s="68"/>
      <c r="H43" s="51"/>
      <c r="I43" s="76"/>
      <c r="J43" s="53"/>
      <c r="K43" s="68"/>
      <c r="L43" s="51"/>
      <c r="M43" s="76"/>
      <c r="N43" s="53"/>
      <c r="S43" s="68">
        <v>8</v>
      </c>
      <c r="T43" s="51">
        <v>0</v>
      </c>
      <c r="U43" s="76" t="s">
        <v>24</v>
      </c>
      <c r="V43" s="53">
        <v>2</v>
      </c>
      <c r="W43" s="68"/>
      <c r="X43" s="51"/>
      <c r="Y43" s="76"/>
      <c r="Z43" s="53"/>
      <c r="AA43" s="68"/>
      <c r="AB43" s="51"/>
      <c r="AC43" s="76"/>
      <c r="AD43" s="53"/>
      <c r="AE43" s="68"/>
      <c r="AF43" s="51"/>
      <c r="AG43" s="76"/>
      <c r="AH43" s="53"/>
      <c r="AI43" s="54"/>
    </row>
    <row r="44" spans="1:35" s="75" customFormat="1" ht="15.75">
      <c r="A44" s="37" t="s">
        <v>74</v>
      </c>
      <c r="B44" s="47" t="s">
        <v>131</v>
      </c>
      <c r="C44" s="62" t="s">
        <v>132</v>
      </c>
      <c r="D44" s="77"/>
      <c r="E44" s="48">
        <f t="shared" si="1"/>
        <v>8</v>
      </c>
      <c r="F44" s="69">
        <f t="shared" si="0"/>
        <v>2</v>
      </c>
      <c r="G44" s="68"/>
      <c r="H44" s="51"/>
      <c r="I44" s="76"/>
      <c r="J44" s="53"/>
      <c r="K44" s="68"/>
      <c r="L44" s="51"/>
      <c r="M44" s="76"/>
      <c r="N44" s="53"/>
      <c r="S44" s="68">
        <v>8</v>
      </c>
      <c r="T44" s="51">
        <v>0</v>
      </c>
      <c r="U44" s="76" t="s">
        <v>24</v>
      </c>
      <c r="V44" s="53">
        <v>2</v>
      </c>
      <c r="W44" s="68"/>
      <c r="X44" s="51"/>
      <c r="Y44" s="76"/>
      <c r="Z44" s="53"/>
      <c r="AA44" s="68"/>
      <c r="AB44" s="51"/>
      <c r="AC44" s="76"/>
      <c r="AD44" s="53"/>
      <c r="AE44" s="68"/>
      <c r="AF44" s="51"/>
      <c r="AG44" s="76"/>
      <c r="AH44" s="53"/>
      <c r="AI44" s="54"/>
    </row>
    <row r="45" spans="1:35" s="75" customFormat="1" ht="15.75">
      <c r="A45" s="37" t="s">
        <v>75</v>
      </c>
      <c r="B45" s="47" t="s">
        <v>133</v>
      </c>
      <c r="C45" s="62" t="s">
        <v>134</v>
      </c>
      <c r="D45" s="77"/>
      <c r="E45" s="48">
        <f t="shared" si="1"/>
        <v>12</v>
      </c>
      <c r="F45" s="69">
        <f t="shared" si="0"/>
        <v>4</v>
      </c>
      <c r="G45" s="68"/>
      <c r="H45" s="51"/>
      <c r="I45" s="76"/>
      <c r="J45" s="53"/>
      <c r="K45" s="68"/>
      <c r="L45" s="51"/>
      <c r="M45" s="76"/>
      <c r="N45" s="53"/>
      <c r="O45" s="75">
        <v>8</v>
      </c>
      <c r="P45" s="75">
        <v>4</v>
      </c>
      <c r="Q45" s="75" t="s">
        <v>23</v>
      </c>
      <c r="R45" s="75">
        <v>4</v>
      </c>
      <c r="S45" s="68"/>
      <c r="T45" s="51"/>
      <c r="U45" s="76"/>
      <c r="V45" s="53"/>
      <c r="W45" s="68"/>
      <c r="X45" s="51"/>
      <c r="Y45" s="76"/>
      <c r="Z45" s="53"/>
      <c r="AA45" s="68"/>
      <c r="AB45" s="51"/>
      <c r="AC45" s="76"/>
      <c r="AD45" s="53"/>
      <c r="AE45" s="68"/>
      <c r="AF45" s="51"/>
      <c r="AG45" s="76"/>
      <c r="AH45" s="53"/>
      <c r="AI45" s="54"/>
    </row>
    <row r="46" spans="1:35" s="73" customFormat="1" ht="15.75">
      <c r="A46" s="244" t="s">
        <v>76</v>
      </c>
      <c r="B46" s="38" t="s">
        <v>135</v>
      </c>
      <c r="C46" s="65" t="s">
        <v>136</v>
      </c>
      <c r="E46" s="78">
        <f t="shared" si="1"/>
        <v>12</v>
      </c>
      <c r="F46" s="71">
        <f t="shared" si="0"/>
        <v>2</v>
      </c>
      <c r="G46" s="72"/>
      <c r="H46" s="42"/>
      <c r="I46" s="74"/>
      <c r="J46" s="44"/>
      <c r="K46" s="72"/>
      <c r="L46" s="42"/>
      <c r="M46" s="74"/>
      <c r="N46" s="44"/>
      <c r="O46" s="72">
        <v>12</v>
      </c>
      <c r="P46" s="42"/>
      <c r="Q46" s="74" t="s">
        <v>24</v>
      </c>
      <c r="R46" s="44">
        <v>2</v>
      </c>
      <c r="S46" s="72"/>
      <c r="T46" s="42"/>
      <c r="U46" s="74"/>
      <c r="V46" s="44"/>
      <c r="W46" s="72"/>
      <c r="X46" s="42"/>
      <c r="Y46" s="74"/>
      <c r="Z46" s="44"/>
      <c r="AA46" s="72"/>
      <c r="AB46" s="42"/>
      <c r="AC46" s="74"/>
      <c r="AD46" s="44"/>
      <c r="AE46" s="72"/>
      <c r="AF46" s="42"/>
      <c r="AG46" s="74"/>
      <c r="AH46" s="44"/>
      <c r="AI46" s="245" t="s">
        <v>105</v>
      </c>
    </row>
    <row r="47" spans="1:35" s="75" customFormat="1" ht="15.75">
      <c r="A47" s="37" t="s">
        <v>77</v>
      </c>
      <c r="B47" s="47" t="s">
        <v>137</v>
      </c>
      <c r="C47" s="62" t="s">
        <v>138</v>
      </c>
      <c r="E47" s="63">
        <f t="shared" si="1"/>
        <v>16</v>
      </c>
      <c r="F47" s="69">
        <f t="shared" si="0"/>
        <v>4</v>
      </c>
      <c r="G47" s="68"/>
      <c r="H47" s="51"/>
      <c r="I47" s="76"/>
      <c r="J47" s="53"/>
      <c r="K47" s="68"/>
      <c r="L47" s="51"/>
      <c r="M47" s="76"/>
      <c r="N47" s="53"/>
      <c r="O47" s="68"/>
      <c r="P47" s="51"/>
      <c r="Q47" s="76"/>
      <c r="R47" s="53"/>
      <c r="S47" s="68">
        <v>8</v>
      </c>
      <c r="T47" s="51">
        <v>8</v>
      </c>
      <c r="U47" s="76" t="s">
        <v>24</v>
      </c>
      <c r="V47" s="53">
        <v>4</v>
      </c>
      <c r="W47" s="68"/>
      <c r="X47" s="51"/>
      <c r="Y47" s="76"/>
      <c r="Z47" s="53"/>
      <c r="AA47" s="68"/>
      <c r="AB47" s="51"/>
      <c r="AC47" s="76"/>
      <c r="AD47" s="53"/>
      <c r="AE47" s="68"/>
      <c r="AF47" s="51"/>
      <c r="AG47" s="76"/>
      <c r="AH47" s="53"/>
      <c r="AI47" s="54" t="s">
        <v>135</v>
      </c>
    </row>
    <row r="48" spans="1:35" s="75" customFormat="1" ht="15.75">
      <c r="A48" s="37" t="s">
        <v>78</v>
      </c>
      <c r="B48" s="47" t="s">
        <v>139</v>
      </c>
      <c r="C48" s="62" t="s">
        <v>65</v>
      </c>
      <c r="E48" s="63">
        <f t="shared" si="1"/>
        <v>8</v>
      </c>
      <c r="F48" s="69">
        <f t="shared" si="0"/>
        <v>3</v>
      </c>
      <c r="G48" s="68"/>
      <c r="H48" s="51"/>
      <c r="I48" s="76"/>
      <c r="J48" s="53"/>
      <c r="K48" s="68">
        <v>8</v>
      </c>
      <c r="L48" s="51">
        <v>0</v>
      </c>
      <c r="M48" s="76" t="s">
        <v>24</v>
      </c>
      <c r="N48" s="53">
        <v>3</v>
      </c>
      <c r="O48" s="68"/>
      <c r="P48" s="51"/>
      <c r="Q48" s="76"/>
      <c r="R48" s="53"/>
      <c r="S48" s="68"/>
      <c r="T48" s="51"/>
      <c r="U48" s="76"/>
      <c r="V48" s="53"/>
      <c r="W48" s="68"/>
      <c r="X48" s="51"/>
      <c r="Y48" s="76"/>
      <c r="Z48" s="53"/>
      <c r="AA48" s="68"/>
      <c r="AB48" s="51"/>
      <c r="AC48" s="76"/>
      <c r="AD48" s="53"/>
      <c r="AE48" s="68"/>
      <c r="AF48" s="51"/>
      <c r="AG48" s="76"/>
      <c r="AH48" s="53"/>
      <c r="AI48" s="54"/>
    </row>
    <row r="49" spans="1:35" s="75" customFormat="1" ht="15.75">
      <c r="A49" s="37" t="s">
        <v>79</v>
      </c>
      <c r="B49" s="47" t="s">
        <v>140</v>
      </c>
      <c r="C49" s="62" t="s">
        <v>67</v>
      </c>
      <c r="E49" s="63">
        <f t="shared" si="1"/>
        <v>8</v>
      </c>
      <c r="F49" s="69">
        <f t="shared" si="0"/>
        <v>3</v>
      </c>
      <c r="G49" s="68"/>
      <c r="H49" s="51"/>
      <c r="I49" s="76"/>
      <c r="J49" s="53"/>
      <c r="K49" s="68"/>
      <c r="L49" s="51"/>
      <c r="M49" s="52"/>
      <c r="N49" s="53"/>
      <c r="O49" s="68">
        <v>8</v>
      </c>
      <c r="P49" s="51">
        <v>0</v>
      </c>
      <c r="Q49" s="76" t="s">
        <v>24</v>
      </c>
      <c r="R49" s="53">
        <v>3</v>
      </c>
      <c r="S49" s="68"/>
      <c r="T49" s="51"/>
      <c r="U49" s="76"/>
      <c r="V49" s="53"/>
      <c r="W49" s="68"/>
      <c r="X49" s="51"/>
      <c r="Y49" s="76"/>
      <c r="Z49" s="53"/>
      <c r="AA49" s="68"/>
      <c r="AB49" s="51"/>
      <c r="AC49" s="76"/>
      <c r="AD49" s="53"/>
      <c r="AE49" s="68"/>
      <c r="AF49" s="51"/>
      <c r="AG49" s="76"/>
      <c r="AH49" s="53"/>
      <c r="AI49" s="54" t="s">
        <v>139</v>
      </c>
    </row>
    <row r="50" spans="1:35" s="75" customFormat="1" ht="15.75">
      <c r="A50" s="37" t="s">
        <v>80</v>
      </c>
      <c r="B50" s="47" t="s">
        <v>141</v>
      </c>
      <c r="C50" s="62" t="s">
        <v>69</v>
      </c>
      <c r="E50" s="63">
        <f t="shared" si="1"/>
        <v>12</v>
      </c>
      <c r="F50" s="69">
        <f t="shared" si="0"/>
        <v>2</v>
      </c>
      <c r="G50" s="68"/>
      <c r="H50" s="51"/>
      <c r="I50" s="76"/>
      <c r="J50" s="53"/>
      <c r="K50" s="68"/>
      <c r="L50" s="51"/>
      <c r="M50" s="52"/>
      <c r="N50" s="53"/>
      <c r="O50" s="68">
        <v>0</v>
      </c>
      <c r="P50" s="51">
        <v>12</v>
      </c>
      <c r="Q50" s="76" t="s">
        <v>23</v>
      </c>
      <c r="R50" s="53">
        <v>2</v>
      </c>
      <c r="S50" s="68"/>
      <c r="T50" s="51"/>
      <c r="U50" s="76"/>
      <c r="V50" s="53"/>
      <c r="W50" s="68"/>
      <c r="X50" s="51"/>
      <c r="Y50" s="76"/>
      <c r="Z50" s="53"/>
      <c r="AA50" s="68"/>
      <c r="AB50" s="51"/>
      <c r="AC50" s="76"/>
      <c r="AD50" s="53"/>
      <c r="AE50" s="68"/>
      <c r="AF50" s="51"/>
      <c r="AG50" s="76"/>
      <c r="AH50" s="53"/>
      <c r="AI50" s="54" t="s">
        <v>139</v>
      </c>
    </row>
    <row r="51" spans="1:35" s="75" customFormat="1" ht="15.75">
      <c r="A51" s="37" t="s">
        <v>81</v>
      </c>
      <c r="B51" s="47" t="s">
        <v>142</v>
      </c>
      <c r="C51" s="62" t="s">
        <v>143</v>
      </c>
      <c r="E51" s="63">
        <f t="shared" si="1"/>
        <v>20</v>
      </c>
      <c r="F51" s="69">
        <f t="shared" si="0"/>
        <v>4</v>
      </c>
      <c r="G51" s="68"/>
      <c r="H51" s="51"/>
      <c r="I51" s="52"/>
      <c r="J51" s="53"/>
      <c r="K51" s="68"/>
      <c r="L51" s="51"/>
      <c r="M51" s="52"/>
      <c r="N51" s="53"/>
      <c r="O51" s="68"/>
      <c r="P51" s="51"/>
      <c r="Q51" s="52"/>
      <c r="R51" s="53"/>
      <c r="S51" s="68">
        <v>12</v>
      </c>
      <c r="T51" s="51">
        <v>8</v>
      </c>
      <c r="U51" s="52" t="s">
        <v>23</v>
      </c>
      <c r="V51" s="53">
        <v>4</v>
      </c>
      <c r="W51" s="68"/>
      <c r="X51" s="51"/>
      <c r="Y51" s="52"/>
      <c r="Z51" s="53"/>
      <c r="AA51" s="68"/>
      <c r="AB51" s="51"/>
      <c r="AC51" s="52"/>
      <c r="AD51" s="53"/>
      <c r="AE51" s="68"/>
      <c r="AF51" s="51"/>
      <c r="AG51" s="52"/>
      <c r="AH51" s="53"/>
      <c r="AI51" s="54"/>
    </row>
    <row r="52" spans="1:35" s="75" customFormat="1" ht="15.75">
      <c r="A52" s="37" t="s">
        <v>82</v>
      </c>
      <c r="B52" s="47" t="s">
        <v>144</v>
      </c>
      <c r="C52" s="62" t="s">
        <v>145</v>
      </c>
      <c r="E52" s="63">
        <f t="shared" si="1"/>
        <v>12</v>
      </c>
      <c r="F52" s="69">
        <f t="shared" si="0"/>
        <v>4</v>
      </c>
      <c r="G52" s="68"/>
      <c r="H52" s="51"/>
      <c r="I52" s="52"/>
      <c r="J52" s="53"/>
      <c r="K52" s="68"/>
      <c r="L52" s="51"/>
      <c r="M52" s="52"/>
      <c r="N52" s="53"/>
      <c r="O52" s="68"/>
      <c r="P52" s="51"/>
      <c r="Q52" s="52"/>
      <c r="R52" s="53"/>
      <c r="S52" s="68"/>
      <c r="T52" s="51"/>
      <c r="U52" s="52"/>
      <c r="V52" s="53"/>
      <c r="W52" s="68">
        <v>12</v>
      </c>
      <c r="X52" s="51">
        <v>0</v>
      </c>
      <c r="Y52" s="52" t="s">
        <v>23</v>
      </c>
      <c r="Z52" s="53">
        <v>4</v>
      </c>
      <c r="AA52" s="70"/>
      <c r="AB52" s="51"/>
      <c r="AC52" s="52"/>
      <c r="AD52" s="53"/>
      <c r="AE52" s="68"/>
      <c r="AF52" s="51"/>
      <c r="AG52" s="52"/>
      <c r="AH52" s="53"/>
      <c r="AI52" s="54" t="s">
        <v>234</v>
      </c>
    </row>
    <row r="53" spans="1:35" s="75" customFormat="1" ht="15.75">
      <c r="A53" s="37" t="s">
        <v>84</v>
      </c>
      <c r="B53" s="47" t="s">
        <v>146</v>
      </c>
      <c r="C53" s="62" t="s">
        <v>147</v>
      </c>
      <c r="E53" s="63">
        <f t="shared" si="1"/>
        <v>12</v>
      </c>
      <c r="F53" s="69">
        <f t="shared" si="0"/>
        <v>3</v>
      </c>
      <c r="G53" s="68"/>
      <c r="H53" s="51"/>
      <c r="I53" s="52"/>
      <c r="J53" s="53"/>
      <c r="K53" s="68"/>
      <c r="L53" s="51"/>
      <c r="M53" s="52"/>
      <c r="N53" s="53"/>
      <c r="O53" s="68"/>
      <c r="P53" s="51"/>
      <c r="Q53" s="52"/>
      <c r="R53" s="53"/>
      <c r="S53" s="68">
        <v>12</v>
      </c>
      <c r="T53" s="51">
        <v>0</v>
      </c>
      <c r="U53" s="52" t="s">
        <v>23</v>
      </c>
      <c r="V53" s="53">
        <v>3</v>
      </c>
      <c r="W53" s="70"/>
      <c r="X53" s="51"/>
      <c r="Y53" s="52"/>
      <c r="Z53" s="53"/>
      <c r="AA53" s="70"/>
      <c r="AB53" s="51"/>
      <c r="AC53" s="52"/>
      <c r="AD53" s="53"/>
      <c r="AE53" s="68"/>
      <c r="AF53" s="51"/>
      <c r="AG53" s="52"/>
      <c r="AH53" s="53"/>
      <c r="AI53" s="54"/>
    </row>
    <row r="54" spans="1:35" s="75" customFormat="1" ht="15.75">
      <c r="A54" s="37" t="s">
        <v>85</v>
      </c>
      <c r="B54" s="47" t="s">
        <v>148</v>
      </c>
      <c r="C54" s="62" t="s">
        <v>149</v>
      </c>
      <c r="E54" s="63">
        <f t="shared" si="1"/>
        <v>12</v>
      </c>
      <c r="F54" s="69">
        <f t="shared" si="0"/>
        <v>3</v>
      </c>
      <c r="G54" s="68"/>
      <c r="H54" s="51"/>
      <c r="I54" s="52"/>
      <c r="J54" s="53"/>
      <c r="K54" s="68"/>
      <c r="L54" s="51"/>
      <c r="M54" s="52"/>
      <c r="N54" s="53"/>
      <c r="O54" s="68"/>
      <c r="P54" s="51"/>
      <c r="Q54" s="52"/>
      <c r="R54" s="53"/>
      <c r="S54" s="68"/>
      <c r="T54" s="51"/>
      <c r="U54" s="52"/>
      <c r="V54" s="53"/>
      <c r="W54" s="68">
        <v>12</v>
      </c>
      <c r="X54" s="51">
        <v>0</v>
      </c>
      <c r="Y54" s="52" t="s">
        <v>23</v>
      </c>
      <c r="Z54" s="53">
        <v>3</v>
      </c>
      <c r="AA54" s="70"/>
      <c r="AB54" s="51"/>
      <c r="AC54" s="52"/>
      <c r="AD54" s="53"/>
      <c r="AE54" s="68"/>
      <c r="AF54" s="51"/>
      <c r="AG54" s="52"/>
      <c r="AH54" s="53"/>
      <c r="AI54" s="54"/>
    </row>
    <row r="55" spans="1:35" s="75" customFormat="1" ht="15.75">
      <c r="A55" s="37" t="s">
        <v>150</v>
      </c>
      <c r="B55" s="47" t="s">
        <v>227</v>
      </c>
      <c r="C55" s="62" t="s">
        <v>73</v>
      </c>
      <c r="E55" s="63">
        <f t="shared" si="1"/>
        <v>8</v>
      </c>
      <c r="F55" s="69">
        <f t="shared" si="0"/>
        <v>2</v>
      </c>
      <c r="G55" s="68"/>
      <c r="H55" s="51"/>
      <c r="I55" s="52"/>
      <c r="J55" s="53"/>
      <c r="K55" s="68"/>
      <c r="L55" s="51"/>
      <c r="M55" s="52"/>
      <c r="N55" s="53"/>
      <c r="O55" s="68"/>
      <c r="P55" s="51"/>
      <c r="Q55" s="52"/>
      <c r="R55" s="53"/>
      <c r="S55" s="68">
        <v>8</v>
      </c>
      <c r="T55" s="51">
        <v>0</v>
      </c>
      <c r="U55" s="52" t="s">
        <v>24</v>
      </c>
      <c r="V55" s="53">
        <v>2</v>
      </c>
      <c r="W55" s="68"/>
      <c r="X55" s="51"/>
      <c r="Y55" s="52"/>
      <c r="Z55" s="53"/>
      <c r="AA55" s="70"/>
      <c r="AB55" s="51"/>
      <c r="AC55" s="52"/>
      <c r="AD55" s="53"/>
      <c r="AE55" s="68"/>
      <c r="AF55" s="51"/>
      <c r="AG55" s="52"/>
      <c r="AH55" s="53"/>
      <c r="AI55" s="54" t="s">
        <v>113</v>
      </c>
    </row>
    <row r="56" spans="1:35" s="75" customFormat="1" ht="15.75">
      <c r="A56" s="37" t="s">
        <v>151</v>
      </c>
      <c r="B56" s="47" t="s">
        <v>152</v>
      </c>
      <c r="C56" s="62" t="s">
        <v>153</v>
      </c>
      <c r="E56" s="63">
        <f t="shared" si="1"/>
        <v>8</v>
      </c>
      <c r="F56" s="69">
        <f t="shared" si="0"/>
        <v>2</v>
      </c>
      <c r="G56" s="68"/>
      <c r="H56" s="51"/>
      <c r="I56" s="52"/>
      <c r="J56" s="53"/>
      <c r="K56" s="68"/>
      <c r="L56" s="51"/>
      <c r="M56" s="52"/>
      <c r="N56" s="53"/>
      <c r="O56" s="68">
        <v>8</v>
      </c>
      <c r="P56" s="51">
        <v>0</v>
      </c>
      <c r="Q56" s="52" t="s">
        <v>24</v>
      </c>
      <c r="R56" s="53">
        <v>2</v>
      </c>
      <c r="S56" s="66"/>
      <c r="T56" s="66"/>
      <c r="U56" s="67"/>
      <c r="V56" s="66"/>
      <c r="W56" s="68"/>
      <c r="X56" s="51"/>
      <c r="Y56" s="52"/>
      <c r="Z56" s="53"/>
      <c r="AA56" s="68"/>
      <c r="AB56" s="51"/>
      <c r="AC56" s="52"/>
      <c r="AD56" s="53"/>
      <c r="AE56" s="68"/>
      <c r="AF56" s="51"/>
      <c r="AG56" s="52"/>
      <c r="AH56" s="53"/>
      <c r="AI56" s="80" t="s">
        <v>101</v>
      </c>
    </row>
    <row r="57" spans="1:35" s="75" customFormat="1" ht="15.75">
      <c r="A57" s="37" t="s">
        <v>154</v>
      </c>
      <c r="B57" s="47" t="s">
        <v>155</v>
      </c>
      <c r="C57" s="62" t="s">
        <v>156</v>
      </c>
      <c r="E57" s="63">
        <f t="shared" si="1"/>
        <v>12</v>
      </c>
      <c r="F57" s="69">
        <f t="shared" si="0"/>
        <v>4</v>
      </c>
      <c r="G57" s="68"/>
      <c r="H57" s="51"/>
      <c r="I57" s="52"/>
      <c r="J57" s="53"/>
      <c r="K57" s="68"/>
      <c r="L57" s="51"/>
      <c r="M57" s="52"/>
      <c r="N57" s="53"/>
      <c r="O57" s="68"/>
      <c r="P57" s="51"/>
      <c r="Q57" s="52"/>
      <c r="R57" s="53"/>
      <c r="S57" s="68"/>
      <c r="T57" s="51"/>
      <c r="U57" s="52"/>
      <c r="V57" s="53"/>
      <c r="W57" s="310">
        <v>12</v>
      </c>
      <c r="X57" s="311">
        <v>0</v>
      </c>
      <c r="Y57" s="52" t="s">
        <v>23</v>
      </c>
      <c r="Z57" s="53">
        <v>4</v>
      </c>
      <c r="AA57" s="70"/>
      <c r="AB57" s="51"/>
      <c r="AC57" s="52"/>
      <c r="AD57" s="53"/>
      <c r="AE57" s="68"/>
      <c r="AF57" s="51"/>
      <c r="AG57" s="52"/>
      <c r="AH57" s="53"/>
      <c r="AI57" s="54"/>
    </row>
    <row r="58" spans="1:35" s="75" customFormat="1" ht="15.75">
      <c r="A58" s="37" t="s">
        <v>157</v>
      </c>
      <c r="B58" s="300" t="s">
        <v>232</v>
      </c>
      <c r="C58" s="301" t="s">
        <v>223</v>
      </c>
      <c r="E58" s="63">
        <f t="shared" si="1"/>
        <v>12</v>
      </c>
      <c r="F58" s="69">
        <f t="shared" si="0"/>
        <v>3</v>
      </c>
      <c r="G58" s="68"/>
      <c r="H58" s="51"/>
      <c r="I58" s="52"/>
      <c r="J58" s="53"/>
      <c r="K58" s="68"/>
      <c r="L58" s="51"/>
      <c r="M58" s="52"/>
      <c r="N58" s="53"/>
      <c r="O58" s="68"/>
      <c r="P58" s="51"/>
      <c r="Q58" s="52"/>
      <c r="R58" s="53"/>
      <c r="S58" s="68"/>
      <c r="T58" s="51"/>
      <c r="U58" s="52"/>
      <c r="V58" s="53"/>
      <c r="W58" s="68">
        <v>12</v>
      </c>
      <c r="X58" s="51">
        <v>0</v>
      </c>
      <c r="Y58" s="52" t="s">
        <v>24</v>
      </c>
      <c r="Z58" s="53">
        <v>3</v>
      </c>
      <c r="AA58" s="70"/>
      <c r="AB58" s="51"/>
      <c r="AC58" s="52"/>
      <c r="AD58" s="53"/>
      <c r="AE58" s="68"/>
      <c r="AF58" s="51"/>
      <c r="AG58" s="52"/>
      <c r="AH58" s="53"/>
      <c r="AI58" s="303" t="s">
        <v>125</v>
      </c>
    </row>
    <row r="59" spans="1:35" s="75" customFormat="1" ht="15.75">
      <c r="A59" s="37" t="s">
        <v>158</v>
      </c>
      <c r="B59" s="300" t="s">
        <v>233</v>
      </c>
      <c r="C59" s="302" t="s">
        <v>224</v>
      </c>
      <c r="E59" s="63">
        <f t="shared" si="1"/>
        <v>12</v>
      </c>
      <c r="F59" s="69">
        <f t="shared" si="0"/>
        <v>2</v>
      </c>
      <c r="G59" s="68"/>
      <c r="H59" s="51"/>
      <c r="I59" s="52"/>
      <c r="J59" s="53"/>
      <c r="K59" s="68"/>
      <c r="L59" s="51"/>
      <c r="M59" s="52"/>
      <c r="N59" s="53"/>
      <c r="O59" s="68"/>
      <c r="P59" s="51"/>
      <c r="Q59" s="52"/>
      <c r="R59" s="53"/>
      <c r="S59" s="68"/>
      <c r="T59" s="51"/>
      <c r="U59" s="52"/>
      <c r="V59" s="53"/>
      <c r="W59" s="68">
        <v>12</v>
      </c>
      <c r="X59" s="51">
        <v>0</v>
      </c>
      <c r="Y59" s="52" t="s">
        <v>24</v>
      </c>
      <c r="Z59" s="53">
        <v>2</v>
      </c>
      <c r="AA59" s="68"/>
      <c r="AB59" s="51"/>
      <c r="AC59" s="52"/>
      <c r="AD59" s="53"/>
      <c r="AE59" s="68"/>
      <c r="AF59" s="51"/>
      <c r="AG59" s="52"/>
      <c r="AH59" s="53"/>
      <c r="AI59" s="54"/>
    </row>
    <row r="60" spans="1:35" s="75" customFormat="1" ht="15.75">
      <c r="A60" s="37" t="s">
        <v>159</v>
      </c>
      <c r="B60" s="47" t="s">
        <v>160</v>
      </c>
      <c r="C60" s="62" t="s">
        <v>161</v>
      </c>
      <c r="E60" s="63">
        <f t="shared" si="1"/>
        <v>16</v>
      </c>
      <c r="F60" s="69">
        <f t="shared" si="0"/>
        <v>3</v>
      </c>
      <c r="G60" s="68"/>
      <c r="H60" s="51"/>
      <c r="I60" s="52"/>
      <c r="J60" s="53"/>
      <c r="K60" s="68"/>
      <c r="L60" s="51"/>
      <c r="M60" s="52"/>
      <c r="N60" s="53"/>
      <c r="O60" s="68"/>
      <c r="P60" s="51"/>
      <c r="Q60" s="52"/>
      <c r="R60" s="53"/>
      <c r="S60" s="68">
        <v>8</v>
      </c>
      <c r="T60" s="51">
        <v>8</v>
      </c>
      <c r="U60" s="52" t="s">
        <v>23</v>
      </c>
      <c r="V60" s="53">
        <v>3</v>
      </c>
      <c r="W60" s="68"/>
      <c r="X60" s="51"/>
      <c r="Y60" s="52"/>
      <c r="Z60" s="53"/>
      <c r="AA60" s="68"/>
      <c r="AB60" s="51"/>
      <c r="AC60" s="52"/>
      <c r="AD60" s="53"/>
      <c r="AE60" s="68"/>
      <c r="AF60" s="51"/>
      <c r="AG60" s="52"/>
      <c r="AH60" s="53"/>
      <c r="AI60" s="54" t="s">
        <v>98</v>
      </c>
    </row>
    <row r="61" spans="1:35" s="281" customFormat="1" ht="16.5" thickBot="1">
      <c r="A61" s="278"/>
      <c r="B61" s="279"/>
      <c r="C61" s="280"/>
      <c r="E61" s="282"/>
      <c r="F61" s="283"/>
      <c r="G61" s="284"/>
      <c r="H61" s="285"/>
      <c r="I61" s="286"/>
      <c r="J61" s="287"/>
      <c r="K61" s="284"/>
      <c r="L61" s="285"/>
      <c r="M61" s="286"/>
      <c r="N61" s="287"/>
      <c r="O61" s="284"/>
      <c r="P61" s="285"/>
      <c r="Q61" s="286"/>
      <c r="R61" s="287"/>
      <c r="S61" s="284"/>
      <c r="T61" s="285"/>
      <c r="U61" s="286"/>
      <c r="V61" s="287"/>
      <c r="W61" s="284"/>
      <c r="X61" s="285"/>
      <c r="Y61" s="286"/>
      <c r="Z61" s="287"/>
      <c r="AA61" s="284"/>
      <c r="AB61" s="285"/>
      <c r="AC61" s="286"/>
      <c r="AD61" s="287"/>
      <c r="AE61" s="284"/>
      <c r="AF61" s="285"/>
      <c r="AG61" s="286"/>
      <c r="AH61" s="287"/>
      <c r="AI61" s="288"/>
    </row>
    <row r="62" spans="1:35" s="194" customFormat="1" ht="20.25" customHeight="1" thickBot="1" thickTop="1">
      <c r="A62" s="435" t="s">
        <v>213</v>
      </c>
      <c r="B62" s="436"/>
      <c r="C62" s="436" t="s">
        <v>216</v>
      </c>
      <c r="D62" s="184" t="s">
        <v>215</v>
      </c>
      <c r="E62" s="195">
        <f>SUM(E10,E22,E32)</f>
        <v>596</v>
      </c>
      <c r="F62" s="196">
        <f>SUM(F10,F22,F32)</f>
        <v>140</v>
      </c>
      <c r="G62" s="195">
        <f>SUM(G10,G22,G32)</f>
        <v>104</v>
      </c>
      <c r="H62" s="197">
        <f>SUM(H10,H22,H32)</f>
        <v>16</v>
      </c>
      <c r="I62" s="197"/>
      <c r="J62" s="198">
        <f>SUM(J10,J22,J32)</f>
        <v>26</v>
      </c>
      <c r="K62" s="195">
        <f>SUM(K10,K22,K32)</f>
        <v>100</v>
      </c>
      <c r="L62" s="197">
        <f>SUM(L10,L22,L32)</f>
        <v>24</v>
      </c>
      <c r="M62" s="197"/>
      <c r="N62" s="198">
        <f>SUM(N10,N22,N32)</f>
        <v>31</v>
      </c>
      <c r="O62" s="195">
        <f>SUM(O10,O22,O32)</f>
        <v>92</v>
      </c>
      <c r="P62" s="197">
        <f>SUM(P10,P22,P32)</f>
        <v>28</v>
      </c>
      <c r="Q62" s="197"/>
      <c r="R62" s="198">
        <f>SUM(R10,R22,R32)</f>
        <v>30</v>
      </c>
      <c r="S62" s="195">
        <f>SUM(S10,S22,S32)</f>
        <v>92</v>
      </c>
      <c r="T62" s="197">
        <f>SUM(T10,T22,T32)</f>
        <v>32</v>
      </c>
      <c r="U62" s="197"/>
      <c r="V62" s="198">
        <f>SUM(V10,V22,V32)</f>
        <v>26</v>
      </c>
      <c r="W62" s="195">
        <f>SUM(W10,W22,W32)</f>
        <v>100</v>
      </c>
      <c r="X62" s="197">
        <f>SUM(X10,X22,X32)</f>
        <v>8</v>
      </c>
      <c r="Y62" s="197"/>
      <c r="Z62" s="198">
        <f>SUM(Z10,Z22,Z32)</f>
        <v>27</v>
      </c>
      <c r="AA62" s="195">
        <f>SUM(AA10,AA22,AA32)</f>
        <v>0</v>
      </c>
      <c r="AB62" s="197">
        <f>SUM(AB10,AB22,AB32)</f>
        <v>0</v>
      </c>
      <c r="AC62" s="197"/>
      <c r="AD62" s="198">
        <f>SUM(AD10,AD22,AD32)</f>
        <v>0</v>
      </c>
      <c r="AE62" s="195">
        <f>SUM(AE10,AE22,AE32)</f>
        <v>0</v>
      </c>
      <c r="AF62" s="197">
        <f>SUM(AF10,AF22,AF32)</f>
        <v>0</v>
      </c>
      <c r="AG62" s="197"/>
      <c r="AH62" s="198">
        <f>SUM(AH10,AH22,AH32)</f>
        <v>0</v>
      </c>
      <c r="AI62" s="196"/>
    </row>
    <row r="63" spans="1:35" s="7" customFormat="1" ht="20.25" customHeight="1">
      <c r="A63" s="158"/>
      <c r="B63" s="159"/>
      <c r="C63" s="160" t="s">
        <v>184</v>
      </c>
      <c r="D63" s="160"/>
      <c r="E63" s="161"/>
      <c r="F63" s="162"/>
      <c r="G63" s="141"/>
      <c r="H63" s="142"/>
      <c r="I63" s="143">
        <f>COUNTIF(I9:I59,"a")</f>
        <v>0</v>
      </c>
      <c r="J63" s="144"/>
      <c r="K63" s="141"/>
      <c r="L63" s="142"/>
      <c r="M63" s="143">
        <f>COUNTIF(M9:M59,"a")</f>
        <v>0</v>
      </c>
      <c r="N63" s="144"/>
      <c r="O63" s="141"/>
      <c r="P63" s="142"/>
      <c r="Q63" s="143">
        <f>COUNTIF(Q9:Q59,"a")</f>
        <v>0</v>
      </c>
      <c r="R63" s="144"/>
      <c r="S63" s="141"/>
      <c r="T63" s="142"/>
      <c r="U63" s="143">
        <f>COUNTIF(U9:U59,"a")</f>
        <v>0</v>
      </c>
      <c r="V63" s="144"/>
      <c r="W63" s="141"/>
      <c r="X63" s="142"/>
      <c r="Y63" s="143">
        <f>COUNTIF(Y9:Y59,"a")</f>
        <v>0</v>
      </c>
      <c r="Z63" s="144"/>
      <c r="AA63" s="141"/>
      <c r="AB63" s="142"/>
      <c r="AC63" s="143">
        <f>COUNTIF(AC9:AC59,"a")</f>
        <v>0</v>
      </c>
      <c r="AD63" s="144"/>
      <c r="AE63" s="141"/>
      <c r="AF63" s="142"/>
      <c r="AG63" s="143">
        <f>COUNTIF(AG9:AG59,"a")</f>
        <v>0</v>
      </c>
      <c r="AH63" s="144"/>
      <c r="AI63" s="145"/>
    </row>
    <row r="64" spans="1:35" s="7" customFormat="1" ht="20.25" customHeight="1">
      <c r="A64" s="155"/>
      <c r="B64" s="156"/>
      <c r="C64" s="157" t="s">
        <v>87</v>
      </c>
      <c r="D64" s="157"/>
      <c r="E64" s="163"/>
      <c r="F64" s="164"/>
      <c r="G64" s="141"/>
      <c r="H64" s="142"/>
      <c r="I64" s="143">
        <f>COUNTIF(I10:I60,"v")</f>
        <v>4</v>
      </c>
      <c r="J64" s="144"/>
      <c r="K64" s="141"/>
      <c r="L64" s="142"/>
      <c r="M64" s="143">
        <f>COUNTIF(M10:M60,"v")</f>
        <v>5</v>
      </c>
      <c r="N64" s="144"/>
      <c r="O64" s="141"/>
      <c r="P64" s="142"/>
      <c r="Q64" s="143">
        <f>COUNTIF(Q10:Q60,"v")</f>
        <v>5</v>
      </c>
      <c r="R64" s="144"/>
      <c r="S64" s="141"/>
      <c r="T64" s="142"/>
      <c r="U64" s="143">
        <f>COUNTIF(U10:U60,"v")</f>
        <v>5</v>
      </c>
      <c r="V64" s="144"/>
      <c r="W64" s="141"/>
      <c r="X64" s="142"/>
      <c r="Y64" s="143">
        <f>COUNTIF(Y10:Y60,"v")</f>
        <v>4</v>
      </c>
      <c r="Z64" s="144"/>
      <c r="AA64" s="141"/>
      <c r="AB64" s="142"/>
      <c r="AC64" s="143">
        <f>COUNTIF(AC10:AC60,"v")</f>
        <v>0</v>
      </c>
      <c r="AD64" s="144"/>
      <c r="AE64" s="141"/>
      <c r="AF64" s="142"/>
      <c r="AG64" s="143">
        <f>COUNTIF(AG10:AG60,"v")</f>
        <v>0</v>
      </c>
      <c r="AH64" s="144"/>
      <c r="AI64" s="145"/>
    </row>
    <row r="65" spans="1:35" s="7" customFormat="1" ht="20.25" customHeight="1" thickBot="1">
      <c r="A65" s="146"/>
      <c r="B65" s="147"/>
      <c r="C65" s="148" t="s">
        <v>183</v>
      </c>
      <c r="D65" s="148"/>
      <c r="E65" s="149"/>
      <c r="F65" s="150"/>
      <c r="G65" s="151"/>
      <c r="H65" s="152"/>
      <c r="I65" s="221">
        <f>COUNTIF(I10:I60,"é")</f>
        <v>5</v>
      </c>
      <c r="J65" s="153"/>
      <c r="K65" s="151"/>
      <c r="L65" s="152"/>
      <c r="M65" s="221">
        <f>COUNTIF(M10:M60,"é")</f>
        <v>4</v>
      </c>
      <c r="N65" s="153"/>
      <c r="O65" s="151"/>
      <c r="P65" s="152"/>
      <c r="Q65" s="221">
        <f>COUNTIF(Q10:Q60,"é")</f>
        <v>6</v>
      </c>
      <c r="R65" s="153"/>
      <c r="S65" s="151"/>
      <c r="T65" s="152"/>
      <c r="U65" s="221">
        <f>COUNTIF(U10:U60,"é")</f>
        <v>5</v>
      </c>
      <c r="V65" s="153"/>
      <c r="W65" s="151"/>
      <c r="X65" s="152"/>
      <c r="Y65" s="221">
        <f>COUNTIF(Y10:Y60,"é")</f>
        <v>5</v>
      </c>
      <c r="Z65" s="153"/>
      <c r="AA65" s="151"/>
      <c r="AB65" s="152"/>
      <c r="AC65" s="221">
        <f>COUNTIF(AC10:AC60,"é")</f>
        <v>0</v>
      </c>
      <c r="AD65" s="153"/>
      <c r="AE65" s="151"/>
      <c r="AF65" s="152"/>
      <c r="AG65" s="221">
        <f>COUNTIF(AG10:AG60,"é")</f>
        <v>0</v>
      </c>
      <c r="AH65" s="153"/>
      <c r="AI65" s="154"/>
    </row>
    <row r="66" spans="1:35" s="28" customFormat="1" ht="15" customHeight="1">
      <c r="A66" s="27"/>
      <c r="B66" s="29"/>
      <c r="C66" s="29"/>
      <c r="AI66" s="82"/>
    </row>
    <row r="68" spans="1:3" ht="15" customHeight="1">
      <c r="A68" s="442" t="s">
        <v>182</v>
      </c>
      <c r="B68" s="443"/>
      <c r="C68" s="444"/>
    </row>
    <row r="69" spans="2:3" ht="15" customHeight="1">
      <c r="B69" s="433" t="s">
        <v>220</v>
      </c>
      <c r="C69" s="434"/>
    </row>
    <row r="71" spans="2:34" ht="15" customHeight="1">
      <c r="B71" s="31"/>
      <c r="C71" s="32"/>
      <c r="D71" s="31"/>
      <c r="E71" s="32"/>
      <c r="F71" s="32"/>
      <c r="G71" s="32"/>
      <c r="H71" s="31"/>
      <c r="I71" s="31"/>
      <c r="J71" s="31"/>
      <c r="K71" s="31"/>
      <c r="L71" s="31"/>
      <c r="M71" s="31"/>
      <c r="N71" s="31"/>
      <c r="O71" s="32"/>
      <c r="P71" s="32"/>
      <c r="Q71" s="32"/>
      <c r="R71" s="32"/>
      <c r="S71" s="32"/>
      <c r="T71" s="32"/>
      <c r="U71" s="32"/>
      <c r="V71" s="32"/>
      <c r="W71" s="33"/>
      <c r="X71" s="33"/>
      <c r="Y71" s="33"/>
      <c r="Z71" s="33"/>
      <c r="AA71" s="33"/>
      <c r="AB71" s="33"/>
      <c r="AC71" s="33"/>
      <c r="AD71" s="33"/>
      <c r="AE71" s="2"/>
      <c r="AF71" s="2"/>
      <c r="AG71" s="2"/>
      <c r="AH71" s="2"/>
    </row>
    <row r="72" spans="3:4" ht="15" customHeight="1">
      <c r="C72" s="35"/>
      <c r="D72" s="180"/>
    </row>
    <row r="73" spans="3:35" ht="15" customHeight="1">
      <c r="C73" s="35"/>
      <c r="D73" s="180"/>
      <c r="AF73" s="81"/>
      <c r="AG73" s="25"/>
      <c r="AH73" s="25"/>
      <c r="AI73" s="25"/>
    </row>
    <row r="74" spans="3:35" ht="15" customHeight="1">
      <c r="C74" s="35"/>
      <c r="D74" s="180"/>
      <c r="K74" s="34"/>
      <c r="L74" s="34"/>
      <c r="M74" s="34"/>
      <c r="AF74" s="81"/>
      <c r="AG74" s="25"/>
      <c r="AH74" s="25"/>
      <c r="AI74" s="25"/>
    </row>
    <row r="75" spans="3:35" ht="15" customHeight="1">
      <c r="C75" s="35"/>
      <c r="D75" s="180"/>
      <c r="K75" s="34"/>
      <c r="L75" s="34"/>
      <c r="M75" s="34"/>
      <c r="AF75" s="81"/>
      <c r="AG75" s="25"/>
      <c r="AH75" s="25"/>
      <c r="AI75" s="25"/>
    </row>
    <row r="76" spans="32:35" ht="15" customHeight="1">
      <c r="AF76" s="81"/>
      <c r="AG76" s="25"/>
      <c r="AH76" s="25"/>
      <c r="AI76" s="25"/>
    </row>
    <row r="83" ht="12.75"/>
  </sheetData>
  <sheetProtection/>
  <mergeCells count="22">
    <mergeCell ref="A22:C22"/>
    <mergeCell ref="A68:C68"/>
    <mergeCell ref="B69:C69"/>
    <mergeCell ref="AA8:AD8"/>
    <mergeCell ref="A62:C62"/>
    <mergeCell ref="A32:C32"/>
    <mergeCell ref="O8:R8"/>
    <mergeCell ref="S8:V8"/>
    <mergeCell ref="B7:B8"/>
    <mergeCell ref="G7:AH7"/>
    <mergeCell ref="K8:N8"/>
    <mergeCell ref="W8:Z8"/>
    <mergeCell ref="AE4:AI4"/>
    <mergeCell ref="AE5:AI5"/>
    <mergeCell ref="AE8:AH8"/>
    <mergeCell ref="AI7:AI8"/>
    <mergeCell ref="A10:C10"/>
    <mergeCell ref="C7:C8"/>
    <mergeCell ref="B5:C5"/>
    <mergeCell ref="A6:AI6"/>
    <mergeCell ref="F7:F8"/>
    <mergeCell ref="G8:J8"/>
  </mergeCells>
  <hyperlinks>
    <hyperlink ref="AI17" r:id="rId1" display="RBTMK2KTNB"/>
    <hyperlink ref="AI60" r:id="rId2" display="RBTMK2KTNB"/>
  </hyperlinks>
  <printOptions horizontalCentered="1"/>
  <pageMargins left="0.52" right="0.41" top="0.43" bottom="0.3937007874015748" header="0.34" footer="0.43"/>
  <pageSetup horizontalDpi="300" verticalDpi="300" orientation="landscape" paperSize="9" scale="46" r:id="rId3"/>
  <headerFooter alignWithMargins="0">
    <oddFooter>&amp;L&amp;14Nyomtatva:&amp;D&amp;C&amp;12Tanterv - Levelező
&amp;F
&amp;A&amp;R&amp;14 1/4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"/>
  <sheetViews>
    <sheetView view="pageBreakPreview" zoomScale="75" zoomScaleSheetLayoutView="75" zoomScalePageLayoutView="0" workbookViewId="0" topLeftCell="A1">
      <selection activeCell="V4" sqref="V4"/>
    </sheetView>
  </sheetViews>
  <sheetFormatPr defaultColWidth="9.00390625" defaultRowHeight="12.75"/>
  <cols>
    <col min="1" max="1" width="5.625" style="86" customWidth="1"/>
    <col min="2" max="2" width="16.00390625" style="138" customWidth="1"/>
    <col min="3" max="3" width="49.125" style="174" customWidth="1"/>
    <col min="4" max="4" width="11.75390625" style="187" customWidth="1"/>
    <col min="5" max="5" width="9.625" style="83" bestFit="1" customWidth="1"/>
    <col min="6" max="6" width="7.375" style="83" customWidth="1"/>
    <col min="7" max="7" width="4.875" style="139" customWidth="1"/>
    <col min="8" max="8" width="4.875" style="83" customWidth="1"/>
    <col min="9" max="9" width="4.875" style="140" customWidth="1"/>
    <col min="10" max="12" width="4.875" style="83" customWidth="1"/>
    <col min="13" max="13" width="4.875" style="140" customWidth="1"/>
    <col min="14" max="16" width="4.875" style="83" customWidth="1"/>
    <col min="17" max="17" width="4.875" style="140" customWidth="1"/>
    <col min="18" max="20" width="4.875" style="83" customWidth="1"/>
    <col min="21" max="21" width="4.875" style="140" customWidth="1"/>
    <col min="22" max="24" width="4.875" style="83" customWidth="1"/>
    <col min="25" max="25" width="4.875" style="140" customWidth="1"/>
    <col min="26" max="26" width="4.875" style="83" customWidth="1"/>
    <col min="27" max="27" width="4.875" style="139" customWidth="1"/>
    <col min="28" max="28" width="4.875" style="83" customWidth="1"/>
    <col min="29" max="29" width="4.875" style="140" customWidth="1"/>
    <col min="30" max="32" width="4.875" style="83" customWidth="1"/>
    <col min="33" max="33" width="4.875" style="140" customWidth="1"/>
    <col min="34" max="34" width="4.875" style="83" customWidth="1"/>
    <col min="35" max="35" width="21.25390625" style="84" customWidth="1"/>
    <col min="36" max="16384" width="9.125" style="85" customWidth="1"/>
  </cols>
  <sheetData>
    <row r="1" spans="1:35" s="1" customFormat="1" ht="18">
      <c r="A1" s="211" t="s">
        <v>221</v>
      </c>
      <c r="B1" s="212"/>
      <c r="C1" s="177"/>
      <c r="D1" s="177"/>
      <c r="E1" s="213"/>
      <c r="F1" s="213"/>
      <c r="G1" s="213"/>
      <c r="H1" s="213"/>
      <c r="I1" s="213"/>
      <c r="J1" s="213"/>
      <c r="K1" s="213"/>
      <c r="L1" s="213"/>
      <c r="M1" s="214" t="s">
        <v>0</v>
      </c>
      <c r="N1" s="213"/>
      <c r="O1" s="213"/>
      <c r="P1" s="213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3"/>
      <c r="AD1" s="213"/>
      <c r="AE1" s="213"/>
      <c r="AF1" s="213"/>
      <c r="AG1" s="213"/>
      <c r="AH1" s="213"/>
      <c r="AI1" s="214"/>
    </row>
    <row r="2" spans="1:35" s="1" customFormat="1" ht="18">
      <c r="A2" s="211" t="s">
        <v>219</v>
      </c>
      <c r="B2" s="212"/>
      <c r="C2" s="177"/>
      <c r="D2" s="177"/>
      <c r="E2" s="213"/>
      <c r="F2" s="213"/>
      <c r="G2" s="213"/>
      <c r="H2" s="213"/>
      <c r="I2" s="213"/>
      <c r="J2" s="213"/>
      <c r="K2" s="213"/>
      <c r="L2" s="213"/>
      <c r="M2" s="214" t="s">
        <v>1</v>
      </c>
      <c r="N2" s="213"/>
      <c r="O2" s="213"/>
      <c r="P2" s="213"/>
      <c r="Q2" s="214"/>
      <c r="R2" s="214"/>
      <c r="S2" s="214"/>
      <c r="T2" s="214"/>
      <c r="U2" s="214"/>
      <c r="V2" s="214"/>
      <c r="W2" s="214"/>
      <c r="X2" s="214"/>
      <c r="Y2" s="215" t="s">
        <v>248</v>
      </c>
      <c r="Z2" s="215"/>
      <c r="AA2" s="215"/>
      <c r="AB2" s="215"/>
      <c r="AC2" s="215"/>
      <c r="AD2" s="215"/>
      <c r="AE2" s="215"/>
      <c r="AF2" s="215"/>
      <c r="AG2" s="215"/>
      <c r="AH2" s="306"/>
      <c r="AI2" s="306"/>
    </row>
    <row r="3" spans="1:35" s="1" customFormat="1" ht="18">
      <c r="A3" s="211" t="s">
        <v>2</v>
      </c>
      <c r="B3" s="212"/>
      <c r="C3" s="177"/>
      <c r="D3" s="177"/>
      <c r="E3" s="213"/>
      <c r="F3" s="213"/>
      <c r="G3" s="213"/>
      <c r="H3" s="213"/>
      <c r="I3" s="213"/>
      <c r="J3" s="213"/>
      <c r="K3" s="213"/>
      <c r="L3" s="213"/>
      <c r="M3" s="214" t="s">
        <v>262</v>
      </c>
      <c r="N3" s="213"/>
      <c r="O3" s="213"/>
      <c r="P3" s="213"/>
      <c r="Q3" s="214"/>
      <c r="R3" s="214"/>
      <c r="S3" s="214"/>
      <c r="T3" s="214"/>
      <c r="U3" s="214"/>
      <c r="V3" s="214"/>
      <c r="W3" s="214"/>
      <c r="X3" s="214"/>
      <c r="Y3" s="304"/>
      <c r="Z3" s="304"/>
      <c r="AA3" s="304"/>
      <c r="AB3" s="304"/>
      <c r="AC3" s="304"/>
      <c r="AD3" s="304"/>
      <c r="AE3" s="304"/>
      <c r="AF3" s="304"/>
      <c r="AG3" s="304"/>
      <c r="AH3" s="305"/>
      <c r="AI3" s="305"/>
    </row>
    <row r="4" spans="1:35" s="2" customFormat="1" ht="24" customHeight="1">
      <c r="A4" s="218"/>
      <c r="B4" s="219"/>
      <c r="C4" s="178"/>
      <c r="D4" s="178"/>
      <c r="E4" s="220"/>
      <c r="F4" s="220"/>
      <c r="G4" s="220"/>
      <c r="H4" s="220"/>
      <c r="I4" s="220"/>
      <c r="J4" s="220"/>
      <c r="K4" s="220"/>
      <c r="L4" s="220"/>
      <c r="M4" s="214" t="s">
        <v>162</v>
      </c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449"/>
      <c r="AA4" s="450"/>
      <c r="AB4" s="450"/>
      <c r="AC4" s="450"/>
      <c r="AD4" s="450"/>
      <c r="AE4" s="450"/>
      <c r="AF4" s="450"/>
      <c r="AG4" s="450"/>
      <c r="AH4" s="450"/>
      <c r="AI4" s="450"/>
    </row>
    <row r="5" spans="1:35" s="2" customFormat="1" ht="29.25" customHeight="1">
      <c r="A5" s="218"/>
      <c r="B5" s="427"/>
      <c r="C5" s="427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417"/>
      <c r="AF5" s="418"/>
      <c r="AG5" s="418"/>
      <c r="AH5" s="418"/>
      <c r="AI5" s="418"/>
    </row>
    <row r="6" spans="1:35" s="2" customFormat="1" ht="25.5" customHeight="1" thickBot="1">
      <c r="A6" s="428" t="s">
        <v>3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429"/>
    </row>
    <row r="7" spans="1:35" s="7" customFormat="1" ht="20.25" customHeight="1">
      <c r="A7" s="3"/>
      <c r="B7" s="437" t="s">
        <v>4</v>
      </c>
      <c r="C7" s="425" t="s">
        <v>5</v>
      </c>
      <c r="D7" s="171"/>
      <c r="E7" s="4" t="s">
        <v>6</v>
      </c>
      <c r="F7" s="430" t="s">
        <v>7</v>
      </c>
      <c r="G7" s="439" t="s">
        <v>8</v>
      </c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1"/>
      <c r="AF7" s="441"/>
      <c r="AG7" s="441"/>
      <c r="AH7" s="441"/>
      <c r="AI7" s="421" t="s">
        <v>9</v>
      </c>
    </row>
    <row r="8" spans="1:35" s="7" customFormat="1" ht="20.25" customHeight="1" thickBot="1">
      <c r="A8" s="8"/>
      <c r="B8" s="438"/>
      <c r="C8" s="426"/>
      <c r="D8" s="172"/>
      <c r="E8" s="9" t="s">
        <v>10</v>
      </c>
      <c r="F8" s="431"/>
      <c r="G8" s="419" t="s">
        <v>11</v>
      </c>
      <c r="H8" s="420"/>
      <c r="I8" s="420"/>
      <c r="J8" s="432"/>
      <c r="K8" s="419" t="s">
        <v>12</v>
      </c>
      <c r="L8" s="420"/>
      <c r="M8" s="420"/>
      <c r="N8" s="432"/>
      <c r="O8" s="419" t="s">
        <v>13</v>
      </c>
      <c r="P8" s="420"/>
      <c r="Q8" s="420"/>
      <c r="R8" s="432"/>
      <c r="S8" s="419" t="s">
        <v>14</v>
      </c>
      <c r="T8" s="420"/>
      <c r="U8" s="420"/>
      <c r="V8" s="432"/>
      <c r="W8" s="419" t="s">
        <v>15</v>
      </c>
      <c r="X8" s="420"/>
      <c r="Y8" s="420"/>
      <c r="Z8" s="432"/>
      <c r="AA8" s="419" t="s">
        <v>16</v>
      </c>
      <c r="AB8" s="420"/>
      <c r="AC8" s="420"/>
      <c r="AD8" s="432"/>
      <c r="AE8" s="419" t="s">
        <v>17</v>
      </c>
      <c r="AF8" s="420"/>
      <c r="AG8" s="420"/>
      <c r="AH8" s="420"/>
      <c r="AI8" s="422"/>
    </row>
    <row r="9" spans="1:35" s="7" customFormat="1" ht="20.25" customHeight="1">
      <c r="A9" s="10"/>
      <c r="B9" s="6"/>
      <c r="C9" s="11"/>
      <c r="D9" s="11"/>
      <c r="E9" s="5"/>
      <c r="F9" s="12"/>
      <c r="G9" s="13" t="s">
        <v>18</v>
      </c>
      <c r="H9" s="14" t="s">
        <v>19</v>
      </c>
      <c r="I9" s="14" t="s">
        <v>20</v>
      </c>
      <c r="J9" s="16" t="s">
        <v>21</v>
      </c>
      <c r="K9" s="13" t="s">
        <v>18</v>
      </c>
      <c r="L9" s="14" t="s">
        <v>19</v>
      </c>
      <c r="M9" s="14" t="s">
        <v>20</v>
      </c>
      <c r="N9" s="16" t="s">
        <v>21</v>
      </c>
      <c r="O9" s="13" t="s">
        <v>18</v>
      </c>
      <c r="P9" s="14" t="s">
        <v>19</v>
      </c>
      <c r="Q9" s="14" t="s">
        <v>20</v>
      </c>
      <c r="R9" s="16" t="s">
        <v>21</v>
      </c>
      <c r="S9" s="13" t="s">
        <v>18</v>
      </c>
      <c r="T9" s="14" t="s">
        <v>19</v>
      </c>
      <c r="U9" s="14" t="s">
        <v>20</v>
      </c>
      <c r="V9" s="16" t="s">
        <v>21</v>
      </c>
      <c r="W9" s="13" t="s">
        <v>18</v>
      </c>
      <c r="X9" s="14" t="s">
        <v>19</v>
      </c>
      <c r="Y9" s="14" t="s">
        <v>20</v>
      </c>
      <c r="Z9" s="16" t="s">
        <v>21</v>
      </c>
      <c r="AA9" s="13" t="s">
        <v>18</v>
      </c>
      <c r="AB9" s="14" t="s">
        <v>19</v>
      </c>
      <c r="AC9" s="14" t="s">
        <v>20</v>
      </c>
      <c r="AD9" s="16" t="s">
        <v>21</v>
      </c>
      <c r="AE9" s="13" t="s">
        <v>18</v>
      </c>
      <c r="AF9" s="14" t="s">
        <v>19</v>
      </c>
      <c r="AG9" s="14" t="s">
        <v>20</v>
      </c>
      <c r="AH9" s="16" t="s">
        <v>21</v>
      </c>
      <c r="AI9" s="17"/>
    </row>
    <row r="10" spans="1:35" s="24" customFormat="1" ht="20.25" customHeight="1">
      <c r="A10" s="423" t="s">
        <v>163</v>
      </c>
      <c r="B10" s="424"/>
      <c r="C10" s="424"/>
      <c r="D10" s="18" t="s">
        <v>215</v>
      </c>
      <c r="E10" s="19">
        <f>SUM(G10:H10,K10:L10,O10:P10,S10:T10,W10:X10,AA10:AB10,AE10:AF10)</f>
        <v>132</v>
      </c>
      <c r="F10" s="20">
        <f aca="true" t="shared" si="0" ref="F10:F16">SUM(J10,N10,R10,V10,Z10,AD10,AH10)</f>
        <v>33</v>
      </c>
      <c r="G10" s="19"/>
      <c r="H10" s="22"/>
      <c r="I10" s="22"/>
      <c r="J10" s="23"/>
      <c r="K10" s="19"/>
      <c r="L10" s="22"/>
      <c r="M10" s="22"/>
      <c r="N10" s="23"/>
      <c r="O10" s="19"/>
      <c r="P10" s="22"/>
      <c r="Q10" s="22"/>
      <c r="R10" s="23"/>
      <c r="S10" s="19"/>
      <c r="T10" s="22"/>
      <c r="U10" s="22"/>
      <c r="V10" s="23"/>
      <c r="W10" s="19"/>
      <c r="X10" s="22"/>
      <c r="Y10" s="22"/>
      <c r="Z10" s="23"/>
      <c r="AA10" s="19">
        <f>SUM(AA11:AA17)</f>
        <v>72</v>
      </c>
      <c r="AB10" s="22">
        <f aca="true" t="shared" si="1" ref="AB10:AH10">SUM(AB11:AB17)</f>
        <v>0</v>
      </c>
      <c r="AC10" s="22">
        <f t="shared" si="1"/>
        <v>0</v>
      </c>
      <c r="AD10" s="23">
        <f t="shared" si="1"/>
        <v>18</v>
      </c>
      <c r="AE10" s="19">
        <f t="shared" si="1"/>
        <v>60</v>
      </c>
      <c r="AF10" s="22">
        <f t="shared" si="1"/>
        <v>0</v>
      </c>
      <c r="AG10" s="22">
        <f t="shared" si="1"/>
        <v>0</v>
      </c>
      <c r="AH10" s="23">
        <f t="shared" si="1"/>
        <v>15</v>
      </c>
      <c r="AI10" s="20"/>
    </row>
    <row r="11" spans="1:35" s="94" customFormat="1" ht="15.75">
      <c r="A11" s="190">
        <v>49</v>
      </c>
      <c r="B11" s="314" t="s">
        <v>243</v>
      </c>
      <c r="C11" s="302" t="s">
        <v>238</v>
      </c>
      <c r="D11" s="188"/>
      <c r="E11" s="88">
        <f aca="true" t="shared" si="2" ref="E11:E17">SUM(G11:H11,K11:L11,O11:P11,S11:T11,W11:X11,AA11:AB11,AE11:AF11)</f>
        <v>20</v>
      </c>
      <c r="F11" s="89">
        <f t="shared" si="0"/>
        <v>5</v>
      </c>
      <c r="G11" s="88"/>
      <c r="H11" s="90"/>
      <c r="I11" s="91"/>
      <c r="J11" s="92"/>
      <c r="K11" s="88"/>
      <c r="L11" s="90"/>
      <c r="M11" s="91"/>
      <c r="N11" s="92"/>
      <c r="O11" s="88"/>
      <c r="P11" s="90"/>
      <c r="Q11" s="91"/>
      <c r="R11" s="92"/>
      <c r="S11" s="88"/>
      <c r="T11" s="90"/>
      <c r="U11" s="91"/>
      <c r="V11" s="92"/>
      <c r="W11" s="88"/>
      <c r="X11" s="90"/>
      <c r="Y11" s="91"/>
      <c r="Z11" s="92"/>
      <c r="AA11" s="88">
        <v>20</v>
      </c>
      <c r="AB11" s="90">
        <v>0</v>
      </c>
      <c r="AC11" s="91" t="s">
        <v>24</v>
      </c>
      <c r="AD11" s="92">
        <v>5</v>
      </c>
      <c r="AE11" s="88"/>
      <c r="AF11" s="90"/>
      <c r="AG11" s="91"/>
      <c r="AH11" s="92"/>
      <c r="AI11" s="93"/>
    </row>
    <row r="12" spans="1:35" s="94" customFormat="1" ht="15.75">
      <c r="A12" s="95">
        <v>50</v>
      </c>
      <c r="B12" s="315" t="s">
        <v>244</v>
      </c>
      <c r="C12" s="302" t="s">
        <v>239</v>
      </c>
      <c r="D12" s="188"/>
      <c r="E12" s="88">
        <f t="shared" si="2"/>
        <v>20</v>
      </c>
      <c r="F12" s="89">
        <f t="shared" si="0"/>
        <v>5</v>
      </c>
      <c r="G12" s="88"/>
      <c r="H12" s="90"/>
      <c r="I12" s="91"/>
      <c r="J12" s="92"/>
      <c r="K12" s="88"/>
      <c r="L12" s="90"/>
      <c r="M12" s="91"/>
      <c r="N12" s="92"/>
      <c r="O12" s="88"/>
      <c r="P12" s="90"/>
      <c r="Q12" s="91"/>
      <c r="R12" s="92"/>
      <c r="S12" s="88"/>
      <c r="T12" s="90"/>
      <c r="U12" s="91"/>
      <c r="V12" s="92"/>
      <c r="W12" s="88"/>
      <c r="X12" s="90"/>
      <c r="Y12" s="91"/>
      <c r="Z12" s="92"/>
      <c r="AA12" s="88">
        <v>20</v>
      </c>
      <c r="AB12" s="90">
        <v>0</v>
      </c>
      <c r="AC12" s="91" t="s">
        <v>24</v>
      </c>
      <c r="AD12" s="92">
        <v>5</v>
      </c>
      <c r="AE12" s="88"/>
      <c r="AF12" s="90"/>
      <c r="AG12" s="91"/>
      <c r="AH12" s="92"/>
      <c r="AI12" s="93"/>
    </row>
    <row r="13" spans="1:35" s="94" customFormat="1" ht="15.75">
      <c r="A13" s="97">
        <v>51</v>
      </c>
      <c r="B13" s="315" t="s">
        <v>245</v>
      </c>
      <c r="C13" s="302" t="s">
        <v>240</v>
      </c>
      <c r="D13" s="188"/>
      <c r="E13" s="88">
        <f t="shared" si="2"/>
        <v>20</v>
      </c>
      <c r="F13" s="89">
        <f t="shared" si="0"/>
        <v>5</v>
      </c>
      <c r="G13" s="88"/>
      <c r="H13" s="90"/>
      <c r="I13" s="91"/>
      <c r="J13" s="92"/>
      <c r="K13" s="88"/>
      <c r="L13" s="90"/>
      <c r="M13" s="91"/>
      <c r="N13" s="92"/>
      <c r="O13" s="88"/>
      <c r="P13" s="90"/>
      <c r="Q13" s="91"/>
      <c r="R13" s="92"/>
      <c r="S13" s="88"/>
      <c r="T13" s="90"/>
      <c r="U13" s="91"/>
      <c r="V13" s="92"/>
      <c r="W13" s="88"/>
      <c r="X13" s="90"/>
      <c r="Y13" s="91"/>
      <c r="Z13" s="92"/>
      <c r="AA13" s="88"/>
      <c r="AB13" s="90"/>
      <c r="AC13" s="91"/>
      <c r="AD13" s="92"/>
      <c r="AE13" s="88">
        <v>20</v>
      </c>
      <c r="AF13" s="90">
        <v>0</v>
      </c>
      <c r="AG13" s="91" t="s">
        <v>24</v>
      </c>
      <c r="AH13" s="92">
        <v>5</v>
      </c>
      <c r="AI13" s="93"/>
    </row>
    <row r="14" spans="1:35" s="94" customFormat="1" ht="15.75">
      <c r="A14" s="97">
        <v>52</v>
      </c>
      <c r="B14" s="315" t="s">
        <v>246</v>
      </c>
      <c r="C14" s="302" t="s">
        <v>241</v>
      </c>
      <c r="D14" s="188"/>
      <c r="E14" s="88">
        <f t="shared" si="2"/>
        <v>20</v>
      </c>
      <c r="F14" s="89">
        <f t="shared" si="0"/>
        <v>5</v>
      </c>
      <c r="G14" s="88"/>
      <c r="H14" s="90"/>
      <c r="I14" s="91"/>
      <c r="J14" s="92"/>
      <c r="K14" s="88"/>
      <c r="L14" s="90"/>
      <c r="M14" s="91"/>
      <c r="N14" s="92"/>
      <c r="O14" s="88"/>
      <c r="P14" s="90"/>
      <c r="Q14" s="91"/>
      <c r="R14" s="92"/>
      <c r="S14" s="88"/>
      <c r="T14" s="90"/>
      <c r="U14" s="91"/>
      <c r="V14" s="92"/>
      <c r="W14" s="88"/>
      <c r="X14" s="90"/>
      <c r="Y14" s="91"/>
      <c r="Z14" s="92"/>
      <c r="AA14" s="88"/>
      <c r="AB14" s="90"/>
      <c r="AC14" s="91"/>
      <c r="AD14" s="92"/>
      <c r="AE14" s="88">
        <v>20</v>
      </c>
      <c r="AF14" s="90">
        <v>0</v>
      </c>
      <c r="AG14" s="91" t="s">
        <v>24</v>
      </c>
      <c r="AH14" s="92">
        <v>5</v>
      </c>
      <c r="AI14" s="93"/>
    </row>
    <row r="15" spans="1:35" s="94" customFormat="1" ht="15.75">
      <c r="A15" s="97">
        <v>53</v>
      </c>
      <c r="B15" s="315" t="s">
        <v>247</v>
      </c>
      <c r="C15" s="302" t="s">
        <v>242</v>
      </c>
      <c r="D15" s="188"/>
      <c r="E15" s="88">
        <f t="shared" si="2"/>
        <v>20</v>
      </c>
      <c r="F15" s="89">
        <f t="shared" si="0"/>
        <v>5</v>
      </c>
      <c r="G15" s="88"/>
      <c r="H15" s="90"/>
      <c r="I15" s="91"/>
      <c r="J15" s="92"/>
      <c r="K15" s="88"/>
      <c r="L15" s="90"/>
      <c r="M15" s="91"/>
      <c r="N15" s="92"/>
      <c r="O15" s="88"/>
      <c r="P15" s="90"/>
      <c r="Q15" s="91"/>
      <c r="R15" s="92"/>
      <c r="S15" s="88"/>
      <c r="T15" s="90"/>
      <c r="U15" s="91"/>
      <c r="V15" s="92"/>
      <c r="W15" s="88"/>
      <c r="X15" s="90"/>
      <c r="Y15" s="91"/>
      <c r="Z15" s="92"/>
      <c r="AA15" s="88"/>
      <c r="AB15" s="90"/>
      <c r="AC15" s="91"/>
      <c r="AD15" s="92"/>
      <c r="AE15" s="88">
        <v>20</v>
      </c>
      <c r="AF15" s="90">
        <v>0</v>
      </c>
      <c r="AG15" s="91" t="s">
        <v>24</v>
      </c>
      <c r="AH15" s="92">
        <v>5</v>
      </c>
      <c r="AI15" s="93"/>
    </row>
    <row r="16" spans="1:35" s="94" customFormat="1" ht="15.75">
      <c r="A16" s="97">
        <v>54</v>
      </c>
      <c r="B16" s="96" t="s">
        <v>230</v>
      </c>
      <c r="C16" s="175" t="s">
        <v>164</v>
      </c>
      <c r="D16" s="188"/>
      <c r="E16" s="88">
        <f t="shared" si="2"/>
        <v>16</v>
      </c>
      <c r="F16" s="89">
        <f t="shared" si="0"/>
        <v>4</v>
      </c>
      <c r="G16" s="88"/>
      <c r="H16" s="90"/>
      <c r="I16" s="91"/>
      <c r="J16" s="92"/>
      <c r="K16" s="88"/>
      <c r="L16" s="90"/>
      <c r="M16" s="91"/>
      <c r="N16" s="92"/>
      <c r="O16" s="88"/>
      <c r="P16" s="90"/>
      <c r="Q16" s="91"/>
      <c r="R16" s="92"/>
      <c r="S16" s="88"/>
      <c r="T16" s="90"/>
      <c r="U16" s="91"/>
      <c r="V16" s="92"/>
      <c r="W16" s="88"/>
      <c r="X16" s="90"/>
      <c r="Y16" s="91"/>
      <c r="Z16" s="92"/>
      <c r="AA16" s="88">
        <v>16</v>
      </c>
      <c r="AB16" s="90">
        <v>0</v>
      </c>
      <c r="AC16" s="91" t="s">
        <v>23</v>
      </c>
      <c r="AD16" s="92">
        <v>4</v>
      </c>
      <c r="AE16" s="88"/>
      <c r="AF16" s="90"/>
      <c r="AG16" s="91"/>
      <c r="AH16" s="92"/>
      <c r="AI16" s="93"/>
    </row>
    <row r="17" spans="1:35" s="94" customFormat="1" ht="15.75">
      <c r="A17" s="97">
        <v>55</v>
      </c>
      <c r="B17" s="99" t="s">
        <v>231</v>
      </c>
      <c r="C17" s="176" t="s">
        <v>165</v>
      </c>
      <c r="D17" s="189"/>
      <c r="E17" s="100">
        <f t="shared" si="2"/>
        <v>16</v>
      </c>
      <c r="F17" s="101">
        <f>SUM(J17,N17,R17,V17,Z17,AD17,AH17)</f>
        <v>4</v>
      </c>
      <c r="G17" s="100"/>
      <c r="H17" s="102"/>
      <c r="I17" s="103"/>
      <c r="J17" s="104"/>
      <c r="K17" s="100"/>
      <c r="L17" s="102"/>
      <c r="M17" s="103"/>
      <c r="N17" s="104"/>
      <c r="O17" s="100"/>
      <c r="P17" s="102"/>
      <c r="Q17" s="103"/>
      <c r="R17" s="104"/>
      <c r="S17" s="100"/>
      <c r="T17" s="102"/>
      <c r="U17" s="103"/>
      <c r="V17" s="104"/>
      <c r="W17" s="100"/>
      <c r="X17" s="102"/>
      <c r="Y17" s="103"/>
      <c r="Z17" s="104"/>
      <c r="AA17" s="100">
        <v>16</v>
      </c>
      <c r="AB17" s="102">
        <v>0</v>
      </c>
      <c r="AC17" s="103" t="s">
        <v>23</v>
      </c>
      <c r="AD17" s="104">
        <v>4</v>
      </c>
      <c r="AE17" s="100"/>
      <c r="AF17" s="102"/>
      <c r="AG17" s="103"/>
      <c r="AH17" s="104"/>
      <c r="AI17" s="105"/>
    </row>
    <row r="18" spans="1:35" s="24" customFormat="1" ht="20.25" customHeight="1">
      <c r="A18" s="423" t="s">
        <v>214</v>
      </c>
      <c r="B18" s="424"/>
      <c r="C18" s="424"/>
      <c r="D18" s="18" t="s">
        <v>215</v>
      </c>
      <c r="E18" s="19">
        <f>SUM(G18:H18,K18:L18,O18:P18,S18:T18,W18:X18,AA18:AB18,AE18:AF18)</f>
        <v>44</v>
      </c>
      <c r="F18" s="20">
        <f>SUM(J18,N18,R18,V18,Z18,AD18,AH18)</f>
        <v>12</v>
      </c>
      <c r="G18" s="19"/>
      <c r="H18" s="22"/>
      <c r="I18" s="22"/>
      <c r="J18" s="23"/>
      <c r="K18" s="19"/>
      <c r="L18" s="22"/>
      <c r="M18" s="22"/>
      <c r="N18" s="23"/>
      <c r="O18" s="19"/>
      <c r="P18" s="22"/>
      <c r="Q18" s="22"/>
      <c r="R18" s="23"/>
      <c r="S18" s="19"/>
      <c r="T18" s="22"/>
      <c r="U18" s="22"/>
      <c r="V18" s="23"/>
      <c r="W18" s="19"/>
      <c r="X18" s="22"/>
      <c r="Y18" s="22"/>
      <c r="Z18" s="23"/>
      <c r="AA18" s="19">
        <f aca="true" t="shared" si="3" ref="AA18:AH18">SUM(AA19:AA22)</f>
        <v>44</v>
      </c>
      <c r="AB18" s="22">
        <f t="shared" si="3"/>
        <v>0</v>
      </c>
      <c r="AC18" s="22">
        <f t="shared" si="3"/>
        <v>0</v>
      </c>
      <c r="AD18" s="23">
        <f t="shared" si="3"/>
        <v>12</v>
      </c>
      <c r="AE18" s="19">
        <f t="shared" si="3"/>
        <v>0</v>
      </c>
      <c r="AF18" s="22">
        <f t="shared" si="3"/>
        <v>0</v>
      </c>
      <c r="AG18" s="22">
        <f t="shared" si="3"/>
        <v>0</v>
      </c>
      <c r="AH18" s="23">
        <f t="shared" si="3"/>
        <v>0</v>
      </c>
      <c r="AI18" s="20"/>
    </row>
    <row r="19" spans="1:35" s="94" customFormat="1" ht="15.75">
      <c r="A19" s="95" t="s">
        <v>166</v>
      </c>
      <c r="B19" s="165" t="s">
        <v>237</v>
      </c>
      <c r="C19" s="312" t="s">
        <v>236</v>
      </c>
      <c r="D19" s="188"/>
      <c r="E19" s="88">
        <f>SUM(G19:H19,K19:L19,O19:P19,S19:T19,W19:X19,AA19:AB19,AE19:AF19)</f>
        <v>12</v>
      </c>
      <c r="F19" s="89">
        <v>3</v>
      </c>
      <c r="G19" s="88"/>
      <c r="H19" s="90"/>
      <c r="I19" s="91"/>
      <c r="J19" s="92"/>
      <c r="K19" s="88"/>
      <c r="L19" s="90"/>
      <c r="M19" s="91"/>
      <c r="N19" s="92"/>
      <c r="O19" s="88"/>
      <c r="P19" s="90"/>
      <c r="Q19" s="91"/>
      <c r="R19" s="92"/>
      <c r="S19" s="88"/>
      <c r="T19" s="90"/>
      <c r="U19" s="91"/>
      <c r="V19" s="92"/>
      <c r="W19" s="88"/>
      <c r="X19" s="90"/>
      <c r="Y19" s="91"/>
      <c r="Z19" s="92"/>
      <c r="AA19" s="88">
        <v>12</v>
      </c>
      <c r="AB19" s="90">
        <v>0</v>
      </c>
      <c r="AC19" s="91" t="s">
        <v>23</v>
      </c>
      <c r="AD19" s="92">
        <v>3</v>
      </c>
      <c r="AE19" s="88"/>
      <c r="AF19" s="90"/>
      <c r="AG19" s="91"/>
      <c r="AH19" s="92"/>
      <c r="AI19" s="93"/>
    </row>
    <row r="20" spans="1:35" s="94" customFormat="1" ht="15.75">
      <c r="A20" s="98" t="s">
        <v>167</v>
      </c>
      <c r="B20" s="96" t="s">
        <v>168</v>
      </c>
      <c r="C20" s="175" t="s">
        <v>169</v>
      </c>
      <c r="D20" s="188"/>
      <c r="E20" s="88">
        <f>SUM(G20:H20,K20:L20,O20:P20,S20:T20,W20:X20,AA20:AB20,AE20:AF20)</f>
        <v>12</v>
      </c>
      <c r="F20" s="89">
        <f>SUM(J20,N20,R20,V20,Z20,AD20,AH20)</f>
        <v>3</v>
      </c>
      <c r="G20" s="88"/>
      <c r="H20" s="90"/>
      <c r="I20" s="91"/>
      <c r="J20" s="92"/>
      <c r="K20" s="88"/>
      <c r="L20" s="90"/>
      <c r="M20" s="91"/>
      <c r="N20" s="92"/>
      <c r="O20" s="88"/>
      <c r="P20" s="90"/>
      <c r="Q20" s="91"/>
      <c r="R20" s="92"/>
      <c r="S20" s="88"/>
      <c r="T20" s="90"/>
      <c r="U20" s="91"/>
      <c r="V20" s="92"/>
      <c r="W20" s="88"/>
      <c r="X20" s="90"/>
      <c r="Y20" s="91"/>
      <c r="Z20" s="92"/>
      <c r="AA20" s="88">
        <v>12</v>
      </c>
      <c r="AB20" s="90">
        <v>0</v>
      </c>
      <c r="AC20" s="91" t="s">
        <v>23</v>
      </c>
      <c r="AD20" s="92">
        <v>3</v>
      </c>
      <c r="AE20" s="88"/>
      <c r="AF20" s="90"/>
      <c r="AG20" s="91"/>
      <c r="AH20" s="92"/>
      <c r="AI20" s="93"/>
    </row>
    <row r="21" spans="1:35" s="94" customFormat="1" ht="15.75">
      <c r="A21" s="98" t="s">
        <v>170</v>
      </c>
      <c r="B21" s="96" t="s">
        <v>235</v>
      </c>
      <c r="C21" s="175" t="s">
        <v>171</v>
      </c>
      <c r="D21" s="188"/>
      <c r="E21" s="88">
        <f>SUM(G21:H21,K21:L21,O21:P21,S21:T21,W21:X21,AA21:AB21,AE21:AF21)</f>
        <v>12</v>
      </c>
      <c r="F21" s="89">
        <f>SUM(J21,N21,R21,V21,Z21,AD21,AH21)</f>
        <v>3</v>
      </c>
      <c r="G21" s="88"/>
      <c r="H21" s="90"/>
      <c r="I21" s="91"/>
      <c r="J21" s="92"/>
      <c r="K21" s="88"/>
      <c r="L21" s="90"/>
      <c r="M21" s="91"/>
      <c r="N21" s="92"/>
      <c r="O21" s="88"/>
      <c r="P21" s="90"/>
      <c r="Q21" s="91"/>
      <c r="R21" s="92"/>
      <c r="S21" s="88"/>
      <c r="T21" s="90"/>
      <c r="U21" s="91"/>
      <c r="V21" s="92"/>
      <c r="W21" s="88"/>
      <c r="X21" s="90"/>
      <c r="Y21" s="91"/>
      <c r="Z21" s="92"/>
      <c r="AA21" s="88">
        <v>12</v>
      </c>
      <c r="AB21" s="90">
        <v>0</v>
      </c>
      <c r="AC21" s="91" t="s">
        <v>23</v>
      </c>
      <c r="AD21" s="92">
        <v>3</v>
      </c>
      <c r="AE21" s="88"/>
      <c r="AF21" s="90"/>
      <c r="AG21" s="91"/>
      <c r="AH21" s="92"/>
      <c r="AI21" s="93"/>
    </row>
    <row r="22" spans="1:35" s="94" customFormat="1" ht="15.75">
      <c r="A22" s="98" t="s">
        <v>172</v>
      </c>
      <c r="B22" s="96" t="s">
        <v>173</v>
      </c>
      <c r="C22" s="175" t="s">
        <v>174</v>
      </c>
      <c r="D22" s="188"/>
      <c r="E22" s="88">
        <f>SUM(G22:H22,K22:L22,O22:P22,S22:T22,W22:X22,AA22:AB22,AE22:AF22)</f>
        <v>8</v>
      </c>
      <c r="F22" s="89">
        <v>3</v>
      </c>
      <c r="G22" s="88"/>
      <c r="H22" s="90"/>
      <c r="I22" s="91"/>
      <c r="J22" s="92"/>
      <c r="K22" s="88"/>
      <c r="L22" s="90"/>
      <c r="M22" s="91"/>
      <c r="N22" s="92"/>
      <c r="O22" s="88"/>
      <c r="P22" s="90"/>
      <c r="Q22" s="91"/>
      <c r="R22" s="92"/>
      <c r="S22" s="88"/>
      <c r="T22" s="90"/>
      <c r="U22" s="91"/>
      <c r="V22" s="92"/>
      <c r="W22" s="88"/>
      <c r="X22" s="90"/>
      <c r="Y22" s="91"/>
      <c r="Z22" s="92"/>
      <c r="AA22" s="88">
        <v>8</v>
      </c>
      <c r="AB22" s="90">
        <v>0</v>
      </c>
      <c r="AC22" s="91" t="s">
        <v>23</v>
      </c>
      <c r="AD22" s="92">
        <v>3</v>
      </c>
      <c r="AE22" s="88"/>
      <c r="AF22" s="90"/>
      <c r="AG22" s="91"/>
      <c r="AH22" s="92"/>
      <c r="AI22" s="93"/>
    </row>
    <row r="23" spans="1:35" s="24" customFormat="1" ht="20.25" customHeight="1">
      <c r="A23" s="423" t="s">
        <v>217</v>
      </c>
      <c r="B23" s="424"/>
      <c r="C23" s="424" t="s">
        <v>176</v>
      </c>
      <c r="D23" s="18" t="s">
        <v>215</v>
      </c>
      <c r="E23" s="19">
        <f aca="true" t="shared" si="4" ref="E23:Z23">SUM(E10,E18)</f>
        <v>176</v>
      </c>
      <c r="F23" s="20">
        <f t="shared" si="4"/>
        <v>45</v>
      </c>
      <c r="G23" s="19">
        <f t="shared" si="4"/>
        <v>0</v>
      </c>
      <c r="H23" s="22">
        <f t="shared" si="4"/>
        <v>0</v>
      </c>
      <c r="I23" s="22">
        <f t="shared" si="4"/>
        <v>0</v>
      </c>
      <c r="J23" s="23">
        <f t="shared" si="4"/>
        <v>0</v>
      </c>
      <c r="K23" s="19">
        <f t="shared" si="4"/>
        <v>0</v>
      </c>
      <c r="L23" s="22">
        <f t="shared" si="4"/>
        <v>0</v>
      </c>
      <c r="M23" s="22">
        <f t="shared" si="4"/>
        <v>0</v>
      </c>
      <c r="N23" s="23">
        <f t="shared" si="4"/>
        <v>0</v>
      </c>
      <c r="O23" s="19">
        <f t="shared" si="4"/>
        <v>0</v>
      </c>
      <c r="P23" s="22">
        <f t="shared" si="4"/>
        <v>0</v>
      </c>
      <c r="Q23" s="22">
        <f t="shared" si="4"/>
        <v>0</v>
      </c>
      <c r="R23" s="23">
        <f t="shared" si="4"/>
        <v>0</v>
      </c>
      <c r="S23" s="19">
        <f t="shared" si="4"/>
        <v>0</v>
      </c>
      <c r="T23" s="22">
        <f t="shared" si="4"/>
        <v>0</v>
      </c>
      <c r="U23" s="22">
        <f t="shared" si="4"/>
        <v>0</v>
      </c>
      <c r="V23" s="23">
        <f t="shared" si="4"/>
        <v>0</v>
      </c>
      <c r="W23" s="19">
        <f t="shared" si="4"/>
        <v>0</v>
      </c>
      <c r="X23" s="22">
        <f t="shared" si="4"/>
        <v>0</v>
      </c>
      <c r="Y23" s="22">
        <f t="shared" si="4"/>
        <v>0</v>
      </c>
      <c r="Z23" s="23">
        <f t="shared" si="4"/>
        <v>0</v>
      </c>
      <c r="AA23" s="19">
        <f>SUM(AA10,AA18)</f>
        <v>116</v>
      </c>
      <c r="AB23" s="22">
        <f aca="true" t="shared" si="5" ref="AB23:AH23">SUM(AB10,AB18)</f>
        <v>0</v>
      </c>
      <c r="AC23" s="22">
        <f t="shared" si="5"/>
        <v>0</v>
      </c>
      <c r="AD23" s="23">
        <f t="shared" si="5"/>
        <v>30</v>
      </c>
      <c r="AE23" s="19">
        <f t="shared" si="5"/>
        <v>60</v>
      </c>
      <c r="AF23" s="22">
        <f t="shared" si="5"/>
        <v>0</v>
      </c>
      <c r="AG23" s="22">
        <f t="shared" si="5"/>
        <v>0</v>
      </c>
      <c r="AH23" s="23">
        <f t="shared" si="5"/>
        <v>15</v>
      </c>
      <c r="AI23" s="20"/>
    </row>
    <row r="24" spans="1:35" s="94" customFormat="1" ht="15">
      <c r="A24" s="106"/>
      <c r="B24" s="107"/>
      <c r="C24" s="166"/>
      <c r="D24" s="182"/>
      <c r="E24" s="100"/>
      <c r="F24" s="101"/>
      <c r="G24" s="100"/>
      <c r="H24" s="102"/>
      <c r="I24" s="103"/>
      <c r="J24" s="104"/>
      <c r="K24" s="100"/>
      <c r="L24" s="102"/>
      <c r="M24" s="103"/>
      <c r="N24" s="104"/>
      <c r="O24" s="100"/>
      <c r="P24" s="102"/>
      <c r="Q24" s="103"/>
      <c r="R24" s="104"/>
      <c r="S24" s="100"/>
      <c r="T24" s="102"/>
      <c r="U24" s="103"/>
      <c r="V24" s="104"/>
      <c r="W24" s="100"/>
      <c r="X24" s="102"/>
      <c r="Y24" s="103"/>
      <c r="Z24" s="104"/>
      <c r="AA24" s="100"/>
      <c r="AB24" s="102"/>
      <c r="AC24" s="103"/>
      <c r="AD24" s="104"/>
      <c r="AE24" s="100"/>
      <c r="AF24" s="102"/>
      <c r="AG24" s="103"/>
      <c r="AH24" s="104"/>
      <c r="AI24" s="105"/>
    </row>
    <row r="25" spans="1:35" s="24" customFormat="1" ht="20.25" customHeight="1">
      <c r="A25" s="423" t="s">
        <v>177</v>
      </c>
      <c r="B25" s="424"/>
      <c r="C25" s="424"/>
      <c r="D25" s="18" t="s">
        <v>215</v>
      </c>
      <c r="E25" s="19">
        <f>SUM(G25:H25,K25:L25,O25:P25,S25:T25,W25:X25,AA25:AB25,AE25:AF25)</f>
        <v>12</v>
      </c>
      <c r="F25" s="20">
        <f>SUM(J25,N25,R25,V25,Z25,AD25,AH25)</f>
        <v>10</v>
      </c>
      <c r="G25" s="19"/>
      <c r="H25" s="22"/>
      <c r="I25" s="22"/>
      <c r="J25" s="23"/>
      <c r="K25" s="19"/>
      <c r="L25" s="22"/>
      <c r="M25" s="22"/>
      <c r="N25" s="23"/>
      <c r="O25" s="19"/>
      <c r="P25" s="22"/>
      <c r="Q25" s="22"/>
      <c r="R25" s="23"/>
      <c r="S25" s="19">
        <v>2</v>
      </c>
      <c r="T25" s="22">
        <v>0</v>
      </c>
      <c r="U25" s="22"/>
      <c r="V25" s="23">
        <v>2</v>
      </c>
      <c r="W25" s="19">
        <v>8</v>
      </c>
      <c r="X25" s="22">
        <v>0</v>
      </c>
      <c r="Y25" s="22"/>
      <c r="Z25" s="23">
        <v>6</v>
      </c>
      <c r="AA25" s="19">
        <v>2</v>
      </c>
      <c r="AB25" s="22">
        <v>0</v>
      </c>
      <c r="AC25" s="22"/>
      <c r="AD25" s="23">
        <v>2</v>
      </c>
      <c r="AE25" s="19"/>
      <c r="AF25" s="22"/>
      <c r="AG25" s="22"/>
      <c r="AH25" s="23"/>
      <c r="AI25" s="20"/>
    </row>
    <row r="26" spans="1:35" s="117" customFormat="1" ht="15">
      <c r="A26" s="108"/>
      <c r="B26" s="109"/>
      <c r="C26" s="167"/>
      <c r="D26" s="183"/>
      <c r="E26" s="110">
        <f>SUM(G26:H26,K26:L26,O26:P26,S26:T26,W26:X26,AA26:AB26,AE26:AF26)</f>
        <v>12</v>
      </c>
      <c r="F26" s="111">
        <f>SUM(J26,N26,R26,V26,Z26,AD26,AH26)</f>
        <v>10</v>
      </c>
      <c r="G26" s="112"/>
      <c r="H26" s="113"/>
      <c r="I26" s="114"/>
      <c r="J26" s="115"/>
      <c r="K26" s="110"/>
      <c r="L26" s="113"/>
      <c r="M26" s="114"/>
      <c r="N26" s="115"/>
      <c r="O26" s="110"/>
      <c r="P26" s="113"/>
      <c r="Q26" s="114"/>
      <c r="R26" s="115"/>
      <c r="S26" s="110">
        <v>2</v>
      </c>
      <c r="T26" s="113">
        <v>0</v>
      </c>
      <c r="U26" s="114"/>
      <c r="V26" s="115">
        <v>2</v>
      </c>
      <c r="W26" s="110">
        <v>8</v>
      </c>
      <c r="X26" s="113">
        <v>0</v>
      </c>
      <c r="Y26" s="114"/>
      <c r="Z26" s="115">
        <v>6</v>
      </c>
      <c r="AA26" s="110">
        <v>2</v>
      </c>
      <c r="AB26" s="113">
        <v>0</v>
      </c>
      <c r="AC26" s="114"/>
      <c r="AD26" s="115">
        <v>2</v>
      </c>
      <c r="AE26" s="110"/>
      <c r="AF26" s="113"/>
      <c r="AG26" s="114"/>
      <c r="AH26" s="115"/>
      <c r="AI26" s="116"/>
    </row>
    <row r="27" spans="1:35" s="117" customFormat="1" ht="15">
      <c r="A27" s="118"/>
      <c r="B27" s="119"/>
      <c r="C27" s="168"/>
      <c r="D27" s="185"/>
      <c r="E27" s="120">
        <f>SUM(G27:H27,K27:L27,O27:P27,S27:T27,W27:X27,AA27:AB27,AE27:AF27)</f>
        <v>0</v>
      </c>
      <c r="F27" s="121">
        <f>SUM(J27,N27,R27,V27,Z27,AD27,AH27)</f>
        <v>0</v>
      </c>
      <c r="G27" s="122"/>
      <c r="H27" s="123"/>
      <c r="I27" s="124"/>
      <c r="J27" s="125"/>
      <c r="K27" s="120"/>
      <c r="L27" s="123"/>
      <c r="M27" s="124"/>
      <c r="N27" s="125"/>
      <c r="O27" s="120"/>
      <c r="P27" s="123"/>
      <c r="Q27" s="124"/>
      <c r="R27" s="125"/>
      <c r="S27" s="120"/>
      <c r="T27" s="123"/>
      <c r="U27" s="124"/>
      <c r="V27" s="125"/>
      <c r="W27" s="120"/>
      <c r="X27" s="123"/>
      <c r="Y27" s="124"/>
      <c r="Z27" s="125"/>
      <c r="AA27" s="120"/>
      <c r="AB27" s="123"/>
      <c r="AC27" s="124"/>
      <c r="AD27" s="125"/>
      <c r="AE27" s="120"/>
      <c r="AF27" s="123"/>
      <c r="AG27" s="124"/>
      <c r="AH27" s="125"/>
      <c r="AI27" s="126"/>
    </row>
    <row r="28" spans="1:35" s="117" customFormat="1" ht="15">
      <c r="A28" s="127"/>
      <c r="B28" s="128"/>
      <c r="C28" s="169"/>
      <c r="D28" s="186"/>
      <c r="E28" s="129">
        <f>SUM(G28:H28,K28:L28,O28:P28,S28:T28,W28:X28,AA28:AB28,AE28:AF28)</f>
        <v>0</v>
      </c>
      <c r="F28" s="130">
        <f>SUM(J28,N28,R28,V28,Z28,AD28,AH28)</f>
        <v>0</v>
      </c>
      <c r="G28" s="131"/>
      <c r="H28" s="132"/>
      <c r="I28" s="133"/>
      <c r="J28" s="134"/>
      <c r="K28" s="129"/>
      <c r="L28" s="132"/>
      <c r="M28" s="133"/>
      <c r="N28" s="134"/>
      <c r="O28" s="129"/>
      <c r="P28" s="132"/>
      <c r="Q28" s="133"/>
      <c r="R28" s="134"/>
      <c r="S28" s="129"/>
      <c r="T28" s="132"/>
      <c r="U28" s="133"/>
      <c r="V28" s="134"/>
      <c r="W28" s="129"/>
      <c r="X28" s="132"/>
      <c r="Y28" s="133"/>
      <c r="Z28" s="134"/>
      <c r="AA28" s="129"/>
      <c r="AB28" s="132"/>
      <c r="AC28" s="133"/>
      <c r="AD28" s="134"/>
      <c r="AE28" s="129"/>
      <c r="AF28" s="132"/>
      <c r="AG28" s="133"/>
      <c r="AH28" s="134"/>
      <c r="AI28" s="135"/>
    </row>
    <row r="29" spans="1:35" s="24" customFormat="1" ht="20.25" customHeight="1">
      <c r="A29" s="423" t="s">
        <v>178</v>
      </c>
      <c r="B29" s="424"/>
      <c r="C29" s="424" t="s">
        <v>178</v>
      </c>
      <c r="D29" s="18"/>
      <c r="E29" s="19"/>
      <c r="F29" s="20">
        <v>15</v>
      </c>
      <c r="G29" s="19"/>
      <c r="H29" s="22"/>
      <c r="I29" s="22"/>
      <c r="J29" s="23"/>
      <c r="K29" s="19"/>
      <c r="L29" s="22"/>
      <c r="M29" s="22"/>
      <c r="N29" s="23"/>
      <c r="O29" s="19"/>
      <c r="P29" s="22"/>
      <c r="Q29" s="22"/>
      <c r="R29" s="23"/>
      <c r="S29" s="19"/>
      <c r="T29" s="22"/>
      <c r="U29" s="22"/>
      <c r="V29" s="23"/>
      <c r="W29" s="19"/>
      <c r="X29" s="22"/>
      <c r="Y29" s="22"/>
      <c r="Z29" s="23"/>
      <c r="AA29" s="19"/>
      <c r="AB29" s="22"/>
      <c r="AC29" s="22"/>
      <c r="AD29" s="23"/>
      <c r="AE29" s="19"/>
      <c r="AF29" s="22"/>
      <c r="AG29" s="22" t="s">
        <v>179</v>
      </c>
      <c r="AH29" s="23">
        <v>15</v>
      </c>
      <c r="AI29" s="20"/>
    </row>
    <row r="30" spans="1:35" s="210" customFormat="1" ht="15.75" thickBot="1">
      <c r="A30" s="199"/>
      <c r="B30" s="200"/>
      <c r="C30" s="201"/>
      <c r="D30" s="202"/>
      <c r="E30" s="203"/>
      <c r="F30" s="204"/>
      <c r="G30" s="205"/>
      <c r="H30" s="206"/>
      <c r="I30" s="207"/>
      <c r="J30" s="208"/>
      <c r="K30" s="203"/>
      <c r="L30" s="206"/>
      <c r="M30" s="207"/>
      <c r="N30" s="208"/>
      <c r="O30" s="203"/>
      <c r="P30" s="206"/>
      <c r="Q30" s="207"/>
      <c r="R30" s="208"/>
      <c r="S30" s="203"/>
      <c r="T30" s="206"/>
      <c r="U30" s="207"/>
      <c r="V30" s="208"/>
      <c r="W30" s="203"/>
      <c r="X30" s="206"/>
      <c r="Y30" s="207"/>
      <c r="Z30" s="208"/>
      <c r="AA30" s="203"/>
      <c r="AB30" s="206"/>
      <c r="AC30" s="207"/>
      <c r="AD30" s="208"/>
      <c r="AE30" s="203"/>
      <c r="AF30" s="206"/>
      <c r="AG30" s="207"/>
      <c r="AH30" s="208"/>
      <c r="AI30" s="209"/>
    </row>
    <row r="31" spans="1:35" s="194" customFormat="1" ht="20.25" customHeight="1" thickBot="1" thickTop="1">
      <c r="A31" s="447" t="s">
        <v>180</v>
      </c>
      <c r="B31" s="448"/>
      <c r="C31" s="448"/>
      <c r="D31" s="184"/>
      <c r="E31" s="195">
        <f>SUM('BSC L KÖM Alap'!E62,E10,E18,E25,E29)</f>
        <v>784</v>
      </c>
      <c r="F31" s="196">
        <f>SUM('BSC L KÖM Alap'!F62,F10,F18,F25,F29)</f>
        <v>210</v>
      </c>
      <c r="G31" s="195">
        <f>SUM('BSC L KÖM Alap'!G62,G10,G18,G25,G29)+SUM('BSC L KÖM Alap'!H62,H10,H18,H25,H29)</f>
        <v>120</v>
      </c>
      <c r="H31" s="197"/>
      <c r="I31" s="197">
        <f>SUM('BSC L KÖM Alap'!I62,I10,I18,I25,I29)</f>
        <v>0</v>
      </c>
      <c r="J31" s="198">
        <f>SUM('BSC L KÖM Alap'!J62,J10,J18,J25,J29)</f>
        <v>26</v>
      </c>
      <c r="K31" s="195">
        <f>SUM('BSC L KÖM Alap'!K62,K10,K18,K25,K29)+SUM('BSC L KÖM Alap'!L62,L10,L18,L25,L29)</f>
        <v>124</v>
      </c>
      <c r="L31" s="197"/>
      <c r="M31" s="197">
        <f>SUM('BSC L KÖM Alap'!M62,M10,M18,M25,M29)</f>
        <v>0</v>
      </c>
      <c r="N31" s="198">
        <f>SUM('BSC L KÖM Alap'!N62,N10,N18,N25,N29)</f>
        <v>31</v>
      </c>
      <c r="O31" s="195">
        <f>SUM('BSC L KÖM Alap'!O62,O10,O18,O25,O29)+SUM('BSC L KÖM Alap'!P62,P10,P18,P25,P29)</f>
        <v>120</v>
      </c>
      <c r="P31" s="197"/>
      <c r="Q31" s="197">
        <f>SUM('BSC L KÖM Alap'!Q62,Q10,Q18,Q25,Q29)</f>
        <v>0</v>
      </c>
      <c r="R31" s="198">
        <f>SUM('BSC L KÖM Alap'!R62,R10,R18,R25,R29)</f>
        <v>30</v>
      </c>
      <c r="S31" s="195">
        <f>SUM('BSC L KÖM Alap'!S62,S10,S18,S25,S29)+SUM('BSC L KÖM Alap'!T62,T10,T18,T25,T29)</f>
        <v>126</v>
      </c>
      <c r="T31" s="197"/>
      <c r="U31" s="197">
        <f>SUM('BSC L KÖM Alap'!U62,U10,U18,U25,U29)</f>
        <v>0</v>
      </c>
      <c r="V31" s="198">
        <f>SUM('BSC L KÖM Alap'!V62,V10,V18,V25,V29)</f>
        <v>28</v>
      </c>
      <c r="W31" s="195">
        <f>SUM('BSC L KÖM Alap'!W62,W10,W18,W25,W29)+SUM('BSC L KÖM Alap'!X62,X10,X18,X25,X29)</f>
        <v>116</v>
      </c>
      <c r="X31" s="197"/>
      <c r="Y31" s="197">
        <f>SUM('BSC L KÖM Alap'!Y62,Y10,Y18,Y25,Y29)</f>
        <v>0</v>
      </c>
      <c r="Z31" s="198">
        <f>SUM('BSC L KÖM Alap'!Z62,Z10,Z18,Z25,Z29)</f>
        <v>33</v>
      </c>
      <c r="AA31" s="195">
        <f>SUM('BSC L KÖM Alap'!AA62,AA10,AA18,AA25,AA29)+SUM('BSC L KÖM Alap'!AB62,AB10,AB18,AB25,AB29)</f>
        <v>118</v>
      </c>
      <c r="AB31" s="197"/>
      <c r="AC31" s="197">
        <f>SUM('BSC L KÖM Alap'!AC62,AC10,AC18,AC25,AC29)</f>
        <v>0</v>
      </c>
      <c r="AD31" s="198">
        <f>SUM('BSC L KÖM Alap'!AD62,AD10,AD18,AD25,AD29)</f>
        <v>32</v>
      </c>
      <c r="AE31" s="195">
        <f>SUM('BSC L KÖM Alap'!AE62,AE10,AE18,AE25,AE29)+SUM('BSC L KÖM Alap'!AF62,AF10,AF18,AF25,AF29)</f>
        <v>60</v>
      </c>
      <c r="AF31" s="197"/>
      <c r="AG31" s="197">
        <f>SUM('BSC L KÖM Alap'!AG62,AG10,AG18,AG25,AG29)</f>
        <v>0</v>
      </c>
      <c r="AH31" s="198">
        <f>SUM('BSC L KÖM Alap'!AH62,AH10,AH18,AH25,AH29)</f>
        <v>30</v>
      </c>
      <c r="AI31" s="196"/>
    </row>
    <row r="32" spans="1:35" s="256" customFormat="1" ht="20.25" customHeight="1">
      <c r="A32" s="275"/>
      <c r="B32" s="276"/>
      <c r="C32" s="277" t="s">
        <v>184</v>
      </c>
      <c r="D32" s="257"/>
      <c r="E32" s="258"/>
      <c r="F32" s="259"/>
      <c r="G32" s="260"/>
      <c r="H32" s="261"/>
      <c r="I32" s="262">
        <f>'BSC L KÖM Alap'!I62+COUNTIF(I10:I30,"a")</f>
        <v>0</v>
      </c>
      <c r="J32" s="263"/>
      <c r="K32" s="260"/>
      <c r="L32" s="261"/>
      <c r="M32" s="262">
        <f>'BSC L KÖM Alap'!M62+COUNTIF(M10:M30,"a")</f>
        <v>0</v>
      </c>
      <c r="N32" s="263"/>
      <c r="O32" s="260"/>
      <c r="P32" s="261"/>
      <c r="Q32" s="262">
        <f>'BSC L KÖM Alap'!Q62+COUNTIF(Q10:Q30,"a")</f>
        <v>0</v>
      </c>
      <c r="R32" s="263"/>
      <c r="S32" s="260"/>
      <c r="T32" s="261"/>
      <c r="U32" s="262">
        <f>'BSC L KÖM Alap'!U62+COUNTIF(U10:U30,"a")</f>
        <v>0</v>
      </c>
      <c r="V32" s="263"/>
      <c r="W32" s="260"/>
      <c r="X32" s="261"/>
      <c r="Y32" s="262">
        <f>'BSC L KÖM Alap'!Y62+COUNTIF(Y10:Y30,"a")</f>
        <v>0</v>
      </c>
      <c r="Z32" s="263"/>
      <c r="AA32" s="260"/>
      <c r="AB32" s="261"/>
      <c r="AC32" s="262">
        <f>'BSC L KÖM Alap'!AC62+COUNTIF(AC10:AC30,"a")</f>
        <v>0</v>
      </c>
      <c r="AD32" s="263"/>
      <c r="AE32" s="260"/>
      <c r="AF32" s="261"/>
      <c r="AG32" s="262">
        <f>'BSC L KÖM Alap'!AG62+COUNTIF(AG10:AG30,"a")</f>
        <v>1</v>
      </c>
      <c r="AH32" s="263"/>
      <c r="AI32" s="264"/>
    </row>
    <row r="33" spans="1:35" s="236" customFormat="1" ht="20.25" customHeight="1">
      <c r="A33" s="265"/>
      <c r="B33" s="266"/>
      <c r="C33" s="267" t="s">
        <v>87</v>
      </c>
      <c r="D33" s="267"/>
      <c r="E33" s="268"/>
      <c r="F33" s="269"/>
      <c r="G33" s="270"/>
      <c r="H33" s="271"/>
      <c r="I33" s="272">
        <f>'BSC L KÖM Alap'!I64+COUNTIF(I11:I31,"v")</f>
        <v>4</v>
      </c>
      <c r="J33" s="273"/>
      <c r="K33" s="270"/>
      <c r="L33" s="271"/>
      <c r="M33" s="272">
        <f>'BSC L KÖM Alap'!M64+COUNTIF(M11:M31,"v")</f>
        <v>5</v>
      </c>
      <c r="N33" s="273"/>
      <c r="O33" s="270"/>
      <c r="P33" s="271"/>
      <c r="Q33" s="272">
        <f>'BSC L KÖM Alap'!Q64+COUNTIF(Q11:Q31,"v")</f>
        <v>5</v>
      </c>
      <c r="R33" s="273"/>
      <c r="S33" s="270"/>
      <c r="T33" s="271"/>
      <c r="U33" s="272">
        <f>'BSC L KÖM Alap'!U64+COUNTIF(U11:U31,"v")</f>
        <v>5</v>
      </c>
      <c r="V33" s="273"/>
      <c r="W33" s="270"/>
      <c r="X33" s="271"/>
      <c r="Y33" s="272">
        <f>'BSC L KÖM Alap'!Y64+COUNTIF(Y11:Y31,"v")</f>
        <v>4</v>
      </c>
      <c r="Z33" s="273"/>
      <c r="AA33" s="270"/>
      <c r="AB33" s="271"/>
      <c r="AC33" s="272">
        <f>'BSC L KÖM Alap'!AC64+COUNTIF(AC11:AC31,"v")</f>
        <v>2</v>
      </c>
      <c r="AD33" s="273"/>
      <c r="AE33" s="270"/>
      <c r="AF33" s="271"/>
      <c r="AG33" s="272">
        <f>'BSC L KÖM Alap'!AG64+COUNTIF(AG11:AG31,"v")</f>
        <v>3</v>
      </c>
      <c r="AH33" s="273"/>
      <c r="AI33" s="274"/>
    </row>
    <row r="34" spans="1:35" s="7" customFormat="1" ht="20.25" customHeight="1" thickBot="1">
      <c r="A34" s="146"/>
      <c r="B34" s="147"/>
      <c r="C34" s="148" t="s">
        <v>183</v>
      </c>
      <c r="D34" s="148"/>
      <c r="E34" s="149"/>
      <c r="F34" s="150"/>
      <c r="G34" s="151"/>
      <c r="H34" s="152"/>
      <c r="I34" s="221">
        <f>'BSC L KÖM Alap'!I65+COUNTIF(I11:I31,"é")</f>
        <v>5</v>
      </c>
      <c r="J34" s="153"/>
      <c r="K34" s="151"/>
      <c r="L34" s="152"/>
      <c r="M34" s="221">
        <f>'BSC L KÖM Alap'!M65+COUNTIF(M11:M31,"é")</f>
        <v>4</v>
      </c>
      <c r="N34" s="153"/>
      <c r="O34" s="151"/>
      <c r="P34" s="152"/>
      <c r="Q34" s="221">
        <f>'BSC L KÖM Alap'!Q65+COUNTIF(Q11:Q31,"é")</f>
        <v>6</v>
      </c>
      <c r="R34" s="153"/>
      <c r="S34" s="151"/>
      <c r="T34" s="152"/>
      <c r="U34" s="221">
        <f>'BSC L KÖM Alap'!U65+COUNTIF(U11:U31,"é")</f>
        <v>5</v>
      </c>
      <c r="V34" s="153"/>
      <c r="W34" s="151"/>
      <c r="X34" s="152"/>
      <c r="Y34" s="221">
        <f>'BSC L KÖM Alap'!Y65+COUNTIF(Y11:Y31,"é")</f>
        <v>5</v>
      </c>
      <c r="Z34" s="153"/>
      <c r="AA34" s="151"/>
      <c r="AB34" s="152"/>
      <c r="AC34" s="221">
        <f>'BSC L KÖM Alap'!AC65+COUNTIF(AC11:AC31,"é")</f>
        <v>6</v>
      </c>
      <c r="AD34" s="153"/>
      <c r="AE34" s="151"/>
      <c r="AF34" s="152"/>
      <c r="AG34" s="221">
        <f>'BSC L KÖM Alap'!AG65+COUNTIF(AG11:AG31,"é")</f>
        <v>0</v>
      </c>
      <c r="AH34" s="153"/>
      <c r="AI34" s="154"/>
    </row>
    <row r="35" spans="1:35" s="117" customFormat="1" ht="14.25">
      <c r="A35" s="246"/>
      <c r="B35" s="446" t="s">
        <v>222</v>
      </c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446"/>
      <c r="AD35" s="446"/>
      <c r="AE35" s="446"/>
      <c r="AF35" s="446"/>
      <c r="AG35" s="446"/>
      <c r="AH35" s="446"/>
      <c r="AI35" s="446"/>
    </row>
    <row r="36" spans="1:35" s="117" customFormat="1" ht="14.25">
      <c r="A36" s="246"/>
      <c r="B36" s="446"/>
      <c r="C36" s="446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</row>
    <row r="37" spans="1:35" s="117" customFormat="1" ht="14.25">
      <c r="A37" s="246"/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446"/>
      <c r="AG37" s="446"/>
      <c r="AH37" s="446"/>
      <c r="AI37" s="446"/>
    </row>
    <row r="38" spans="1:35" s="250" customFormat="1" ht="15.75">
      <c r="A38" s="246"/>
      <c r="B38" s="313" t="s">
        <v>181</v>
      </c>
      <c r="C38" s="248"/>
      <c r="D38" s="248"/>
      <c r="E38" s="249"/>
      <c r="F38" s="249"/>
      <c r="H38" s="249"/>
      <c r="I38" s="251"/>
      <c r="J38" s="249"/>
      <c r="K38" s="249"/>
      <c r="L38" s="249"/>
      <c r="M38" s="251"/>
      <c r="N38" s="249"/>
      <c r="O38" s="249"/>
      <c r="P38" s="249"/>
      <c r="Q38" s="251"/>
      <c r="R38" s="249"/>
      <c r="S38" s="249"/>
      <c r="T38" s="249"/>
      <c r="U38" s="251"/>
      <c r="V38" s="249"/>
      <c r="W38" s="249"/>
      <c r="X38" s="249"/>
      <c r="Y38" s="251"/>
      <c r="Z38" s="249"/>
      <c r="AB38" s="249"/>
      <c r="AC38" s="251"/>
      <c r="AD38" s="249"/>
      <c r="AE38" s="249"/>
      <c r="AF38" s="249"/>
      <c r="AG38" s="251"/>
      <c r="AH38" s="249"/>
      <c r="AI38" s="249"/>
    </row>
    <row r="39" spans="1:35" ht="12.75">
      <c r="A39" s="246"/>
      <c r="B39" s="252"/>
      <c r="C39" s="216"/>
      <c r="D39" s="216"/>
      <c r="E39" s="216"/>
      <c r="F39" s="216"/>
      <c r="G39" s="85"/>
      <c r="H39" s="216"/>
      <c r="I39" s="253"/>
      <c r="J39" s="216"/>
      <c r="K39" s="216"/>
      <c r="L39" s="216"/>
      <c r="M39" s="253"/>
      <c r="N39" s="216"/>
      <c r="O39" s="216"/>
      <c r="P39" s="216"/>
      <c r="Q39" s="253"/>
      <c r="R39" s="216"/>
      <c r="S39" s="216"/>
      <c r="T39" s="216"/>
      <c r="U39" s="253"/>
      <c r="V39" s="216"/>
      <c r="W39" s="216"/>
      <c r="X39" s="216"/>
      <c r="Y39" s="253"/>
      <c r="Z39" s="216"/>
      <c r="AA39" s="85"/>
      <c r="AB39" s="216"/>
      <c r="AC39" s="253"/>
      <c r="AD39" s="216"/>
      <c r="AE39" s="216"/>
      <c r="AF39" s="216"/>
      <c r="AG39" s="253"/>
      <c r="AH39" s="216"/>
      <c r="AI39" s="217"/>
    </row>
    <row r="40" spans="1:35" ht="12.75">
      <c r="A40" s="246"/>
      <c r="B40" s="136"/>
      <c r="C40" s="85"/>
      <c r="D40" s="85"/>
      <c r="E40" s="85"/>
      <c r="F40" s="85"/>
      <c r="G40" s="85"/>
      <c r="H40" s="85"/>
      <c r="I40" s="137"/>
      <c r="J40" s="85"/>
      <c r="K40" s="85"/>
      <c r="L40" s="85"/>
      <c r="M40" s="137"/>
      <c r="N40" s="85"/>
      <c r="O40" s="85"/>
      <c r="P40" s="85"/>
      <c r="Q40" s="137"/>
      <c r="R40" s="85"/>
      <c r="S40" s="85"/>
      <c r="T40" s="85"/>
      <c r="U40" s="137"/>
      <c r="V40" s="85"/>
      <c r="W40" s="85"/>
      <c r="X40" s="85"/>
      <c r="Y40" s="137"/>
      <c r="Z40" s="85"/>
      <c r="AA40" s="85"/>
      <c r="AB40" s="85"/>
      <c r="AC40" s="137"/>
      <c r="AD40" s="85"/>
      <c r="AE40" s="85"/>
      <c r="AF40" s="85"/>
      <c r="AG40" s="137"/>
      <c r="AH40" s="85"/>
      <c r="AI40" s="85"/>
    </row>
    <row r="41" spans="1:35" ht="15">
      <c r="A41" s="246"/>
      <c r="B41" s="445"/>
      <c r="C41" s="445"/>
      <c r="D41" s="445"/>
      <c r="E41" s="445"/>
      <c r="F41" s="445"/>
      <c r="G41" s="445"/>
      <c r="H41" s="445"/>
      <c r="I41" s="445"/>
      <c r="J41" s="445"/>
      <c r="K41" s="445"/>
      <c r="L41" s="85"/>
      <c r="M41" s="137"/>
      <c r="N41" s="85"/>
      <c r="O41" s="85"/>
      <c r="P41" s="85"/>
      <c r="Q41" s="137"/>
      <c r="R41" s="85"/>
      <c r="S41" s="85"/>
      <c r="T41" s="85"/>
      <c r="U41" s="137"/>
      <c r="V41" s="85"/>
      <c r="W41" s="85"/>
      <c r="X41" s="85"/>
      <c r="Y41" s="137"/>
      <c r="Z41" s="85"/>
      <c r="AA41" s="85"/>
      <c r="AB41" s="85"/>
      <c r="AC41" s="137"/>
      <c r="AD41" s="85"/>
      <c r="AE41" s="85"/>
      <c r="AF41" s="85"/>
      <c r="AG41" s="137"/>
      <c r="AH41" s="85"/>
      <c r="AI41" s="85"/>
    </row>
    <row r="42" spans="1:35" ht="15.75">
      <c r="A42" s="246"/>
      <c r="B42" s="15"/>
      <c r="C42" s="308" t="s">
        <v>182</v>
      </c>
      <c r="D42" s="85"/>
      <c r="E42" s="85"/>
      <c r="F42" s="15"/>
      <c r="G42" s="15"/>
      <c r="H42" s="15"/>
      <c r="I42" s="15"/>
      <c r="J42" s="15"/>
      <c r="K42" s="15"/>
      <c r="L42" s="85"/>
      <c r="M42" s="137"/>
      <c r="N42" s="85"/>
      <c r="O42" s="85"/>
      <c r="P42" s="85"/>
      <c r="Q42" s="137"/>
      <c r="R42" s="85"/>
      <c r="S42" s="85"/>
      <c r="T42" s="85"/>
      <c r="U42" s="137"/>
      <c r="V42" s="85"/>
      <c r="W42" s="85"/>
      <c r="X42" s="85"/>
      <c r="Y42" s="137"/>
      <c r="Z42" s="85"/>
      <c r="AA42" s="85"/>
      <c r="AB42" s="85"/>
      <c r="AC42" s="137"/>
      <c r="AD42" s="85"/>
      <c r="AE42" s="85"/>
      <c r="AF42" s="85"/>
      <c r="AG42" s="137"/>
      <c r="AH42" s="85"/>
      <c r="AI42" s="85"/>
    </row>
    <row r="43" spans="1:35" ht="15.75">
      <c r="A43" s="246"/>
      <c r="B43" s="15"/>
      <c r="C43" s="308" t="s">
        <v>220</v>
      </c>
      <c r="D43" s="85"/>
      <c r="E43" s="85"/>
      <c r="F43" s="15"/>
      <c r="G43" s="15"/>
      <c r="H43" s="15"/>
      <c r="I43" s="15"/>
      <c r="J43" s="15"/>
      <c r="K43" s="15"/>
      <c r="L43" s="85"/>
      <c r="M43" s="137"/>
      <c r="N43" s="85"/>
      <c r="O43" s="85"/>
      <c r="P43" s="85"/>
      <c r="Q43" s="137"/>
      <c r="R43" s="85"/>
      <c r="S43" s="85"/>
      <c r="T43" s="85"/>
      <c r="U43" s="137"/>
      <c r="V43" s="85"/>
      <c r="W43" s="85"/>
      <c r="X43" s="85"/>
      <c r="Y43" s="137"/>
      <c r="Z43" s="85"/>
      <c r="AA43" s="85"/>
      <c r="AB43" s="85"/>
      <c r="AC43" s="137"/>
      <c r="AD43" s="85"/>
      <c r="AE43" s="85"/>
      <c r="AF43" s="85"/>
      <c r="AG43" s="137"/>
      <c r="AH43" s="85"/>
      <c r="AI43" s="85"/>
    </row>
    <row r="44" spans="1:35" ht="12.75">
      <c r="A44" s="246"/>
      <c r="B44" s="136"/>
      <c r="C44" s="85"/>
      <c r="D44" s="85"/>
      <c r="E44" s="85"/>
      <c r="F44" s="85"/>
      <c r="G44" s="85"/>
      <c r="H44" s="85"/>
      <c r="I44" s="137"/>
      <c r="J44" s="85"/>
      <c r="K44" s="85"/>
      <c r="L44" s="85"/>
      <c r="M44" s="137"/>
      <c r="N44" s="85"/>
      <c r="O44" s="85"/>
      <c r="P44" s="85"/>
      <c r="Q44" s="137"/>
      <c r="R44" s="85"/>
      <c r="S44" s="85"/>
      <c r="T44" s="85"/>
      <c r="U44" s="137"/>
      <c r="V44" s="85"/>
      <c r="W44" s="85"/>
      <c r="X44" s="85"/>
      <c r="Y44" s="137"/>
      <c r="Z44" s="85"/>
      <c r="AA44" s="85"/>
      <c r="AB44" s="85"/>
      <c r="AC44" s="137"/>
      <c r="AD44" s="85"/>
      <c r="AE44" s="85"/>
      <c r="AF44" s="85"/>
      <c r="AG44" s="137"/>
      <c r="AH44" s="85"/>
      <c r="AI44" s="85"/>
    </row>
    <row r="45" spans="1:35" ht="15">
      <c r="A45" s="246"/>
      <c r="B45" s="445"/>
      <c r="C45" s="445"/>
      <c r="D45" s="15"/>
      <c r="E45" s="85"/>
      <c r="F45" s="85"/>
      <c r="G45" s="85"/>
      <c r="H45" s="85"/>
      <c r="I45" s="137"/>
      <c r="J45" s="85"/>
      <c r="K45" s="85"/>
      <c r="L45" s="85"/>
      <c r="M45" s="137"/>
      <c r="N45" s="85"/>
      <c r="O45" s="85"/>
      <c r="P45" s="85"/>
      <c r="Q45" s="137"/>
      <c r="R45" s="85"/>
      <c r="S45" s="85"/>
      <c r="T45" s="85"/>
      <c r="U45" s="137"/>
      <c r="V45" s="85"/>
      <c r="W45" s="85"/>
      <c r="X45" s="85"/>
      <c r="Y45" s="137"/>
      <c r="Z45" s="85"/>
      <c r="AA45" s="85"/>
      <c r="AB45" s="85"/>
      <c r="AC45" s="137"/>
      <c r="AD45" s="85"/>
      <c r="AE45" s="85"/>
      <c r="AF45" s="85"/>
      <c r="AG45" s="137"/>
      <c r="AH45" s="85"/>
      <c r="AI45" s="85"/>
    </row>
    <row r="46" spans="1:35" ht="15">
      <c r="A46" s="246"/>
      <c r="B46" s="15"/>
      <c r="C46" s="85"/>
      <c r="D46" s="85"/>
      <c r="E46" s="85"/>
      <c r="F46" s="85"/>
      <c r="G46" s="85"/>
      <c r="H46" s="85"/>
      <c r="I46" s="137"/>
      <c r="J46" s="85"/>
      <c r="K46" s="85"/>
      <c r="L46" s="85"/>
      <c r="M46" s="137"/>
      <c r="N46" s="85"/>
      <c r="O46" s="85"/>
      <c r="P46" s="85"/>
      <c r="Q46" s="137"/>
      <c r="R46" s="85"/>
      <c r="S46" s="85"/>
      <c r="T46" s="85"/>
      <c r="U46" s="137"/>
      <c r="V46" s="85"/>
      <c r="W46" s="85"/>
      <c r="X46" s="85"/>
      <c r="Y46" s="137"/>
      <c r="Z46" s="85"/>
      <c r="AA46" s="85"/>
      <c r="AB46" s="85"/>
      <c r="AC46" s="137"/>
      <c r="AD46" s="85"/>
      <c r="AE46" s="85"/>
      <c r="AF46" s="85"/>
      <c r="AG46" s="137"/>
      <c r="AH46" s="85"/>
      <c r="AI46" s="85"/>
    </row>
    <row r="47" spans="1:35" ht="12.75">
      <c r="A47" s="227"/>
      <c r="B47" s="237"/>
      <c r="C47" s="238"/>
      <c r="D47" s="239"/>
      <c r="E47" s="240"/>
      <c r="F47" s="240"/>
      <c r="G47" s="241"/>
      <c r="H47" s="240"/>
      <c r="I47" s="242"/>
      <c r="J47" s="240"/>
      <c r="K47" s="240"/>
      <c r="L47" s="240"/>
      <c r="M47" s="242"/>
      <c r="N47" s="240"/>
      <c r="O47" s="240"/>
      <c r="P47" s="240"/>
      <c r="Q47" s="242"/>
      <c r="R47" s="240"/>
      <c r="S47" s="240"/>
      <c r="T47" s="240"/>
      <c r="U47" s="242"/>
      <c r="V47" s="240"/>
      <c r="W47" s="240"/>
      <c r="X47" s="240"/>
      <c r="Y47" s="242"/>
      <c r="Z47" s="240"/>
      <c r="AA47" s="241"/>
      <c r="AB47" s="240"/>
      <c r="AC47" s="242"/>
      <c r="AD47" s="240"/>
      <c r="AE47" s="240"/>
      <c r="AF47" s="240"/>
      <c r="AG47" s="242"/>
      <c r="AH47" s="240"/>
      <c r="AI47" s="243"/>
    </row>
    <row r="48" spans="1:34" ht="12.75">
      <c r="A48" s="222"/>
      <c r="B48" s="223"/>
      <c r="E48" s="224"/>
      <c r="F48" s="224"/>
      <c r="G48" s="225"/>
      <c r="H48" s="224"/>
      <c r="I48" s="226"/>
      <c r="J48" s="224"/>
      <c r="K48" s="224"/>
      <c r="L48" s="224"/>
      <c r="M48" s="226"/>
      <c r="N48" s="224"/>
      <c r="O48" s="224"/>
      <c r="P48" s="224"/>
      <c r="Q48" s="226"/>
      <c r="R48" s="224"/>
      <c r="S48" s="224"/>
      <c r="T48" s="224"/>
      <c r="U48" s="226"/>
      <c r="V48" s="224"/>
      <c r="W48" s="224"/>
      <c r="X48" s="224"/>
      <c r="Y48" s="226"/>
      <c r="Z48" s="224"/>
      <c r="AA48" s="225"/>
      <c r="AB48" s="224"/>
      <c r="AC48" s="226"/>
      <c r="AD48" s="224"/>
      <c r="AE48" s="224"/>
      <c r="AF48" s="224"/>
      <c r="AG48" s="226"/>
      <c r="AH48" s="224"/>
    </row>
    <row r="49" spans="1:34" ht="12.75">
      <c r="A49" s="222"/>
      <c r="B49" s="223"/>
      <c r="E49" s="224"/>
      <c r="F49" s="224"/>
      <c r="G49" s="225"/>
      <c r="H49" s="224"/>
      <c r="I49" s="226"/>
      <c r="J49" s="224"/>
      <c r="K49" s="224"/>
      <c r="L49" s="224"/>
      <c r="M49" s="226"/>
      <c r="N49" s="224"/>
      <c r="O49" s="224"/>
      <c r="P49" s="224"/>
      <c r="Q49" s="226"/>
      <c r="R49" s="224"/>
      <c r="S49" s="224"/>
      <c r="T49" s="224"/>
      <c r="U49" s="226"/>
      <c r="V49" s="224"/>
      <c r="W49" s="224"/>
      <c r="X49" s="224"/>
      <c r="Y49" s="226"/>
      <c r="Z49" s="224"/>
      <c r="AA49" s="225"/>
      <c r="AB49" s="224"/>
      <c r="AC49" s="226"/>
      <c r="AD49" s="224"/>
      <c r="AE49" s="224"/>
      <c r="AF49" s="224"/>
      <c r="AG49" s="226"/>
      <c r="AH49" s="224"/>
    </row>
    <row r="50" spans="1:34" ht="12.75">
      <c r="A50" s="222"/>
      <c r="B50" s="223"/>
      <c r="E50" s="224"/>
      <c r="F50" s="224"/>
      <c r="G50" s="225"/>
      <c r="H50" s="224"/>
      <c r="I50" s="226"/>
      <c r="J50" s="224"/>
      <c r="K50" s="224"/>
      <c r="L50" s="224"/>
      <c r="M50" s="226"/>
      <c r="N50" s="224"/>
      <c r="O50" s="224"/>
      <c r="P50" s="224"/>
      <c r="Q50" s="226"/>
      <c r="R50" s="224"/>
      <c r="S50" s="224"/>
      <c r="T50" s="224"/>
      <c r="U50" s="226"/>
      <c r="V50" s="224"/>
      <c r="W50" s="224"/>
      <c r="X50" s="224"/>
      <c r="Y50" s="226"/>
      <c r="Z50" s="224"/>
      <c r="AA50" s="225"/>
      <c r="AB50" s="224"/>
      <c r="AC50" s="226"/>
      <c r="AD50" s="224"/>
      <c r="AE50" s="224"/>
      <c r="AF50" s="224"/>
      <c r="AG50" s="226"/>
      <c r="AH50" s="224"/>
    </row>
    <row r="51" spans="1:34" ht="12.75">
      <c r="A51" s="222"/>
      <c r="B51" s="223"/>
      <c r="E51" s="224"/>
      <c r="F51" s="224"/>
      <c r="G51" s="225"/>
      <c r="H51" s="224"/>
      <c r="I51" s="226"/>
      <c r="J51" s="224"/>
      <c r="K51" s="224"/>
      <c r="L51" s="224"/>
      <c r="M51" s="226"/>
      <c r="N51" s="224"/>
      <c r="O51" s="224"/>
      <c r="P51" s="224"/>
      <c r="Q51" s="226"/>
      <c r="R51" s="224"/>
      <c r="S51" s="224"/>
      <c r="T51" s="224"/>
      <c r="U51" s="226"/>
      <c r="V51" s="224"/>
      <c r="W51" s="224"/>
      <c r="X51" s="224"/>
      <c r="Y51" s="226"/>
      <c r="Z51" s="224"/>
      <c r="AA51" s="225"/>
      <c r="AB51" s="224"/>
      <c r="AC51" s="226"/>
      <c r="AD51" s="224"/>
      <c r="AE51" s="224"/>
      <c r="AF51" s="224"/>
      <c r="AG51" s="226"/>
      <c r="AH51" s="224"/>
    </row>
    <row r="52" spans="1:34" ht="12.75">
      <c r="A52" s="222"/>
      <c r="B52" s="223"/>
      <c r="E52" s="224"/>
      <c r="F52" s="224"/>
      <c r="G52" s="225"/>
      <c r="H52" s="224"/>
      <c r="I52" s="226"/>
      <c r="J52" s="224"/>
      <c r="K52" s="224"/>
      <c r="L52" s="224"/>
      <c r="M52" s="226"/>
      <c r="N52" s="224"/>
      <c r="O52" s="224"/>
      <c r="P52" s="224"/>
      <c r="Q52" s="226"/>
      <c r="R52" s="224"/>
      <c r="S52" s="224"/>
      <c r="T52" s="224"/>
      <c r="U52" s="226"/>
      <c r="V52" s="224"/>
      <c r="W52" s="224"/>
      <c r="X52" s="224"/>
      <c r="Y52" s="226"/>
      <c r="Z52" s="224"/>
      <c r="AA52" s="225"/>
      <c r="AB52" s="224"/>
      <c r="AC52" s="226"/>
      <c r="AD52" s="224"/>
      <c r="AE52" s="224"/>
      <c r="AF52" s="224"/>
      <c r="AG52" s="226"/>
      <c r="AH52" s="224"/>
    </row>
    <row r="53" spans="1:34" ht="12.75">
      <c r="A53" s="222"/>
      <c r="B53" s="223"/>
      <c r="E53" s="224"/>
      <c r="F53" s="224"/>
      <c r="G53" s="225"/>
      <c r="H53" s="224"/>
      <c r="I53" s="226"/>
      <c r="J53" s="224"/>
      <c r="K53" s="224"/>
      <c r="L53" s="224"/>
      <c r="M53" s="226"/>
      <c r="N53" s="224"/>
      <c r="O53" s="224"/>
      <c r="P53" s="224"/>
      <c r="Q53" s="226"/>
      <c r="R53" s="224"/>
      <c r="S53" s="224"/>
      <c r="T53" s="224"/>
      <c r="U53" s="226"/>
      <c r="V53" s="224"/>
      <c r="W53" s="224"/>
      <c r="X53" s="224"/>
      <c r="Y53" s="226"/>
      <c r="Z53" s="224"/>
      <c r="AA53" s="225"/>
      <c r="AB53" s="224"/>
      <c r="AC53" s="226"/>
      <c r="AD53" s="224"/>
      <c r="AE53" s="224"/>
      <c r="AF53" s="224"/>
      <c r="AG53" s="226"/>
      <c r="AH53" s="224"/>
    </row>
    <row r="54" spans="1:34" ht="12.75">
      <c r="A54" s="222"/>
      <c r="B54" s="223"/>
      <c r="E54" s="224"/>
      <c r="F54" s="224"/>
      <c r="G54" s="225"/>
      <c r="H54" s="224"/>
      <c r="I54" s="226"/>
      <c r="J54" s="224"/>
      <c r="K54" s="224"/>
      <c r="L54" s="224"/>
      <c r="M54" s="226"/>
      <c r="N54" s="224"/>
      <c r="O54" s="224"/>
      <c r="P54" s="224"/>
      <c r="Q54" s="226"/>
      <c r="R54" s="224"/>
      <c r="S54" s="224"/>
      <c r="T54" s="224"/>
      <c r="U54" s="226"/>
      <c r="V54" s="224"/>
      <c r="W54" s="224"/>
      <c r="X54" s="224"/>
      <c r="Y54" s="226"/>
      <c r="Z54" s="224"/>
      <c r="AA54" s="225"/>
      <c r="AB54" s="224"/>
      <c r="AC54" s="226"/>
      <c r="AD54" s="224"/>
      <c r="AE54" s="224"/>
      <c r="AF54" s="224"/>
      <c r="AG54" s="226"/>
      <c r="AH54" s="224"/>
    </row>
    <row r="55" spans="1:34" ht="12.75">
      <c r="A55" s="222"/>
      <c r="B55" s="223"/>
      <c r="E55" s="224"/>
      <c r="F55" s="224"/>
      <c r="G55" s="225"/>
      <c r="H55" s="224"/>
      <c r="I55" s="226"/>
      <c r="J55" s="224"/>
      <c r="K55" s="224"/>
      <c r="L55" s="224"/>
      <c r="M55" s="226"/>
      <c r="N55" s="224"/>
      <c r="O55" s="224"/>
      <c r="P55" s="224"/>
      <c r="Q55" s="226"/>
      <c r="R55" s="224"/>
      <c r="S55" s="224"/>
      <c r="T55" s="224"/>
      <c r="U55" s="226"/>
      <c r="V55" s="224"/>
      <c r="W55" s="224"/>
      <c r="X55" s="224"/>
      <c r="Y55" s="226"/>
      <c r="Z55" s="224"/>
      <c r="AA55" s="225"/>
      <c r="AB55" s="224"/>
      <c r="AC55" s="226"/>
      <c r="AD55" s="224"/>
      <c r="AE55" s="224"/>
      <c r="AF55" s="224"/>
      <c r="AG55" s="226"/>
      <c r="AH55" s="224"/>
    </row>
    <row r="56" spans="1:34" ht="12.75">
      <c r="A56" s="222"/>
      <c r="B56" s="223"/>
      <c r="E56" s="224"/>
      <c r="F56" s="224"/>
      <c r="G56" s="225"/>
      <c r="H56" s="224"/>
      <c r="I56" s="226"/>
      <c r="J56" s="224"/>
      <c r="K56" s="224"/>
      <c r="L56" s="224"/>
      <c r="M56" s="226"/>
      <c r="N56" s="224"/>
      <c r="O56" s="224"/>
      <c r="P56" s="224"/>
      <c r="Q56" s="226"/>
      <c r="R56" s="224"/>
      <c r="S56" s="224"/>
      <c r="T56" s="224"/>
      <c r="U56" s="226"/>
      <c r="V56" s="224"/>
      <c r="W56" s="224"/>
      <c r="X56" s="224"/>
      <c r="Y56" s="226"/>
      <c r="Z56" s="224"/>
      <c r="AA56" s="225"/>
      <c r="AB56" s="224"/>
      <c r="AC56" s="226"/>
      <c r="AD56" s="224"/>
      <c r="AE56" s="224"/>
      <c r="AF56" s="224"/>
      <c r="AG56" s="226"/>
      <c r="AH56" s="224"/>
    </row>
    <row r="57" spans="1:34" ht="12.75">
      <c r="A57" s="222"/>
      <c r="B57" s="223"/>
      <c r="E57" s="224"/>
      <c r="F57" s="224"/>
      <c r="G57" s="225"/>
      <c r="H57" s="224"/>
      <c r="I57" s="226"/>
      <c r="J57" s="224"/>
      <c r="K57" s="224"/>
      <c r="L57" s="224"/>
      <c r="M57" s="226"/>
      <c r="N57" s="224"/>
      <c r="O57" s="224"/>
      <c r="P57" s="224"/>
      <c r="Q57" s="226"/>
      <c r="R57" s="224"/>
      <c r="S57" s="224"/>
      <c r="T57" s="224"/>
      <c r="U57" s="226"/>
      <c r="V57" s="224"/>
      <c r="W57" s="224"/>
      <c r="X57" s="224"/>
      <c r="Y57" s="226"/>
      <c r="Z57" s="224"/>
      <c r="AA57" s="225"/>
      <c r="AB57" s="224"/>
      <c r="AC57" s="226"/>
      <c r="AD57" s="224"/>
      <c r="AE57" s="224"/>
      <c r="AF57" s="224"/>
      <c r="AG57" s="226"/>
      <c r="AH57" s="224"/>
    </row>
    <row r="58" spans="1:34" ht="12.75">
      <c r="A58" s="222"/>
      <c r="B58" s="223"/>
      <c r="E58" s="224"/>
      <c r="F58" s="224"/>
      <c r="G58" s="225"/>
      <c r="H58" s="224"/>
      <c r="I58" s="226"/>
      <c r="J58" s="224"/>
      <c r="K58" s="224"/>
      <c r="L58" s="224"/>
      <c r="M58" s="226"/>
      <c r="N58" s="224"/>
      <c r="O58" s="224"/>
      <c r="P58" s="224"/>
      <c r="Q58" s="226"/>
      <c r="R58" s="224"/>
      <c r="S58" s="224"/>
      <c r="T58" s="224"/>
      <c r="U58" s="226"/>
      <c r="V58" s="224"/>
      <c r="W58" s="224"/>
      <c r="X58" s="224"/>
      <c r="Y58" s="226"/>
      <c r="Z58" s="224"/>
      <c r="AA58" s="225"/>
      <c r="AB58" s="224"/>
      <c r="AC58" s="226"/>
      <c r="AD58" s="224"/>
      <c r="AE58" s="224"/>
      <c r="AF58" s="224"/>
      <c r="AG58" s="226"/>
      <c r="AH58" s="224"/>
    </row>
    <row r="59" spans="1:34" ht="12.75">
      <c r="A59" s="222"/>
      <c r="B59" s="223"/>
      <c r="E59" s="224"/>
      <c r="F59" s="224"/>
      <c r="G59" s="225"/>
      <c r="H59" s="224"/>
      <c r="I59" s="226"/>
      <c r="J59" s="224"/>
      <c r="K59" s="224"/>
      <c r="L59" s="224"/>
      <c r="M59" s="226"/>
      <c r="N59" s="224"/>
      <c r="O59" s="224"/>
      <c r="P59" s="224"/>
      <c r="Q59" s="226"/>
      <c r="R59" s="224"/>
      <c r="S59" s="224"/>
      <c r="T59" s="224"/>
      <c r="U59" s="226"/>
      <c r="V59" s="224"/>
      <c r="W59" s="224"/>
      <c r="X59" s="224"/>
      <c r="Y59" s="226"/>
      <c r="Z59" s="224"/>
      <c r="AA59" s="225"/>
      <c r="AB59" s="224"/>
      <c r="AC59" s="226"/>
      <c r="AD59" s="224"/>
      <c r="AE59" s="224"/>
      <c r="AF59" s="224"/>
      <c r="AG59" s="226"/>
      <c r="AH59" s="224"/>
    </row>
    <row r="60" spans="1:34" ht="12.75">
      <c r="A60" s="222"/>
      <c r="B60" s="223"/>
      <c r="E60" s="224"/>
      <c r="F60" s="224"/>
      <c r="G60" s="225"/>
      <c r="H60" s="224"/>
      <c r="I60" s="226"/>
      <c r="J60" s="224"/>
      <c r="K60" s="224"/>
      <c r="L60" s="224"/>
      <c r="M60" s="226"/>
      <c r="N60" s="224"/>
      <c r="O60" s="224"/>
      <c r="P60" s="224"/>
      <c r="Q60" s="226"/>
      <c r="R60" s="224"/>
      <c r="S60" s="224"/>
      <c r="T60" s="224"/>
      <c r="U60" s="226"/>
      <c r="V60" s="224"/>
      <c r="W60" s="224"/>
      <c r="X60" s="224"/>
      <c r="Y60" s="226"/>
      <c r="Z60" s="224"/>
      <c r="AA60" s="225"/>
      <c r="AB60" s="224"/>
      <c r="AC60" s="226"/>
      <c r="AD60" s="224"/>
      <c r="AE60" s="224"/>
      <c r="AF60" s="224"/>
      <c r="AG60" s="226"/>
      <c r="AH60" s="224"/>
    </row>
    <row r="61" spans="1:34" ht="12.75">
      <c r="A61" s="222"/>
      <c r="B61" s="223"/>
      <c r="E61" s="224"/>
      <c r="F61" s="224"/>
      <c r="G61" s="225"/>
      <c r="H61" s="224"/>
      <c r="I61" s="226"/>
      <c r="J61" s="224"/>
      <c r="K61" s="224"/>
      <c r="L61" s="224"/>
      <c r="M61" s="226"/>
      <c r="N61" s="224"/>
      <c r="O61" s="224"/>
      <c r="P61" s="224"/>
      <c r="Q61" s="226"/>
      <c r="R61" s="224"/>
      <c r="S61" s="224"/>
      <c r="T61" s="224"/>
      <c r="U61" s="226"/>
      <c r="V61" s="224"/>
      <c r="W61" s="224"/>
      <c r="X61" s="224"/>
      <c r="Y61" s="226"/>
      <c r="Z61" s="224"/>
      <c r="AA61" s="225"/>
      <c r="AB61" s="224"/>
      <c r="AC61" s="226"/>
      <c r="AD61" s="224"/>
      <c r="AE61" s="224"/>
      <c r="AF61" s="224"/>
      <c r="AG61" s="226"/>
      <c r="AH61" s="224"/>
    </row>
    <row r="62" spans="1:35" s="297" customFormat="1" ht="13.5" thickBot="1">
      <c r="A62" s="289"/>
      <c r="B62" s="290"/>
      <c r="C62" s="291"/>
      <c r="D62" s="292"/>
      <c r="E62" s="293"/>
      <c r="F62" s="293"/>
      <c r="G62" s="294"/>
      <c r="H62" s="293"/>
      <c r="I62" s="295"/>
      <c r="J62" s="293"/>
      <c r="K62" s="293"/>
      <c r="L62" s="293"/>
      <c r="M62" s="295"/>
      <c r="N62" s="293"/>
      <c r="O62" s="293"/>
      <c r="P62" s="293"/>
      <c r="Q62" s="295"/>
      <c r="R62" s="293"/>
      <c r="S62" s="293"/>
      <c r="T62" s="293"/>
      <c r="U62" s="295"/>
      <c r="V62" s="293"/>
      <c r="W62" s="293"/>
      <c r="X62" s="293"/>
      <c r="Y62" s="295"/>
      <c r="Z62" s="293"/>
      <c r="AA62" s="294"/>
      <c r="AB62" s="293"/>
      <c r="AC62" s="295"/>
      <c r="AD62" s="293"/>
      <c r="AE62" s="293"/>
      <c r="AF62" s="293"/>
      <c r="AG62" s="295"/>
      <c r="AH62" s="293"/>
      <c r="AI62" s="296"/>
    </row>
    <row r="63" spans="1:35" ht="13.5" thickTop="1">
      <c r="A63" s="227"/>
      <c r="B63" s="237"/>
      <c r="C63" s="238"/>
      <c r="D63" s="239"/>
      <c r="E63" s="240"/>
      <c r="F63" s="240"/>
      <c r="G63" s="241"/>
      <c r="H63" s="240"/>
      <c r="I63" s="242"/>
      <c r="J63" s="240"/>
      <c r="K63" s="240"/>
      <c r="L63" s="240"/>
      <c r="M63" s="242"/>
      <c r="N63" s="240"/>
      <c r="O63" s="240"/>
      <c r="P63" s="240"/>
      <c r="Q63" s="242"/>
      <c r="R63" s="240"/>
      <c r="S63" s="240"/>
      <c r="T63" s="240"/>
      <c r="U63" s="242"/>
      <c r="V63" s="240"/>
      <c r="W63" s="240"/>
      <c r="X63" s="240"/>
      <c r="Y63" s="242"/>
      <c r="Z63" s="240"/>
      <c r="AA63" s="241"/>
      <c r="AB63" s="240"/>
      <c r="AC63" s="242"/>
      <c r="AD63" s="240"/>
      <c r="AE63" s="240"/>
      <c r="AF63" s="240"/>
      <c r="AG63" s="242"/>
      <c r="AH63" s="240"/>
      <c r="AI63" s="243"/>
    </row>
    <row r="64" spans="1:34" ht="12.75">
      <c r="A64" s="222"/>
      <c r="B64" s="223"/>
      <c r="E64" s="224"/>
      <c r="F64" s="224"/>
      <c r="G64" s="225"/>
      <c r="H64" s="224"/>
      <c r="I64" s="226"/>
      <c r="J64" s="224"/>
      <c r="K64" s="224"/>
      <c r="L64" s="224"/>
      <c r="M64" s="226"/>
      <c r="N64" s="224"/>
      <c r="O64" s="224"/>
      <c r="P64" s="224"/>
      <c r="Q64" s="226"/>
      <c r="R64" s="224"/>
      <c r="S64" s="224"/>
      <c r="T64" s="224"/>
      <c r="U64" s="226"/>
      <c r="V64" s="224"/>
      <c r="W64" s="224"/>
      <c r="X64" s="224"/>
      <c r="Y64" s="226"/>
      <c r="Z64" s="224"/>
      <c r="AA64" s="225"/>
      <c r="AB64" s="224"/>
      <c r="AC64" s="226"/>
      <c r="AD64" s="224"/>
      <c r="AE64" s="224"/>
      <c r="AF64" s="224"/>
      <c r="AG64" s="226"/>
      <c r="AH64" s="224"/>
    </row>
    <row r="65" spans="1:34" ht="12.75">
      <c r="A65" s="222"/>
      <c r="B65" s="223"/>
      <c r="E65" s="224"/>
      <c r="F65" s="224"/>
      <c r="G65" s="225"/>
      <c r="H65" s="224"/>
      <c r="I65" s="226"/>
      <c r="J65" s="224"/>
      <c r="K65" s="224"/>
      <c r="L65" s="224"/>
      <c r="M65" s="226"/>
      <c r="N65" s="224"/>
      <c r="O65" s="224"/>
      <c r="P65" s="224"/>
      <c r="Q65" s="226"/>
      <c r="R65" s="224"/>
      <c r="S65" s="224"/>
      <c r="T65" s="224"/>
      <c r="U65" s="226"/>
      <c r="V65" s="224"/>
      <c r="W65" s="224"/>
      <c r="X65" s="224"/>
      <c r="Y65" s="226"/>
      <c r="Z65" s="224"/>
      <c r="AA65" s="225"/>
      <c r="AB65" s="224"/>
      <c r="AC65" s="226"/>
      <c r="AD65" s="224"/>
      <c r="AE65" s="224"/>
      <c r="AF65" s="224"/>
      <c r="AG65" s="226"/>
      <c r="AH65" s="224"/>
    </row>
    <row r="66" spans="1:35" ht="13.5" thickBot="1">
      <c r="A66" s="228"/>
      <c r="B66" s="229"/>
      <c r="C66" s="230"/>
      <c r="D66" s="231"/>
      <c r="E66" s="232"/>
      <c r="F66" s="232"/>
      <c r="G66" s="233"/>
      <c r="H66" s="232"/>
      <c r="I66" s="234"/>
      <c r="J66" s="232"/>
      <c r="K66" s="232"/>
      <c r="L66" s="232"/>
      <c r="M66" s="234"/>
      <c r="N66" s="232"/>
      <c r="O66" s="232"/>
      <c r="P66" s="232"/>
      <c r="Q66" s="234"/>
      <c r="R66" s="232"/>
      <c r="S66" s="232"/>
      <c r="T66" s="232"/>
      <c r="U66" s="234"/>
      <c r="V66" s="232"/>
      <c r="W66" s="232"/>
      <c r="X66" s="232"/>
      <c r="Y66" s="234"/>
      <c r="Z66" s="232"/>
      <c r="AA66" s="233"/>
      <c r="AB66" s="232"/>
      <c r="AC66" s="234"/>
      <c r="AD66" s="232"/>
      <c r="AE66" s="232"/>
      <c r="AF66" s="232"/>
      <c r="AG66" s="234"/>
      <c r="AH66" s="232"/>
      <c r="AI66" s="235"/>
    </row>
  </sheetData>
  <sheetProtection/>
  <mergeCells count="25">
    <mergeCell ref="B7:B8"/>
    <mergeCell ref="C7:C8"/>
    <mergeCell ref="G7:AH7"/>
    <mergeCell ref="K8:N8"/>
    <mergeCell ref="O8:R8"/>
    <mergeCell ref="A23:C23"/>
    <mergeCell ref="AE8:AH8"/>
    <mergeCell ref="Z4:AI4"/>
    <mergeCell ref="AE5:AI5"/>
    <mergeCell ref="A6:AI6"/>
    <mergeCell ref="A10:C10"/>
    <mergeCell ref="B5:C5"/>
    <mergeCell ref="A18:C18"/>
    <mergeCell ref="S8:V8"/>
    <mergeCell ref="W8:Z8"/>
    <mergeCell ref="B45:C45"/>
    <mergeCell ref="B41:K41"/>
    <mergeCell ref="B35:AI37"/>
    <mergeCell ref="A25:C25"/>
    <mergeCell ref="AA8:AD8"/>
    <mergeCell ref="F7:F8"/>
    <mergeCell ref="A31:C31"/>
    <mergeCell ref="AI7:AI8"/>
    <mergeCell ref="G8:J8"/>
    <mergeCell ref="A29:C29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55" r:id="rId1"/>
  <headerFooter alignWithMargins="0">
    <oddFooter>&amp;L&amp;14Nyomtatva:&amp;D&amp;C&amp;12Tanterv - Levelező
&amp;F
&amp;A&amp;R&amp;14 2/4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65"/>
  <sheetViews>
    <sheetView view="pageBreakPreview" zoomScale="75" zoomScaleSheetLayoutView="75" zoomScalePageLayoutView="0" workbookViewId="0" topLeftCell="A1">
      <selection activeCell="I42" sqref="I42"/>
    </sheetView>
  </sheetViews>
  <sheetFormatPr defaultColWidth="9.00390625" defaultRowHeight="12.75"/>
  <cols>
    <col min="1" max="1" width="5.625" style="86" customWidth="1"/>
    <col min="2" max="2" width="16.00390625" style="138" customWidth="1"/>
    <col min="3" max="3" width="46.875" style="174" customWidth="1"/>
    <col min="4" max="4" width="11.75390625" style="187" customWidth="1"/>
    <col min="5" max="5" width="9.625" style="83" bestFit="1" customWidth="1"/>
    <col min="6" max="6" width="7.375" style="83" customWidth="1"/>
    <col min="7" max="7" width="5.375" style="139" customWidth="1"/>
    <col min="8" max="8" width="5.375" style="83" customWidth="1"/>
    <col min="9" max="9" width="5.375" style="140" customWidth="1"/>
    <col min="10" max="12" width="5.375" style="83" customWidth="1"/>
    <col min="13" max="13" width="5.375" style="140" customWidth="1"/>
    <col min="14" max="16" width="5.375" style="83" customWidth="1"/>
    <col min="17" max="17" width="5.375" style="140" customWidth="1"/>
    <col min="18" max="20" width="5.375" style="83" customWidth="1"/>
    <col min="21" max="21" width="5.375" style="140" customWidth="1"/>
    <col min="22" max="24" width="5.375" style="83" customWidth="1"/>
    <col min="25" max="25" width="5.375" style="140" customWidth="1"/>
    <col min="26" max="26" width="5.375" style="83" customWidth="1"/>
    <col min="27" max="27" width="5.375" style="139" customWidth="1"/>
    <col min="28" max="28" width="5.375" style="83" customWidth="1"/>
    <col min="29" max="29" width="5.375" style="140" customWidth="1"/>
    <col min="30" max="32" width="5.375" style="83" customWidth="1"/>
    <col min="33" max="33" width="5.375" style="140" customWidth="1"/>
    <col min="34" max="34" width="5.375" style="83" customWidth="1"/>
    <col min="35" max="35" width="30.00390625" style="84" bestFit="1" customWidth="1"/>
    <col min="36" max="16384" width="9.125" style="85" customWidth="1"/>
  </cols>
  <sheetData>
    <row r="1" spans="1:35" s="1" customFormat="1" ht="18">
      <c r="A1" s="211" t="s">
        <v>221</v>
      </c>
      <c r="B1" s="212"/>
      <c r="C1" s="177"/>
      <c r="D1" s="177"/>
      <c r="E1" s="213"/>
      <c r="F1" s="213"/>
      <c r="G1" s="213"/>
      <c r="H1" s="213"/>
      <c r="I1" s="213"/>
      <c r="J1" s="213"/>
      <c r="K1" s="213"/>
      <c r="L1" s="213"/>
      <c r="M1" s="214" t="s">
        <v>0</v>
      </c>
      <c r="N1" s="213"/>
      <c r="O1" s="213"/>
      <c r="P1" s="213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454" t="s">
        <v>249</v>
      </c>
      <c r="AB1" s="454"/>
      <c r="AC1" s="454"/>
      <c r="AD1" s="454"/>
      <c r="AE1" s="454"/>
      <c r="AF1" s="454"/>
      <c r="AG1" s="454"/>
      <c r="AH1" s="454"/>
      <c r="AI1" s="454"/>
    </row>
    <row r="2" spans="1:35" s="1" customFormat="1" ht="18">
      <c r="A2" s="211" t="s">
        <v>219</v>
      </c>
      <c r="B2" s="212"/>
      <c r="C2" s="177"/>
      <c r="D2" s="177"/>
      <c r="E2" s="213"/>
      <c r="F2" s="213"/>
      <c r="G2" s="213"/>
      <c r="H2" s="213"/>
      <c r="I2" s="213"/>
      <c r="J2" s="213"/>
      <c r="K2" s="213"/>
      <c r="L2" s="213"/>
      <c r="M2" s="214" t="s">
        <v>1</v>
      </c>
      <c r="N2" s="213"/>
      <c r="O2" s="213"/>
      <c r="P2" s="213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453"/>
      <c r="AB2" s="453"/>
      <c r="AC2" s="453"/>
      <c r="AD2" s="453"/>
      <c r="AE2" s="453"/>
      <c r="AF2" s="453"/>
      <c r="AG2" s="453"/>
      <c r="AH2" s="453"/>
      <c r="AI2" s="453"/>
    </row>
    <row r="3" spans="1:37" s="1" customFormat="1" ht="18">
      <c r="A3" s="211" t="s">
        <v>2</v>
      </c>
      <c r="B3" s="212"/>
      <c r="C3" s="177"/>
      <c r="D3" s="177"/>
      <c r="E3" s="213"/>
      <c r="F3" s="213"/>
      <c r="G3" s="213"/>
      <c r="H3" s="213"/>
      <c r="I3" s="213"/>
      <c r="J3" s="213"/>
      <c r="K3" s="213"/>
      <c r="L3" s="213"/>
      <c r="M3" s="214" t="s">
        <v>262</v>
      </c>
      <c r="N3" s="213"/>
      <c r="O3" s="213"/>
      <c r="P3" s="213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3"/>
      <c r="AD3" s="213"/>
      <c r="AE3" s="417"/>
      <c r="AF3" s="452"/>
      <c r="AG3" s="452"/>
      <c r="AH3" s="452"/>
      <c r="AI3" s="452"/>
      <c r="AJ3" s="452"/>
      <c r="AK3" s="452"/>
    </row>
    <row r="4" spans="1:35" s="2" customFormat="1" ht="24" customHeight="1">
      <c r="A4" s="218"/>
      <c r="B4" s="219"/>
      <c r="C4" s="178"/>
      <c r="D4" s="178"/>
      <c r="E4" s="220"/>
      <c r="F4" s="220"/>
      <c r="G4" s="220"/>
      <c r="H4" s="220"/>
      <c r="I4" s="220"/>
      <c r="J4" s="220"/>
      <c r="K4" s="220"/>
      <c r="L4" s="220"/>
      <c r="M4" s="214" t="s">
        <v>212</v>
      </c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455"/>
      <c r="AF4" s="456"/>
      <c r="AG4" s="456"/>
      <c r="AH4" s="456"/>
      <c r="AI4" s="456"/>
    </row>
    <row r="5" spans="1:35" s="2" customFormat="1" ht="29.25" customHeight="1">
      <c r="A5" s="218"/>
      <c r="B5" s="427"/>
      <c r="C5" s="427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417"/>
      <c r="AF5" s="418"/>
      <c r="AG5" s="418"/>
      <c r="AH5" s="418"/>
      <c r="AI5" s="418"/>
    </row>
    <row r="6" spans="1:35" s="2" customFormat="1" ht="25.5" customHeight="1" thickBot="1">
      <c r="A6" s="428" t="s">
        <v>3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429"/>
    </row>
    <row r="7" spans="1:35" s="7" customFormat="1" ht="20.25" customHeight="1">
      <c r="A7" s="3"/>
      <c r="B7" s="437" t="s">
        <v>4</v>
      </c>
      <c r="C7" s="425" t="s">
        <v>5</v>
      </c>
      <c r="D7" s="171"/>
      <c r="E7" s="4" t="s">
        <v>6</v>
      </c>
      <c r="F7" s="430" t="s">
        <v>7</v>
      </c>
      <c r="G7" s="439" t="s">
        <v>8</v>
      </c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1"/>
      <c r="AF7" s="441"/>
      <c r="AG7" s="441"/>
      <c r="AH7" s="441"/>
      <c r="AI7" s="421" t="s">
        <v>9</v>
      </c>
    </row>
    <row r="8" spans="1:35" s="7" customFormat="1" ht="20.25" customHeight="1" thickBot="1">
      <c r="A8" s="8"/>
      <c r="B8" s="438"/>
      <c r="C8" s="426"/>
      <c r="D8" s="172"/>
      <c r="E8" s="9" t="s">
        <v>10</v>
      </c>
      <c r="F8" s="431"/>
      <c r="G8" s="419" t="s">
        <v>11</v>
      </c>
      <c r="H8" s="420"/>
      <c r="I8" s="420"/>
      <c r="J8" s="432"/>
      <c r="K8" s="419" t="s">
        <v>12</v>
      </c>
      <c r="L8" s="420"/>
      <c r="M8" s="420"/>
      <c r="N8" s="432"/>
      <c r="O8" s="419" t="s">
        <v>13</v>
      </c>
      <c r="P8" s="420"/>
      <c r="Q8" s="420"/>
      <c r="R8" s="432"/>
      <c r="S8" s="419" t="s">
        <v>14</v>
      </c>
      <c r="T8" s="420"/>
      <c r="U8" s="420"/>
      <c r="V8" s="432"/>
      <c r="W8" s="419" t="s">
        <v>15</v>
      </c>
      <c r="X8" s="420"/>
      <c r="Y8" s="420"/>
      <c r="Z8" s="432"/>
      <c r="AA8" s="419" t="s">
        <v>16</v>
      </c>
      <c r="AB8" s="420"/>
      <c r="AC8" s="420"/>
      <c r="AD8" s="432"/>
      <c r="AE8" s="419" t="s">
        <v>17</v>
      </c>
      <c r="AF8" s="420"/>
      <c r="AG8" s="420"/>
      <c r="AH8" s="420"/>
      <c r="AI8" s="422"/>
    </row>
    <row r="9" spans="1:35" s="7" customFormat="1" ht="20.25" customHeight="1">
      <c r="A9" s="10"/>
      <c r="B9" s="6"/>
      <c r="C9" s="11"/>
      <c r="D9" s="11"/>
      <c r="E9" s="5"/>
      <c r="F9" s="12"/>
      <c r="G9" s="13" t="s">
        <v>18</v>
      </c>
      <c r="H9" s="14" t="s">
        <v>19</v>
      </c>
      <c r="I9" s="14" t="s">
        <v>20</v>
      </c>
      <c r="J9" s="16" t="s">
        <v>21</v>
      </c>
      <c r="K9" s="13" t="s">
        <v>18</v>
      </c>
      <c r="L9" s="14" t="s">
        <v>19</v>
      </c>
      <c r="M9" s="14" t="s">
        <v>20</v>
      </c>
      <c r="N9" s="16" t="s">
        <v>21</v>
      </c>
      <c r="O9" s="13" t="s">
        <v>18</v>
      </c>
      <c r="P9" s="14" t="s">
        <v>19</v>
      </c>
      <c r="Q9" s="14" t="s">
        <v>20</v>
      </c>
      <c r="R9" s="16" t="s">
        <v>21</v>
      </c>
      <c r="S9" s="13" t="s">
        <v>18</v>
      </c>
      <c r="T9" s="14" t="s">
        <v>19</v>
      </c>
      <c r="U9" s="14" t="s">
        <v>20</v>
      </c>
      <c r="V9" s="16" t="s">
        <v>21</v>
      </c>
      <c r="W9" s="13" t="s">
        <v>18</v>
      </c>
      <c r="X9" s="14" t="s">
        <v>19</v>
      </c>
      <c r="Y9" s="14" t="s">
        <v>20</v>
      </c>
      <c r="Z9" s="16" t="s">
        <v>21</v>
      </c>
      <c r="AA9" s="13" t="s">
        <v>18</v>
      </c>
      <c r="AB9" s="14" t="s">
        <v>19</v>
      </c>
      <c r="AC9" s="14" t="s">
        <v>20</v>
      </c>
      <c r="AD9" s="16" t="s">
        <v>21</v>
      </c>
      <c r="AE9" s="13" t="s">
        <v>18</v>
      </c>
      <c r="AF9" s="14" t="s">
        <v>19</v>
      </c>
      <c r="AG9" s="14" t="s">
        <v>20</v>
      </c>
      <c r="AH9" s="16" t="s">
        <v>21</v>
      </c>
      <c r="AI9" s="17"/>
    </row>
    <row r="10" spans="1:35" s="24" customFormat="1" ht="20.25" customHeight="1">
      <c r="A10" s="423" t="s">
        <v>163</v>
      </c>
      <c r="B10" s="424"/>
      <c r="C10" s="424"/>
      <c r="D10" s="18" t="s">
        <v>215</v>
      </c>
      <c r="E10" s="19">
        <f>SUM(G10:H10,K10:L10,O10:P10,S10:T10,W10:X10,AA10:AB10,AE10:AF10)</f>
        <v>136</v>
      </c>
      <c r="F10" s="20">
        <f>SUM(J10,N10,R10,V10,Z10,AD10,AH10)</f>
        <v>33</v>
      </c>
      <c r="G10" s="19">
        <f aca="true" t="shared" si="0" ref="G10:Z10">SUM(G11:G18)</f>
        <v>0</v>
      </c>
      <c r="H10" s="22">
        <f t="shared" si="0"/>
        <v>0</v>
      </c>
      <c r="I10" s="22">
        <f t="shared" si="0"/>
        <v>0</v>
      </c>
      <c r="J10" s="23">
        <f t="shared" si="0"/>
        <v>0</v>
      </c>
      <c r="K10" s="19">
        <f t="shared" si="0"/>
        <v>0</v>
      </c>
      <c r="L10" s="22">
        <f t="shared" si="0"/>
        <v>0</v>
      </c>
      <c r="M10" s="22">
        <f t="shared" si="0"/>
        <v>0</v>
      </c>
      <c r="N10" s="23">
        <f t="shared" si="0"/>
        <v>0</v>
      </c>
      <c r="O10" s="19">
        <f t="shared" si="0"/>
        <v>0</v>
      </c>
      <c r="P10" s="22">
        <f t="shared" si="0"/>
        <v>0</v>
      </c>
      <c r="Q10" s="22">
        <f t="shared" si="0"/>
        <v>0</v>
      </c>
      <c r="R10" s="23">
        <f t="shared" si="0"/>
        <v>0</v>
      </c>
      <c r="S10" s="19">
        <f t="shared" si="0"/>
        <v>0</v>
      </c>
      <c r="T10" s="22">
        <f t="shared" si="0"/>
        <v>0</v>
      </c>
      <c r="U10" s="22">
        <f t="shared" si="0"/>
        <v>0</v>
      </c>
      <c r="V10" s="23">
        <f t="shared" si="0"/>
        <v>0</v>
      </c>
      <c r="W10" s="19">
        <f t="shared" si="0"/>
        <v>8</v>
      </c>
      <c r="X10" s="22">
        <f t="shared" si="0"/>
        <v>8</v>
      </c>
      <c r="Y10" s="22">
        <f t="shared" si="0"/>
        <v>0</v>
      </c>
      <c r="Z10" s="23">
        <f t="shared" si="0"/>
        <v>4</v>
      </c>
      <c r="AA10" s="19">
        <f aca="true" t="shared" si="1" ref="AA10:AH10">SUM(AA11:AA18)</f>
        <v>40</v>
      </c>
      <c r="AB10" s="22">
        <f t="shared" si="1"/>
        <v>44</v>
      </c>
      <c r="AC10" s="22">
        <f t="shared" si="1"/>
        <v>0</v>
      </c>
      <c r="AD10" s="23">
        <f t="shared" si="1"/>
        <v>20</v>
      </c>
      <c r="AE10" s="19">
        <f t="shared" si="1"/>
        <v>16</v>
      </c>
      <c r="AF10" s="22">
        <f t="shared" si="1"/>
        <v>20</v>
      </c>
      <c r="AG10" s="22">
        <f t="shared" si="1"/>
        <v>0</v>
      </c>
      <c r="AH10" s="23">
        <f t="shared" si="1"/>
        <v>9</v>
      </c>
      <c r="AI10" s="20"/>
    </row>
    <row r="11" spans="1:35" s="94" customFormat="1" ht="15.75">
      <c r="A11" s="190">
        <v>49</v>
      </c>
      <c r="B11" s="87" t="s">
        <v>185</v>
      </c>
      <c r="C11" s="170" t="s">
        <v>186</v>
      </c>
      <c r="D11" s="188"/>
      <c r="E11" s="88">
        <f aca="true" t="shared" si="2" ref="E11:E23">SUM(G11:H11,K11:L11,O11:P11,S11:T11,W11:X11,AA11:AB11,AE11:AF11)</f>
        <v>16</v>
      </c>
      <c r="F11" s="89">
        <f aca="true" t="shared" si="3" ref="F11:F24">SUM(J11,N11,R11,V11,Z11,AD11,AH11)</f>
        <v>4</v>
      </c>
      <c r="G11" s="88"/>
      <c r="H11" s="90"/>
      <c r="I11" s="91"/>
      <c r="J11" s="92"/>
      <c r="K11" s="88"/>
      <c r="L11" s="90"/>
      <c r="M11" s="91"/>
      <c r="N11" s="92"/>
      <c r="O11" s="88"/>
      <c r="P11" s="90"/>
      <c r="Q11" s="91"/>
      <c r="R11" s="92"/>
      <c r="S11" s="88"/>
      <c r="T11" s="90"/>
      <c r="U11" s="91"/>
      <c r="V11" s="92"/>
      <c r="W11" s="88"/>
      <c r="X11" s="90"/>
      <c r="Y11" s="91"/>
      <c r="Z11" s="92"/>
      <c r="AA11" s="88">
        <v>8</v>
      </c>
      <c r="AB11" s="90">
        <v>8</v>
      </c>
      <c r="AC11" s="91" t="s">
        <v>23</v>
      </c>
      <c r="AD11" s="92">
        <v>4</v>
      </c>
      <c r="AE11" s="88"/>
      <c r="AF11" s="90"/>
      <c r="AG11" s="91"/>
      <c r="AH11" s="92"/>
      <c r="AI11" s="93" t="s">
        <v>140</v>
      </c>
    </row>
    <row r="12" spans="1:35" s="94" customFormat="1" ht="15.75">
      <c r="A12" s="98">
        <v>50</v>
      </c>
      <c r="B12" s="96" t="s">
        <v>187</v>
      </c>
      <c r="C12" s="175" t="s">
        <v>188</v>
      </c>
      <c r="D12" s="188"/>
      <c r="E12" s="88">
        <f t="shared" si="2"/>
        <v>16</v>
      </c>
      <c r="F12" s="89">
        <f t="shared" si="3"/>
        <v>4</v>
      </c>
      <c r="G12" s="88"/>
      <c r="H12" s="90"/>
      <c r="I12" s="91"/>
      <c r="J12" s="92"/>
      <c r="K12" s="88"/>
      <c r="L12" s="90"/>
      <c r="M12" s="91"/>
      <c r="N12" s="92"/>
      <c r="O12" s="88"/>
      <c r="P12" s="90"/>
      <c r="Q12" s="91"/>
      <c r="R12" s="92"/>
      <c r="S12" s="88"/>
      <c r="T12" s="90"/>
      <c r="U12" s="91"/>
      <c r="V12" s="92"/>
      <c r="W12" s="88"/>
      <c r="X12" s="90"/>
      <c r="Y12" s="91"/>
      <c r="Z12" s="92"/>
      <c r="AA12" s="88"/>
      <c r="AB12" s="90"/>
      <c r="AC12" s="91"/>
      <c r="AD12" s="92"/>
      <c r="AE12" s="88">
        <v>8</v>
      </c>
      <c r="AF12" s="90">
        <v>8</v>
      </c>
      <c r="AG12" s="91" t="s">
        <v>23</v>
      </c>
      <c r="AH12" s="92">
        <v>4</v>
      </c>
      <c r="AI12" s="93" t="s">
        <v>185</v>
      </c>
    </row>
    <row r="13" spans="1:35" s="94" customFormat="1" ht="15.75">
      <c r="A13" s="98">
        <v>51</v>
      </c>
      <c r="B13" s="96" t="s">
        <v>189</v>
      </c>
      <c r="C13" s="175" t="s">
        <v>190</v>
      </c>
      <c r="D13" s="188"/>
      <c r="E13" s="88">
        <f t="shared" si="2"/>
        <v>20</v>
      </c>
      <c r="F13" s="89">
        <f t="shared" si="3"/>
        <v>5</v>
      </c>
      <c r="G13" s="88"/>
      <c r="H13" s="90"/>
      <c r="I13" s="91"/>
      <c r="J13" s="92"/>
      <c r="K13" s="88"/>
      <c r="L13" s="90"/>
      <c r="M13" s="91"/>
      <c r="N13" s="92"/>
      <c r="O13" s="88"/>
      <c r="P13" s="90"/>
      <c r="Q13" s="91"/>
      <c r="R13" s="92"/>
      <c r="S13" s="88"/>
      <c r="T13" s="90"/>
      <c r="U13" s="91"/>
      <c r="V13" s="92"/>
      <c r="W13" s="88"/>
      <c r="X13" s="90"/>
      <c r="Y13" s="91"/>
      <c r="Z13" s="92"/>
      <c r="AA13" s="88">
        <v>8</v>
      </c>
      <c r="AB13" s="90">
        <v>12</v>
      </c>
      <c r="AC13" s="91" t="s">
        <v>23</v>
      </c>
      <c r="AD13" s="92">
        <v>5</v>
      </c>
      <c r="AE13" s="88"/>
      <c r="AF13" s="90"/>
      <c r="AG13" s="91"/>
      <c r="AH13" s="92"/>
      <c r="AI13" s="93" t="s">
        <v>140</v>
      </c>
    </row>
    <row r="14" spans="1:35" s="94" customFormat="1" ht="15.75">
      <c r="A14" s="98">
        <v>52</v>
      </c>
      <c r="B14" s="96" t="s">
        <v>191</v>
      </c>
      <c r="C14" s="175" t="s">
        <v>192</v>
      </c>
      <c r="D14" s="188"/>
      <c r="E14" s="88">
        <f t="shared" si="2"/>
        <v>20</v>
      </c>
      <c r="F14" s="89">
        <f t="shared" si="3"/>
        <v>5</v>
      </c>
      <c r="G14" s="88"/>
      <c r="H14" s="90"/>
      <c r="I14" s="91"/>
      <c r="J14" s="92"/>
      <c r="K14" s="88"/>
      <c r="L14" s="90"/>
      <c r="M14" s="91"/>
      <c r="N14" s="92"/>
      <c r="O14" s="88"/>
      <c r="P14" s="90"/>
      <c r="Q14" s="91"/>
      <c r="R14" s="92"/>
      <c r="S14" s="88"/>
      <c r="T14" s="90"/>
      <c r="U14" s="91"/>
      <c r="V14" s="92"/>
      <c r="W14" s="88"/>
      <c r="X14" s="90"/>
      <c r="Y14" s="91"/>
      <c r="Z14" s="92"/>
      <c r="AA14" s="88"/>
      <c r="AB14" s="90"/>
      <c r="AC14" s="91"/>
      <c r="AD14" s="92"/>
      <c r="AE14" s="88">
        <v>8</v>
      </c>
      <c r="AF14" s="90">
        <v>12</v>
      </c>
      <c r="AG14" s="91" t="s">
        <v>24</v>
      </c>
      <c r="AH14" s="92">
        <v>5</v>
      </c>
      <c r="AI14" s="298" t="s">
        <v>189</v>
      </c>
    </row>
    <row r="15" spans="1:35" s="94" customFormat="1" ht="15.75">
      <c r="A15" s="98">
        <v>53</v>
      </c>
      <c r="B15" s="96" t="s">
        <v>193</v>
      </c>
      <c r="C15" s="175" t="s">
        <v>194</v>
      </c>
      <c r="D15" s="188"/>
      <c r="E15" s="88">
        <f t="shared" si="2"/>
        <v>16</v>
      </c>
      <c r="F15" s="89">
        <f t="shared" si="3"/>
        <v>3</v>
      </c>
      <c r="G15" s="88"/>
      <c r="H15" s="90"/>
      <c r="I15" s="91"/>
      <c r="J15" s="92"/>
      <c r="K15" s="88"/>
      <c r="L15" s="90"/>
      <c r="M15" s="91"/>
      <c r="N15" s="92"/>
      <c r="O15" s="88"/>
      <c r="P15" s="90"/>
      <c r="Q15" s="91"/>
      <c r="R15" s="92"/>
      <c r="S15" s="88"/>
      <c r="T15" s="90"/>
      <c r="U15" s="91"/>
      <c r="V15" s="92"/>
      <c r="W15" s="88"/>
      <c r="X15" s="90"/>
      <c r="Y15" s="91"/>
      <c r="Z15" s="92"/>
      <c r="AA15" s="88">
        <v>8</v>
      </c>
      <c r="AB15" s="90">
        <v>8</v>
      </c>
      <c r="AC15" s="91" t="s">
        <v>23</v>
      </c>
      <c r="AD15" s="92">
        <v>3</v>
      </c>
      <c r="AE15" s="88"/>
      <c r="AF15" s="90"/>
      <c r="AG15" s="91"/>
      <c r="AH15" s="92"/>
      <c r="AI15" s="93" t="s">
        <v>140</v>
      </c>
    </row>
    <row r="16" spans="1:35" s="94" customFormat="1" ht="15.75">
      <c r="A16" s="98">
        <v>54</v>
      </c>
      <c r="B16" s="96" t="s">
        <v>195</v>
      </c>
      <c r="C16" s="175" t="s">
        <v>196</v>
      </c>
      <c r="D16" s="188"/>
      <c r="E16" s="88">
        <f t="shared" si="2"/>
        <v>16</v>
      </c>
      <c r="F16" s="89">
        <f t="shared" si="3"/>
        <v>4</v>
      </c>
      <c r="G16" s="88"/>
      <c r="H16" s="90"/>
      <c r="I16" s="91"/>
      <c r="J16" s="92"/>
      <c r="K16" s="88"/>
      <c r="L16" s="90"/>
      <c r="M16" s="91"/>
      <c r="N16" s="92"/>
      <c r="O16" s="88"/>
      <c r="P16" s="90"/>
      <c r="Q16" s="91"/>
      <c r="R16" s="92"/>
      <c r="S16" s="88"/>
      <c r="T16" s="90"/>
      <c r="U16" s="91"/>
      <c r="V16" s="92"/>
      <c r="W16" s="88">
        <v>8</v>
      </c>
      <c r="X16" s="90">
        <v>8</v>
      </c>
      <c r="Y16" s="91" t="s">
        <v>23</v>
      </c>
      <c r="Z16" s="92">
        <v>4</v>
      </c>
      <c r="AA16" s="88"/>
      <c r="AB16" s="90"/>
      <c r="AC16" s="91"/>
      <c r="AD16" s="92"/>
      <c r="AE16" s="88"/>
      <c r="AF16" s="90"/>
      <c r="AG16" s="91"/>
      <c r="AH16" s="92"/>
      <c r="AI16" s="93" t="s">
        <v>140</v>
      </c>
    </row>
    <row r="17" spans="1:35" s="94" customFormat="1" ht="15.75">
      <c r="A17" s="98">
        <v>55</v>
      </c>
      <c r="B17" s="96" t="s">
        <v>197</v>
      </c>
      <c r="C17" s="175" t="s">
        <v>198</v>
      </c>
      <c r="D17" s="188"/>
      <c r="E17" s="88">
        <f t="shared" si="2"/>
        <v>16</v>
      </c>
      <c r="F17" s="89">
        <f t="shared" si="3"/>
        <v>4</v>
      </c>
      <c r="G17" s="88"/>
      <c r="H17" s="90"/>
      <c r="I17" s="91"/>
      <c r="J17" s="92"/>
      <c r="K17" s="88"/>
      <c r="L17" s="90"/>
      <c r="M17" s="91"/>
      <c r="N17" s="92"/>
      <c r="O17" s="88"/>
      <c r="P17" s="90"/>
      <c r="Q17" s="91"/>
      <c r="R17" s="92"/>
      <c r="S17" s="88"/>
      <c r="T17" s="90"/>
      <c r="U17" s="91"/>
      <c r="V17" s="92"/>
      <c r="W17" s="88"/>
      <c r="X17" s="90"/>
      <c r="Y17" s="91"/>
      <c r="Z17" s="92"/>
      <c r="AA17" s="88">
        <v>8</v>
      </c>
      <c r="AB17" s="90">
        <v>8</v>
      </c>
      <c r="AC17" s="91" t="s">
        <v>23</v>
      </c>
      <c r="AD17" s="92">
        <v>4</v>
      </c>
      <c r="AE17" s="88"/>
      <c r="AF17" s="90"/>
      <c r="AG17" s="91"/>
      <c r="AH17" s="92"/>
      <c r="AI17" s="93" t="s">
        <v>140</v>
      </c>
    </row>
    <row r="18" spans="1:35" s="94" customFormat="1" ht="15.75">
      <c r="A18" s="97">
        <v>56</v>
      </c>
      <c r="B18" s="99" t="s">
        <v>199</v>
      </c>
      <c r="C18" s="176" t="s">
        <v>200</v>
      </c>
      <c r="D18" s="189"/>
      <c r="E18" s="100">
        <f t="shared" si="2"/>
        <v>16</v>
      </c>
      <c r="F18" s="101">
        <f t="shared" si="3"/>
        <v>4</v>
      </c>
      <c r="G18" s="100"/>
      <c r="H18" s="102"/>
      <c r="I18" s="103"/>
      <c r="J18" s="104"/>
      <c r="K18" s="100"/>
      <c r="L18" s="102"/>
      <c r="M18" s="103"/>
      <c r="N18" s="104"/>
      <c r="O18" s="100"/>
      <c r="P18" s="102"/>
      <c r="Q18" s="103"/>
      <c r="R18" s="104"/>
      <c r="S18" s="100"/>
      <c r="T18" s="102"/>
      <c r="U18" s="103"/>
      <c r="V18" s="104"/>
      <c r="W18" s="100"/>
      <c r="X18" s="102"/>
      <c r="Y18" s="103"/>
      <c r="Z18" s="104"/>
      <c r="AA18" s="100">
        <v>8</v>
      </c>
      <c r="AB18" s="102">
        <v>8</v>
      </c>
      <c r="AC18" s="103" t="s">
        <v>23</v>
      </c>
      <c r="AD18" s="104">
        <v>4</v>
      </c>
      <c r="AE18" s="100"/>
      <c r="AF18" s="102"/>
      <c r="AG18" s="103"/>
      <c r="AH18" s="104"/>
      <c r="AI18" s="105"/>
    </row>
    <row r="19" spans="1:35" s="24" customFormat="1" ht="31.5">
      <c r="A19" s="423" t="s">
        <v>211</v>
      </c>
      <c r="B19" s="424"/>
      <c r="C19" s="424"/>
      <c r="D19" s="18" t="s">
        <v>215</v>
      </c>
      <c r="E19" s="19">
        <f>SUM(G19:H19,K19:L19,O19:P19,S19:T19,W19:X19,AA19:AB19,AE19:AF19)</f>
        <v>48</v>
      </c>
      <c r="F19" s="20">
        <f t="shared" si="3"/>
        <v>12</v>
      </c>
      <c r="G19" s="19"/>
      <c r="H19" s="22"/>
      <c r="I19" s="22"/>
      <c r="J19" s="23"/>
      <c r="K19" s="19"/>
      <c r="L19" s="22"/>
      <c r="M19" s="22"/>
      <c r="N19" s="23"/>
      <c r="O19" s="19"/>
      <c r="P19" s="22"/>
      <c r="Q19" s="22"/>
      <c r="R19" s="23"/>
      <c r="S19" s="19"/>
      <c r="T19" s="22"/>
      <c r="U19" s="22"/>
      <c r="V19" s="23"/>
      <c r="W19" s="19"/>
      <c r="X19" s="22"/>
      <c r="Y19" s="22"/>
      <c r="Z19" s="23"/>
      <c r="AA19" s="19">
        <f>SUM(AA20:AA24)</f>
        <v>24</v>
      </c>
      <c r="AB19" s="22">
        <f aca="true" t="shared" si="4" ref="AB19:AG19">SUM(AB20:AB24)</f>
        <v>8</v>
      </c>
      <c r="AC19" s="22">
        <f t="shared" si="4"/>
        <v>0</v>
      </c>
      <c r="AD19" s="23">
        <f t="shared" si="4"/>
        <v>8</v>
      </c>
      <c r="AE19" s="19">
        <f>SUM(AE20:AE24)</f>
        <v>16</v>
      </c>
      <c r="AF19" s="22">
        <f t="shared" si="4"/>
        <v>0</v>
      </c>
      <c r="AG19" s="22">
        <f t="shared" si="4"/>
        <v>0</v>
      </c>
      <c r="AH19" s="23">
        <f>SUM(AH20:AH24)</f>
        <v>4</v>
      </c>
      <c r="AI19" s="299"/>
    </row>
    <row r="20" spans="1:35" s="94" customFormat="1" ht="15.75">
      <c r="A20" s="95">
        <v>57</v>
      </c>
      <c r="B20" s="87" t="s">
        <v>201</v>
      </c>
      <c r="C20" s="170" t="s">
        <v>202</v>
      </c>
      <c r="D20" s="188"/>
      <c r="E20" s="88">
        <f t="shared" si="2"/>
        <v>8</v>
      </c>
      <c r="F20" s="89">
        <f t="shared" si="3"/>
        <v>2</v>
      </c>
      <c r="G20" s="88"/>
      <c r="H20" s="90"/>
      <c r="I20" s="91"/>
      <c r="J20" s="92"/>
      <c r="K20" s="88"/>
      <c r="L20" s="90"/>
      <c r="M20" s="91"/>
      <c r="N20" s="92"/>
      <c r="O20" s="88"/>
      <c r="P20" s="90"/>
      <c r="Q20" s="91"/>
      <c r="R20" s="92"/>
      <c r="S20" s="88"/>
      <c r="T20" s="90"/>
      <c r="U20" s="91"/>
      <c r="V20" s="92"/>
      <c r="W20" s="88"/>
      <c r="X20" s="90"/>
      <c r="Y20" s="91"/>
      <c r="Z20" s="92"/>
      <c r="AA20" s="88">
        <v>8</v>
      </c>
      <c r="AB20" s="90">
        <v>0</v>
      </c>
      <c r="AC20" s="91" t="s">
        <v>23</v>
      </c>
      <c r="AD20" s="92">
        <v>2</v>
      </c>
      <c r="AE20" s="88"/>
      <c r="AF20" s="90"/>
      <c r="AG20" s="91"/>
      <c r="AH20" s="92"/>
      <c r="AI20" s="93" t="s">
        <v>140</v>
      </c>
    </row>
    <row r="21" spans="1:35" s="94" customFormat="1" ht="15.75">
      <c r="A21" s="98" t="s">
        <v>167</v>
      </c>
      <c r="B21" s="96" t="s">
        <v>203</v>
      </c>
      <c r="C21" s="175" t="s">
        <v>204</v>
      </c>
      <c r="D21" s="188"/>
      <c r="E21" s="88">
        <f>SUM(G21:H21,K21:L21,O21:P21,S21:T21,W21:X21,AA21:AB21,AE21:AF21)</f>
        <v>12</v>
      </c>
      <c r="F21" s="89">
        <f t="shared" si="3"/>
        <v>3</v>
      </c>
      <c r="G21" s="88"/>
      <c r="H21" s="90"/>
      <c r="I21" s="91"/>
      <c r="J21" s="92"/>
      <c r="K21" s="88"/>
      <c r="L21" s="90"/>
      <c r="M21" s="91"/>
      <c r="N21" s="92"/>
      <c r="O21" s="88"/>
      <c r="P21" s="90"/>
      <c r="Q21" s="91"/>
      <c r="R21" s="92"/>
      <c r="S21" s="88"/>
      <c r="T21" s="90"/>
      <c r="U21" s="91"/>
      <c r="V21" s="92"/>
      <c r="W21" s="88"/>
      <c r="X21" s="90"/>
      <c r="Y21" s="91"/>
      <c r="Z21" s="92"/>
      <c r="AA21" s="88">
        <v>8</v>
      </c>
      <c r="AB21" s="90">
        <v>4</v>
      </c>
      <c r="AC21" s="91" t="s">
        <v>23</v>
      </c>
      <c r="AD21" s="92">
        <v>3</v>
      </c>
      <c r="AE21" s="88"/>
      <c r="AF21" s="90"/>
      <c r="AG21" s="91"/>
      <c r="AH21" s="92"/>
      <c r="AI21" s="93" t="s">
        <v>140</v>
      </c>
    </row>
    <row r="22" spans="1:35" s="94" customFormat="1" ht="15.75">
      <c r="A22" s="98" t="s">
        <v>170</v>
      </c>
      <c r="B22" s="96" t="s">
        <v>205</v>
      </c>
      <c r="C22" s="175" t="s">
        <v>206</v>
      </c>
      <c r="D22" s="188"/>
      <c r="E22" s="88">
        <f>SUM(G22:H22,K22:L22,O22:P22,S22:T22,W22:X22,AA22:AB22,AE22:AF22)</f>
        <v>12</v>
      </c>
      <c r="F22" s="89">
        <f t="shared" si="3"/>
        <v>3</v>
      </c>
      <c r="G22" s="88"/>
      <c r="H22" s="90"/>
      <c r="I22" s="91"/>
      <c r="J22" s="92"/>
      <c r="K22" s="88"/>
      <c r="L22" s="90"/>
      <c r="M22" s="91"/>
      <c r="N22" s="92"/>
      <c r="O22" s="88"/>
      <c r="P22" s="90"/>
      <c r="Q22" s="91"/>
      <c r="R22" s="92"/>
      <c r="S22" s="88"/>
      <c r="T22" s="90"/>
      <c r="U22" s="91"/>
      <c r="V22" s="92"/>
      <c r="W22" s="88"/>
      <c r="X22" s="90"/>
      <c r="Y22" s="91"/>
      <c r="Z22" s="92"/>
      <c r="AA22" s="88">
        <v>8</v>
      </c>
      <c r="AB22" s="90">
        <v>4</v>
      </c>
      <c r="AC22" s="91" t="s">
        <v>23</v>
      </c>
      <c r="AD22" s="92">
        <v>3</v>
      </c>
      <c r="AI22" s="93" t="s">
        <v>140</v>
      </c>
    </row>
    <row r="23" spans="1:35" s="94" customFormat="1" ht="15.75">
      <c r="A23" s="98" t="s">
        <v>172</v>
      </c>
      <c r="B23" s="96" t="s">
        <v>207</v>
      </c>
      <c r="C23" s="175" t="s">
        <v>208</v>
      </c>
      <c r="D23" s="188"/>
      <c r="E23" s="88">
        <f t="shared" si="2"/>
        <v>8</v>
      </c>
      <c r="F23" s="89">
        <f t="shared" si="3"/>
        <v>2</v>
      </c>
      <c r="G23" s="88"/>
      <c r="H23" s="90"/>
      <c r="I23" s="91"/>
      <c r="J23" s="92"/>
      <c r="K23" s="88"/>
      <c r="L23" s="90"/>
      <c r="M23" s="91"/>
      <c r="N23" s="92"/>
      <c r="O23" s="88"/>
      <c r="P23" s="90"/>
      <c r="Q23" s="91"/>
      <c r="R23" s="92"/>
      <c r="S23" s="88"/>
      <c r="T23" s="90"/>
      <c r="U23" s="91"/>
      <c r="V23" s="92"/>
      <c r="W23" s="88"/>
      <c r="X23" s="90"/>
      <c r="Y23" s="91"/>
      <c r="Z23" s="92"/>
      <c r="AA23" s="88"/>
      <c r="AB23" s="90"/>
      <c r="AC23" s="91"/>
      <c r="AD23" s="92"/>
      <c r="AE23" s="88">
        <v>8</v>
      </c>
      <c r="AF23" s="90">
        <v>0</v>
      </c>
      <c r="AG23" s="91" t="s">
        <v>23</v>
      </c>
      <c r="AH23" s="92">
        <v>2</v>
      </c>
      <c r="AI23" s="93" t="s">
        <v>140</v>
      </c>
    </row>
    <row r="24" spans="1:35" s="94" customFormat="1" ht="15.75">
      <c r="A24" s="97" t="s">
        <v>175</v>
      </c>
      <c r="B24" s="99" t="s">
        <v>209</v>
      </c>
      <c r="C24" s="176" t="s">
        <v>210</v>
      </c>
      <c r="D24" s="189"/>
      <c r="E24" s="100">
        <f>SUM(G24:H24,K24:L24,O24:P24,S24:T24,W24:X24,AA24:AB24,AE24:AF24)</f>
        <v>8</v>
      </c>
      <c r="F24" s="101">
        <f t="shared" si="3"/>
        <v>2</v>
      </c>
      <c r="G24" s="100"/>
      <c r="H24" s="102"/>
      <c r="I24" s="103"/>
      <c r="J24" s="104"/>
      <c r="K24" s="100"/>
      <c r="L24" s="102"/>
      <c r="M24" s="103"/>
      <c r="N24" s="104"/>
      <c r="O24" s="100"/>
      <c r="P24" s="102"/>
      <c r="Q24" s="103"/>
      <c r="R24" s="104"/>
      <c r="S24" s="100"/>
      <c r="T24" s="102"/>
      <c r="U24" s="103"/>
      <c r="V24" s="104"/>
      <c r="W24" s="100"/>
      <c r="X24" s="102"/>
      <c r="Y24" s="103"/>
      <c r="Z24" s="104"/>
      <c r="AA24" s="100"/>
      <c r="AB24" s="102"/>
      <c r="AC24" s="103"/>
      <c r="AD24" s="104"/>
      <c r="AE24" s="100">
        <v>8</v>
      </c>
      <c r="AF24" s="102">
        <v>0</v>
      </c>
      <c r="AG24" s="103" t="s">
        <v>23</v>
      </c>
      <c r="AH24" s="104">
        <v>2</v>
      </c>
      <c r="AI24" s="93" t="s">
        <v>140</v>
      </c>
    </row>
    <row r="25" spans="1:35" s="24" customFormat="1" ht="20.25" customHeight="1">
      <c r="A25" s="423" t="s">
        <v>217</v>
      </c>
      <c r="B25" s="424"/>
      <c r="C25" s="424" t="s">
        <v>176</v>
      </c>
      <c r="D25" s="18" t="s">
        <v>215</v>
      </c>
      <c r="E25" s="19">
        <f>SUM(E10,E19)</f>
        <v>184</v>
      </c>
      <c r="F25" s="20">
        <f>SUM(F10,F19)</f>
        <v>45</v>
      </c>
      <c r="G25" s="19">
        <f aca="true" t="shared" si="5" ref="G25:AH25">SUM(G10,G19)</f>
        <v>0</v>
      </c>
      <c r="H25" s="22">
        <f t="shared" si="5"/>
        <v>0</v>
      </c>
      <c r="I25" s="22">
        <f t="shared" si="5"/>
        <v>0</v>
      </c>
      <c r="J25" s="23">
        <f t="shared" si="5"/>
        <v>0</v>
      </c>
      <c r="K25" s="19">
        <f t="shared" si="5"/>
        <v>0</v>
      </c>
      <c r="L25" s="22">
        <f t="shared" si="5"/>
        <v>0</v>
      </c>
      <c r="M25" s="22">
        <f t="shared" si="5"/>
        <v>0</v>
      </c>
      <c r="N25" s="23">
        <f t="shared" si="5"/>
        <v>0</v>
      </c>
      <c r="O25" s="19">
        <f t="shared" si="5"/>
        <v>0</v>
      </c>
      <c r="P25" s="22">
        <f t="shared" si="5"/>
        <v>0</v>
      </c>
      <c r="Q25" s="22">
        <f t="shared" si="5"/>
        <v>0</v>
      </c>
      <c r="R25" s="23">
        <f t="shared" si="5"/>
        <v>0</v>
      </c>
      <c r="S25" s="19">
        <f t="shared" si="5"/>
        <v>0</v>
      </c>
      <c r="T25" s="22">
        <f t="shared" si="5"/>
        <v>0</v>
      </c>
      <c r="U25" s="22">
        <f t="shared" si="5"/>
        <v>0</v>
      </c>
      <c r="V25" s="23">
        <f t="shared" si="5"/>
        <v>0</v>
      </c>
      <c r="W25" s="19">
        <f t="shared" si="5"/>
        <v>8</v>
      </c>
      <c r="X25" s="22">
        <f t="shared" si="5"/>
        <v>8</v>
      </c>
      <c r="Y25" s="22">
        <f t="shared" si="5"/>
        <v>0</v>
      </c>
      <c r="Z25" s="23">
        <f t="shared" si="5"/>
        <v>4</v>
      </c>
      <c r="AA25" s="19">
        <f t="shared" si="5"/>
        <v>64</v>
      </c>
      <c r="AB25" s="22">
        <f t="shared" si="5"/>
        <v>52</v>
      </c>
      <c r="AC25" s="22">
        <f t="shared" si="5"/>
        <v>0</v>
      </c>
      <c r="AD25" s="23">
        <f t="shared" si="5"/>
        <v>28</v>
      </c>
      <c r="AE25" s="19">
        <f t="shared" si="5"/>
        <v>32</v>
      </c>
      <c r="AF25" s="22">
        <f t="shared" si="5"/>
        <v>20</v>
      </c>
      <c r="AG25" s="22">
        <f t="shared" si="5"/>
        <v>0</v>
      </c>
      <c r="AH25" s="23">
        <f t="shared" si="5"/>
        <v>13</v>
      </c>
      <c r="AI25" s="20"/>
    </row>
    <row r="26" spans="1:35" s="94" customFormat="1" ht="15">
      <c r="A26" s="106"/>
      <c r="B26" s="107"/>
      <c r="C26" s="166"/>
      <c r="D26" s="182"/>
      <c r="E26" s="100"/>
      <c r="F26" s="101"/>
      <c r="G26" s="100"/>
      <c r="H26" s="102"/>
      <c r="I26" s="103"/>
      <c r="J26" s="104"/>
      <c r="K26" s="100"/>
      <c r="L26" s="102"/>
      <c r="M26" s="103"/>
      <c r="N26" s="104"/>
      <c r="O26" s="100"/>
      <c r="P26" s="102"/>
      <c r="Q26" s="103"/>
      <c r="R26" s="104"/>
      <c r="S26" s="100"/>
      <c r="T26" s="102"/>
      <c r="U26" s="103"/>
      <c r="V26" s="104"/>
      <c r="W26" s="100"/>
      <c r="X26" s="102"/>
      <c r="Y26" s="103"/>
      <c r="Z26" s="104"/>
      <c r="AA26" s="100"/>
      <c r="AB26" s="102"/>
      <c r="AC26" s="103"/>
      <c r="AD26" s="104"/>
      <c r="AE26" s="100"/>
      <c r="AF26" s="102"/>
      <c r="AG26" s="103"/>
      <c r="AH26" s="104"/>
      <c r="AI26" s="105"/>
    </row>
    <row r="27" spans="1:35" s="24" customFormat="1" ht="20.25" customHeight="1">
      <c r="A27" s="423" t="s">
        <v>177</v>
      </c>
      <c r="B27" s="424"/>
      <c r="C27" s="424"/>
      <c r="D27" s="18" t="s">
        <v>215</v>
      </c>
      <c r="E27" s="19">
        <f>SUM(G27:H27,K27:L27,O27:P27,S27:T27,W27:X27,AA27:AB27,AE27:AF27)</f>
        <v>12</v>
      </c>
      <c r="F27" s="20">
        <f>SUM(J27,N27,R27,V27,Z27,AD27,AH27)</f>
        <v>10</v>
      </c>
      <c r="G27" s="19"/>
      <c r="H27" s="22"/>
      <c r="I27" s="22"/>
      <c r="J27" s="23"/>
      <c r="K27" s="19"/>
      <c r="L27" s="22"/>
      <c r="M27" s="22"/>
      <c r="N27" s="23"/>
      <c r="O27" s="19"/>
      <c r="P27" s="22"/>
      <c r="Q27" s="22"/>
      <c r="R27" s="23"/>
      <c r="S27" s="19">
        <v>2</v>
      </c>
      <c r="T27" s="22">
        <v>0</v>
      </c>
      <c r="U27" s="22"/>
      <c r="V27" s="23">
        <v>2</v>
      </c>
      <c r="W27" s="19">
        <v>8</v>
      </c>
      <c r="X27" s="22">
        <v>0</v>
      </c>
      <c r="Y27" s="22"/>
      <c r="Z27" s="23">
        <v>6</v>
      </c>
      <c r="AA27" s="19">
        <v>2</v>
      </c>
      <c r="AB27" s="22">
        <v>0</v>
      </c>
      <c r="AC27" s="22"/>
      <c r="AD27" s="23">
        <v>2</v>
      </c>
      <c r="AE27" s="19"/>
      <c r="AF27" s="22"/>
      <c r="AG27" s="22"/>
      <c r="AH27" s="23"/>
      <c r="AI27" s="20"/>
    </row>
    <row r="28" spans="1:35" s="117" customFormat="1" ht="15">
      <c r="A28" s="108"/>
      <c r="B28" s="109"/>
      <c r="C28" s="167"/>
      <c r="D28" s="183"/>
      <c r="E28" s="110">
        <f>SUM(G28:H28,K28:L28,O28:P28,S28:T28,W28:X28,AA28:AB28,AE28:AF28)</f>
        <v>12</v>
      </c>
      <c r="F28" s="111">
        <f>SUM(J28,N28,R28,V28,Z28,AD28,AH28)</f>
        <v>10</v>
      </c>
      <c r="G28" s="112"/>
      <c r="H28" s="113"/>
      <c r="I28" s="114"/>
      <c r="J28" s="115"/>
      <c r="K28" s="110"/>
      <c r="L28" s="113"/>
      <c r="M28" s="114"/>
      <c r="N28" s="115"/>
      <c r="O28" s="110"/>
      <c r="P28" s="113"/>
      <c r="Q28" s="114"/>
      <c r="R28" s="115"/>
      <c r="S28" s="110">
        <v>2</v>
      </c>
      <c r="T28" s="113">
        <v>0</v>
      </c>
      <c r="U28" s="114"/>
      <c r="V28" s="115">
        <v>2</v>
      </c>
      <c r="W28" s="110">
        <v>8</v>
      </c>
      <c r="X28" s="113">
        <v>0</v>
      </c>
      <c r="Y28" s="114"/>
      <c r="Z28" s="115">
        <v>6</v>
      </c>
      <c r="AA28" s="110">
        <v>2</v>
      </c>
      <c r="AB28" s="113">
        <v>0</v>
      </c>
      <c r="AC28" s="114"/>
      <c r="AD28" s="115">
        <v>2</v>
      </c>
      <c r="AE28" s="110"/>
      <c r="AF28" s="113"/>
      <c r="AG28" s="114"/>
      <c r="AH28" s="115"/>
      <c r="AI28" s="116"/>
    </row>
    <row r="29" spans="1:35" s="117" customFormat="1" ht="15">
      <c r="A29" s="118"/>
      <c r="B29" s="119"/>
      <c r="C29" s="168"/>
      <c r="D29" s="185"/>
      <c r="E29" s="120"/>
      <c r="F29" s="121"/>
      <c r="G29" s="122"/>
      <c r="H29" s="123"/>
      <c r="I29" s="124"/>
      <c r="J29" s="125"/>
      <c r="K29" s="120"/>
      <c r="L29" s="123"/>
      <c r="M29" s="124"/>
      <c r="N29" s="125"/>
      <c r="O29" s="120"/>
      <c r="P29" s="123"/>
      <c r="Q29" s="124"/>
      <c r="R29" s="125"/>
      <c r="S29" s="120"/>
      <c r="T29" s="123"/>
      <c r="U29" s="124"/>
      <c r="V29" s="125"/>
      <c r="W29" s="120"/>
      <c r="X29" s="123"/>
      <c r="Y29" s="124"/>
      <c r="Z29" s="125"/>
      <c r="AA29" s="120"/>
      <c r="AB29" s="123"/>
      <c r="AC29" s="124"/>
      <c r="AD29" s="125"/>
      <c r="AE29" s="120"/>
      <c r="AF29" s="123"/>
      <c r="AG29" s="124"/>
      <c r="AH29" s="125"/>
      <c r="AI29" s="126"/>
    </row>
    <row r="30" spans="1:35" s="117" customFormat="1" ht="15">
      <c r="A30" s="127"/>
      <c r="B30" s="128"/>
      <c r="C30" s="169"/>
      <c r="D30" s="186"/>
      <c r="E30" s="129"/>
      <c r="F30" s="130"/>
      <c r="G30" s="131"/>
      <c r="H30" s="132"/>
      <c r="I30" s="133"/>
      <c r="J30" s="134"/>
      <c r="K30" s="129"/>
      <c r="L30" s="132"/>
      <c r="M30" s="133"/>
      <c r="N30" s="134"/>
      <c r="O30" s="129"/>
      <c r="P30" s="132"/>
      <c r="Q30" s="133"/>
      <c r="R30" s="134"/>
      <c r="S30" s="129"/>
      <c r="T30" s="132"/>
      <c r="U30" s="133"/>
      <c r="V30" s="134"/>
      <c r="W30" s="129"/>
      <c r="X30" s="132"/>
      <c r="Y30" s="133"/>
      <c r="Z30" s="134"/>
      <c r="AA30" s="129"/>
      <c r="AB30" s="132"/>
      <c r="AC30" s="133"/>
      <c r="AD30" s="134"/>
      <c r="AE30" s="129"/>
      <c r="AF30" s="132"/>
      <c r="AG30" s="133"/>
      <c r="AH30" s="134"/>
      <c r="AI30" s="135"/>
    </row>
    <row r="31" spans="1:35" s="24" customFormat="1" ht="15.75">
      <c r="A31" s="423" t="s">
        <v>178</v>
      </c>
      <c r="B31" s="424"/>
      <c r="C31" s="424" t="s">
        <v>178</v>
      </c>
      <c r="D31" s="18"/>
      <c r="E31" s="19"/>
      <c r="F31" s="20">
        <v>15</v>
      </c>
      <c r="G31" s="19"/>
      <c r="H31" s="22"/>
      <c r="I31" s="22"/>
      <c r="J31" s="23"/>
      <c r="K31" s="19"/>
      <c r="L31" s="22"/>
      <c r="M31" s="22"/>
      <c r="N31" s="23"/>
      <c r="O31" s="19"/>
      <c r="P31" s="22"/>
      <c r="Q31" s="22"/>
      <c r="R31" s="23"/>
      <c r="S31" s="19"/>
      <c r="T31" s="22"/>
      <c r="U31" s="22"/>
      <c r="V31" s="23"/>
      <c r="W31" s="19"/>
      <c r="X31" s="22"/>
      <c r="Y31" s="22"/>
      <c r="Z31" s="23"/>
      <c r="AA31" s="19"/>
      <c r="AB31" s="22"/>
      <c r="AC31" s="22"/>
      <c r="AD31" s="23"/>
      <c r="AE31" s="19"/>
      <c r="AF31" s="22"/>
      <c r="AG31" s="22" t="s">
        <v>179</v>
      </c>
      <c r="AH31" s="23">
        <v>15</v>
      </c>
      <c r="AI31" s="20"/>
    </row>
    <row r="32" spans="1:35" s="210" customFormat="1" ht="15.75" thickBot="1">
      <c r="A32" s="199"/>
      <c r="B32" s="200"/>
      <c r="C32" s="201"/>
      <c r="D32" s="202"/>
      <c r="E32" s="203"/>
      <c r="F32" s="204"/>
      <c r="G32" s="205"/>
      <c r="H32" s="206"/>
      <c r="I32" s="207"/>
      <c r="J32" s="208"/>
      <c r="K32" s="203"/>
      <c r="L32" s="206"/>
      <c r="M32" s="207"/>
      <c r="N32" s="208"/>
      <c r="O32" s="203"/>
      <c r="P32" s="206"/>
      <c r="Q32" s="207"/>
      <c r="R32" s="208"/>
      <c r="S32" s="203"/>
      <c r="T32" s="206"/>
      <c r="U32" s="207"/>
      <c r="V32" s="208"/>
      <c r="W32" s="203"/>
      <c r="X32" s="206"/>
      <c r="Y32" s="207"/>
      <c r="Z32" s="208"/>
      <c r="AA32" s="203"/>
      <c r="AB32" s="206"/>
      <c r="AC32" s="207"/>
      <c r="AD32" s="208"/>
      <c r="AE32" s="203"/>
      <c r="AF32" s="206"/>
      <c r="AG32" s="207"/>
      <c r="AH32" s="208"/>
      <c r="AI32" s="209"/>
    </row>
    <row r="33" spans="1:35" s="194" customFormat="1" ht="20.25" customHeight="1" thickBot="1" thickTop="1">
      <c r="A33" s="447" t="s">
        <v>218</v>
      </c>
      <c r="B33" s="448"/>
      <c r="C33" s="448" t="s">
        <v>180</v>
      </c>
      <c r="D33" s="184"/>
      <c r="E33" s="195">
        <f>SUM('BSC L KÖM Alap'!E62,E10,E19,E27,E31)</f>
        <v>792</v>
      </c>
      <c r="F33" s="196">
        <f>SUM('BSC L KÖM Alap'!F62,F10,F19,F27,F31)</f>
        <v>210</v>
      </c>
      <c r="G33" s="195">
        <f>SUM('BSC L KÖM Alap'!G62,G10,G19,G27,G31)+SUM('BSC L KÖM Alap'!H62,H10,H19,H27,H31)</f>
        <v>120</v>
      </c>
      <c r="H33" s="197"/>
      <c r="I33" s="197">
        <f>SUM('BSC L KÖM Alap'!I62,I10,I19,I27,I31)</f>
        <v>0</v>
      </c>
      <c r="J33" s="198">
        <f>SUM('BSC L KÖM Alap'!J62,J10,J19,J27,J31)</f>
        <v>26</v>
      </c>
      <c r="K33" s="195">
        <f>SUM('BSC L KÖM Alap'!K62,K10,K19,K27,K31)+SUM('BSC L KÖM Alap'!L62,L10,L19,L27,L31)</f>
        <v>124</v>
      </c>
      <c r="L33" s="197"/>
      <c r="M33" s="197">
        <f>SUM('BSC L KÖM Alap'!M62,M10,M19,M27,M31)</f>
        <v>0</v>
      </c>
      <c r="N33" s="198">
        <f>SUM('BSC L KÖM Alap'!N62,N10,N19,N27,N31)</f>
        <v>31</v>
      </c>
      <c r="O33" s="195">
        <f>SUM('BSC L KÖM Alap'!O62,O10,O19,O27,O31)+SUM('BSC L KÖM Alap'!P62,P10,P19,P27,P31)</f>
        <v>120</v>
      </c>
      <c r="P33" s="197"/>
      <c r="Q33" s="197">
        <f>SUM('BSC L KÖM Alap'!Q62,Q10,Q19,Q27,Q31)</f>
        <v>0</v>
      </c>
      <c r="R33" s="198">
        <f>SUM('BSC L KÖM Alap'!R62,R10,R19,R27,R31)</f>
        <v>30</v>
      </c>
      <c r="S33" s="195">
        <f>SUM('BSC L KÖM Alap'!S62,S10,S19,S27,S31)+SUM('BSC L KÖM Alap'!T62,T10,T19,T27,T31)</f>
        <v>126</v>
      </c>
      <c r="T33" s="197"/>
      <c r="U33" s="197">
        <f>SUM('BSC L KÖM Alap'!U62,U10,U19,U27,U31)</f>
        <v>0</v>
      </c>
      <c r="V33" s="198">
        <f>SUM('BSC L KÖM Alap'!V62,V10,V19,V27,V31)</f>
        <v>28</v>
      </c>
      <c r="W33" s="195">
        <f>SUM('BSC L KÖM Alap'!W62,W10,W19,W27,W31)+SUM('BSC L KÖM Alap'!X62,X10,X19,X27,X31)</f>
        <v>132</v>
      </c>
      <c r="X33" s="197"/>
      <c r="Y33" s="197">
        <f>SUM('BSC L KÖM Alap'!Y62,Y10,Y19,Y27,Y31)</f>
        <v>0</v>
      </c>
      <c r="Z33" s="198">
        <f>SUM('BSC L KÖM Alap'!Z62,Z10,Z19,Z27,Z31)</f>
        <v>37</v>
      </c>
      <c r="AA33" s="195">
        <f>SUM('BSC L KÖM Alap'!AA62,AA10,AA19,AA27,AA31)+SUM('BSC L KÖM Alap'!AB62,AB10,AB19,AB27,AB31)</f>
        <v>118</v>
      </c>
      <c r="AB33" s="197"/>
      <c r="AC33" s="197">
        <f>SUM('BSC L KÖM Alap'!AC62,AC10,AC19,AC27,AC31)</f>
        <v>0</v>
      </c>
      <c r="AD33" s="198">
        <f>SUM('BSC L KÖM Alap'!AD62,AD10,AD19,AD27,AD31)</f>
        <v>30</v>
      </c>
      <c r="AE33" s="195">
        <f>SUM('BSC L KÖM Alap'!AE62,AE10,AE19,AE27,AE31)+SUM('BSC L KÖM Alap'!AF62,AF10,AF19,AF27,AF31)</f>
        <v>52</v>
      </c>
      <c r="AF33" s="197"/>
      <c r="AG33" s="197">
        <f>SUM('BSC L KÖM Alap'!AG62,AG10,AG19,AG27,AG31)</f>
        <v>0</v>
      </c>
      <c r="AH33" s="198">
        <f>SUM('BSC L KÖM Alap'!AH62,AH10,AH19,AH27,AH31)</f>
        <v>28</v>
      </c>
      <c r="AI33" s="196"/>
    </row>
    <row r="34" spans="1:35" s="256" customFormat="1" ht="20.25" customHeight="1">
      <c r="A34" s="255"/>
      <c r="C34" s="257" t="s">
        <v>184</v>
      </c>
      <c r="D34" s="257"/>
      <c r="E34" s="258"/>
      <c r="F34" s="259"/>
      <c r="G34" s="260"/>
      <c r="H34" s="261"/>
      <c r="I34" s="262">
        <f>'BSC L KÖM Alap'!I62+COUNTIF(I10:I32,"a")</f>
        <v>0</v>
      </c>
      <c r="J34" s="263"/>
      <c r="K34" s="260"/>
      <c r="L34" s="261"/>
      <c r="M34" s="262">
        <f>'BSC L KÖM Alap'!M62+COUNTIF(M10:M32,"a")</f>
        <v>0</v>
      </c>
      <c r="N34" s="263"/>
      <c r="O34" s="260"/>
      <c r="P34" s="261"/>
      <c r="Q34" s="262">
        <f>'BSC L KÖM Alap'!Q62+COUNTIF(Q10:Q32,"a")</f>
        <v>0</v>
      </c>
      <c r="R34" s="263"/>
      <c r="S34" s="260"/>
      <c r="T34" s="261"/>
      <c r="U34" s="262">
        <f>'BSC L KÖM Alap'!U62+COUNTIF(U10:U32,"a")</f>
        <v>0</v>
      </c>
      <c r="V34" s="263"/>
      <c r="W34" s="260"/>
      <c r="X34" s="261"/>
      <c r="Y34" s="262">
        <f>'BSC L KÖM Alap'!Y62+COUNTIF(Y10:Y32,"a")</f>
        <v>0</v>
      </c>
      <c r="Z34" s="263"/>
      <c r="AA34" s="260"/>
      <c r="AB34" s="261"/>
      <c r="AC34" s="262">
        <f>'BSC L KÖM Alap'!AC62+COUNTIF(AC10:AC32,"a")</f>
        <v>0</v>
      </c>
      <c r="AD34" s="263"/>
      <c r="AE34" s="260"/>
      <c r="AF34" s="261"/>
      <c r="AG34" s="262">
        <f>'BSC L KÖM Alap'!AG62+COUNTIF(AG10:AG32,"a")</f>
        <v>1</v>
      </c>
      <c r="AH34" s="263"/>
      <c r="AI34" s="264"/>
    </row>
    <row r="35" spans="1:35" s="266" customFormat="1" ht="20.25" customHeight="1">
      <c r="A35" s="265"/>
      <c r="C35" s="267" t="s">
        <v>87</v>
      </c>
      <c r="D35" s="267"/>
      <c r="E35" s="268"/>
      <c r="F35" s="269"/>
      <c r="G35" s="270"/>
      <c r="H35" s="271"/>
      <c r="I35" s="272">
        <f>'BSC L KÖM Alap'!I64+COUNTIF(I11:I33,"v")</f>
        <v>4</v>
      </c>
      <c r="J35" s="273"/>
      <c r="K35" s="270"/>
      <c r="L35" s="271"/>
      <c r="M35" s="272">
        <f>'BSC L KÖM Alap'!M64+COUNTIF(M11:M33,"v")</f>
        <v>5</v>
      </c>
      <c r="N35" s="273"/>
      <c r="O35" s="270"/>
      <c r="P35" s="271"/>
      <c r="Q35" s="272">
        <f>'BSC L KÖM Alap'!Q64+COUNTIF(Q11:Q33,"v")</f>
        <v>5</v>
      </c>
      <c r="R35" s="273"/>
      <c r="S35" s="270"/>
      <c r="T35" s="271"/>
      <c r="U35" s="272">
        <f>'BSC L KÖM Alap'!U64+COUNTIF(U11:U33,"v")</f>
        <v>5</v>
      </c>
      <c r="V35" s="273"/>
      <c r="W35" s="270"/>
      <c r="X35" s="271"/>
      <c r="Y35" s="272">
        <f>'BSC L KÖM Alap'!Y64+COUNTIF(Y11:Y33,"v")</f>
        <v>4</v>
      </c>
      <c r="Z35" s="273"/>
      <c r="AA35" s="270"/>
      <c r="AB35" s="271"/>
      <c r="AC35" s="272">
        <f>'BSC L KÖM Alap'!AC64+COUNTIF(AC11:AC33,"v")</f>
        <v>0</v>
      </c>
      <c r="AD35" s="273"/>
      <c r="AE35" s="270"/>
      <c r="AF35" s="271"/>
      <c r="AG35" s="272">
        <f>'BSC L KÖM Alap'!AG64+COUNTIF(AG11:AG33,"v")</f>
        <v>1</v>
      </c>
      <c r="AH35" s="273"/>
      <c r="AI35" s="274"/>
    </row>
    <row r="36" spans="1:35" s="236" customFormat="1" ht="20.25" customHeight="1" thickBot="1">
      <c r="A36" s="146"/>
      <c r="B36" s="147"/>
      <c r="C36" s="148" t="s">
        <v>183</v>
      </c>
      <c r="D36" s="148"/>
      <c r="E36" s="149"/>
      <c r="F36" s="150"/>
      <c r="G36" s="151"/>
      <c r="H36" s="152"/>
      <c r="I36" s="254">
        <f>'BSC L KÖM Alap'!I65+COUNTIF(I11:I33,"é")</f>
        <v>5</v>
      </c>
      <c r="J36" s="153"/>
      <c r="K36" s="151"/>
      <c r="L36" s="152"/>
      <c r="M36" s="254">
        <f>'BSC L KÖM Alap'!M65+COUNTIF(M11:M33,"é")</f>
        <v>4</v>
      </c>
      <c r="N36" s="153"/>
      <c r="O36" s="151"/>
      <c r="P36" s="152"/>
      <c r="Q36" s="254">
        <f>'BSC L KÖM Alap'!Q65+COUNTIF(Q11:Q33,"é")</f>
        <v>6</v>
      </c>
      <c r="R36" s="153"/>
      <c r="S36" s="151"/>
      <c r="T36" s="152"/>
      <c r="U36" s="254">
        <f>'BSC L KÖM Alap'!U65+COUNTIF(U11:U33,"é")</f>
        <v>5</v>
      </c>
      <c r="V36" s="153"/>
      <c r="W36" s="151"/>
      <c r="X36" s="152"/>
      <c r="Y36" s="254">
        <f>'BSC L KÖM Alap'!Y65+COUNTIF(Y11:Y33,"é")</f>
        <v>6</v>
      </c>
      <c r="Z36" s="153"/>
      <c r="AA36" s="151"/>
      <c r="AB36" s="152"/>
      <c r="AC36" s="254">
        <f>'BSC L KÖM Alap'!AC65+COUNTIF(AC11:AC33,"é")</f>
        <v>8</v>
      </c>
      <c r="AD36" s="153"/>
      <c r="AE36" s="151"/>
      <c r="AF36" s="152"/>
      <c r="AG36" s="254">
        <f>'BSC L KÖM Alap'!AG65+COUNTIF(AG11:AG33,"é")</f>
        <v>3</v>
      </c>
      <c r="AH36" s="153"/>
      <c r="AI36" s="154"/>
    </row>
    <row r="37" spans="1:35" s="117" customFormat="1" ht="14.25">
      <c r="A37" s="246"/>
      <c r="B37" s="446" t="s">
        <v>222</v>
      </c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446"/>
      <c r="AG37" s="446"/>
      <c r="AH37" s="446"/>
      <c r="AI37" s="446"/>
    </row>
    <row r="38" spans="1:35" s="117" customFormat="1" ht="14.25">
      <c r="A38" s="246"/>
      <c r="B38" s="446"/>
      <c r="C38" s="446"/>
      <c r="D38" s="446"/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446"/>
      <c r="T38" s="446"/>
      <c r="U38" s="446"/>
      <c r="V38" s="446"/>
      <c r="W38" s="446"/>
      <c r="X38" s="446"/>
      <c r="Y38" s="446"/>
      <c r="Z38" s="446"/>
      <c r="AA38" s="446"/>
      <c r="AB38" s="446"/>
      <c r="AC38" s="446"/>
      <c r="AD38" s="446"/>
      <c r="AE38" s="446"/>
      <c r="AF38" s="446"/>
      <c r="AG38" s="446"/>
      <c r="AH38" s="446"/>
      <c r="AI38" s="446"/>
    </row>
    <row r="39" spans="1:35" s="117" customFormat="1" ht="14.25">
      <c r="A39" s="246"/>
      <c r="B39" s="446"/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46"/>
      <c r="Y39" s="446"/>
      <c r="Z39" s="446"/>
      <c r="AA39" s="446"/>
      <c r="AB39" s="446"/>
      <c r="AC39" s="446"/>
      <c r="AD39" s="446"/>
      <c r="AE39" s="446"/>
      <c r="AF39" s="446"/>
      <c r="AG39" s="446"/>
      <c r="AH39" s="446"/>
      <c r="AI39" s="446"/>
    </row>
    <row r="40" spans="1:35" s="250" customFormat="1" ht="15.75">
      <c r="A40" s="246"/>
      <c r="B40" s="247" t="s">
        <v>181</v>
      </c>
      <c r="C40" s="248"/>
      <c r="D40" s="248"/>
      <c r="E40" s="249"/>
      <c r="F40" s="249"/>
      <c r="H40" s="249"/>
      <c r="I40" s="251"/>
      <c r="J40" s="249"/>
      <c r="K40" s="249"/>
      <c r="L40" s="249"/>
      <c r="M40" s="251"/>
      <c r="N40" s="249"/>
      <c r="O40" s="249"/>
      <c r="P40" s="249"/>
      <c r="Q40" s="251"/>
      <c r="R40" s="249"/>
      <c r="S40" s="249"/>
      <c r="T40" s="249"/>
      <c r="U40" s="251"/>
      <c r="V40" s="249"/>
      <c r="W40" s="249"/>
      <c r="X40" s="249"/>
      <c r="Y40" s="251"/>
      <c r="Z40" s="249"/>
      <c r="AB40" s="249"/>
      <c r="AC40" s="251"/>
      <c r="AD40" s="249"/>
      <c r="AE40" s="249"/>
      <c r="AF40" s="249"/>
      <c r="AG40" s="251"/>
      <c r="AH40" s="249"/>
      <c r="AI40" s="249"/>
    </row>
    <row r="41" spans="1:35" ht="12.75">
      <c r="A41" s="246"/>
      <c r="B41" s="252"/>
      <c r="C41" s="216"/>
      <c r="D41" s="216"/>
      <c r="E41" s="216"/>
      <c r="F41" s="216"/>
      <c r="G41" s="85"/>
      <c r="H41" s="216"/>
      <c r="I41" s="253"/>
      <c r="J41" s="216"/>
      <c r="K41" s="216"/>
      <c r="L41" s="216"/>
      <c r="M41" s="253"/>
      <c r="N41" s="216"/>
      <c r="O41" s="216"/>
      <c r="P41" s="216"/>
      <c r="Q41" s="253"/>
      <c r="R41" s="216"/>
      <c r="S41" s="216"/>
      <c r="T41" s="216"/>
      <c r="U41" s="253"/>
      <c r="V41" s="216"/>
      <c r="W41" s="216"/>
      <c r="X41" s="216"/>
      <c r="Y41" s="253"/>
      <c r="Z41" s="216"/>
      <c r="AA41" s="85"/>
      <c r="AB41" s="216"/>
      <c r="AC41" s="253"/>
      <c r="AD41" s="216"/>
      <c r="AE41" s="216"/>
      <c r="AF41" s="216"/>
      <c r="AG41" s="253"/>
      <c r="AH41" s="216"/>
      <c r="AI41" s="217"/>
    </row>
    <row r="42" spans="1:35" ht="12.75">
      <c r="A42" s="246"/>
      <c r="B42" s="136"/>
      <c r="C42" s="85"/>
      <c r="D42" s="85"/>
      <c r="E42" s="85"/>
      <c r="F42" s="85"/>
      <c r="G42" s="85"/>
      <c r="H42" s="85"/>
      <c r="I42" s="137"/>
      <c r="J42" s="85"/>
      <c r="K42" s="85"/>
      <c r="L42" s="85"/>
      <c r="M42" s="137"/>
      <c r="N42" s="85"/>
      <c r="O42" s="85"/>
      <c r="P42" s="85"/>
      <c r="Q42" s="137"/>
      <c r="R42" s="85"/>
      <c r="S42" s="85"/>
      <c r="T42" s="85"/>
      <c r="U42" s="137"/>
      <c r="V42" s="85"/>
      <c r="W42" s="85"/>
      <c r="X42" s="85"/>
      <c r="Y42" s="137"/>
      <c r="Z42" s="85"/>
      <c r="AA42" s="85"/>
      <c r="AB42" s="85"/>
      <c r="AC42" s="137"/>
      <c r="AD42" s="85"/>
      <c r="AE42" s="85"/>
      <c r="AF42" s="85"/>
      <c r="AG42" s="137"/>
      <c r="AH42" s="85"/>
      <c r="AI42" s="85"/>
    </row>
    <row r="43" spans="1:35" ht="15.75">
      <c r="A43" s="246"/>
      <c r="B43" s="15"/>
      <c r="C43" s="451" t="s">
        <v>182</v>
      </c>
      <c r="D43" s="443"/>
      <c r="E43" s="444"/>
      <c r="F43" s="15"/>
      <c r="G43" s="15"/>
      <c r="H43" s="15"/>
      <c r="I43" s="15"/>
      <c r="J43" s="15"/>
      <c r="K43" s="15"/>
      <c r="L43" s="85"/>
      <c r="M43" s="137"/>
      <c r="N43" s="85"/>
      <c r="O43" s="85"/>
      <c r="P43" s="85"/>
      <c r="Q43" s="137"/>
      <c r="R43" s="85"/>
      <c r="S43" s="85"/>
      <c r="T43" s="85"/>
      <c r="U43" s="137"/>
      <c r="V43" s="85"/>
      <c r="W43" s="85"/>
      <c r="X43" s="85"/>
      <c r="Y43" s="137"/>
      <c r="Z43" s="85"/>
      <c r="AA43" s="85"/>
      <c r="AB43" s="85"/>
      <c r="AC43" s="137"/>
      <c r="AD43" s="85"/>
      <c r="AE43" s="85"/>
      <c r="AF43" s="85"/>
      <c r="AG43" s="137"/>
      <c r="AH43" s="85"/>
      <c r="AI43" s="85"/>
    </row>
    <row r="44" spans="1:35" ht="15.75">
      <c r="A44" s="246"/>
      <c r="B44" s="136"/>
      <c r="C44" s="307" t="s">
        <v>220</v>
      </c>
      <c r="D44" s="36"/>
      <c r="E44" s="15"/>
      <c r="F44" s="85"/>
      <c r="G44" s="85"/>
      <c r="H44" s="85"/>
      <c r="I44" s="137"/>
      <c r="J44" s="85"/>
      <c r="K44" s="85"/>
      <c r="L44" s="85"/>
      <c r="M44" s="137"/>
      <c r="N44" s="85"/>
      <c r="O44" s="85"/>
      <c r="P44" s="85"/>
      <c r="Q44" s="137"/>
      <c r="R44" s="85"/>
      <c r="S44" s="85"/>
      <c r="T44" s="85"/>
      <c r="U44" s="137"/>
      <c r="V44" s="85"/>
      <c r="W44" s="85"/>
      <c r="X44" s="85"/>
      <c r="Y44" s="137"/>
      <c r="Z44" s="85"/>
      <c r="AA44" s="85"/>
      <c r="AB44" s="85"/>
      <c r="AC44" s="137"/>
      <c r="AD44" s="85"/>
      <c r="AE44" s="85"/>
      <c r="AF44" s="85"/>
      <c r="AG44" s="137"/>
      <c r="AH44" s="85"/>
      <c r="AI44" s="85"/>
    </row>
    <row r="45" spans="1:35" ht="15">
      <c r="A45" s="246"/>
      <c r="B45" s="445"/>
      <c r="C45" s="445"/>
      <c r="D45" s="15"/>
      <c r="E45" s="85"/>
      <c r="F45" s="85"/>
      <c r="G45" s="85"/>
      <c r="H45" s="85"/>
      <c r="I45" s="137"/>
      <c r="J45" s="85"/>
      <c r="K45" s="85"/>
      <c r="L45" s="85"/>
      <c r="M45" s="137"/>
      <c r="N45" s="85"/>
      <c r="O45" s="85"/>
      <c r="P45" s="85"/>
      <c r="Q45" s="137"/>
      <c r="R45" s="85"/>
      <c r="S45" s="85"/>
      <c r="T45" s="85"/>
      <c r="U45" s="137"/>
      <c r="V45" s="85"/>
      <c r="W45" s="85"/>
      <c r="X45" s="85"/>
      <c r="Y45" s="137"/>
      <c r="Z45" s="85"/>
      <c r="AA45" s="85"/>
      <c r="AB45" s="85"/>
      <c r="AC45" s="137"/>
      <c r="AD45" s="85"/>
      <c r="AE45" s="85"/>
      <c r="AF45" s="85"/>
      <c r="AG45" s="137"/>
      <c r="AH45" s="85"/>
      <c r="AI45" s="85"/>
    </row>
    <row r="46" spans="1:35" ht="15">
      <c r="A46" s="246"/>
      <c r="B46" s="15"/>
      <c r="C46" s="85"/>
      <c r="D46" s="85"/>
      <c r="E46" s="85"/>
      <c r="F46" s="85"/>
      <c r="G46" s="85"/>
      <c r="H46" s="85"/>
      <c r="I46" s="137"/>
      <c r="J46" s="85"/>
      <c r="K46" s="85"/>
      <c r="L46" s="85"/>
      <c r="M46" s="137"/>
      <c r="N46" s="85"/>
      <c r="O46" s="85"/>
      <c r="P46" s="85"/>
      <c r="Q46" s="137"/>
      <c r="R46" s="85"/>
      <c r="S46" s="85"/>
      <c r="T46" s="85"/>
      <c r="U46" s="137"/>
      <c r="V46" s="85"/>
      <c r="W46" s="85"/>
      <c r="X46" s="85"/>
      <c r="Y46" s="137"/>
      <c r="Z46" s="85"/>
      <c r="AA46" s="85"/>
      <c r="AB46" s="85"/>
      <c r="AC46" s="137"/>
      <c r="AD46" s="85"/>
      <c r="AE46" s="85"/>
      <c r="AF46" s="85"/>
      <c r="AG46" s="137"/>
      <c r="AH46" s="85"/>
      <c r="AI46" s="85"/>
    </row>
    <row r="47" spans="1:35" ht="12.75">
      <c r="A47" s="246"/>
      <c r="B47" s="252"/>
      <c r="C47" s="216"/>
      <c r="D47" s="216"/>
      <c r="E47" s="216"/>
      <c r="F47" s="216"/>
      <c r="G47" s="85"/>
      <c r="H47" s="216"/>
      <c r="I47" s="253"/>
      <c r="J47" s="216"/>
      <c r="K47" s="216"/>
      <c r="L47" s="216"/>
      <c r="M47" s="253"/>
      <c r="N47" s="216"/>
      <c r="O47" s="216"/>
      <c r="P47" s="216"/>
      <c r="Q47" s="253"/>
      <c r="R47" s="216"/>
      <c r="S47" s="216"/>
      <c r="T47" s="216"/>
      <c r="U47" s="253"/>
      <c r="V47" s="216"/>
      <c r="W47" s="216"/>
      <c r="X47" s="216"/>
      <c r="Y47" s="253"/>
      <c r="Z47" s="216"/>
      <c r="AA47" s="85"/>
      <c r="AB47" s="216"/>
      <c r="AC47" s="253"/>
      <c r="AD47" s="216"/>
      <c r="AE47" s="216"/>
      <c r="AF47" s="216"/>
      <c r="AG47" s="253"/>
      <c r="AH47" s="216"/>
      <c r="AI47" s="217"/>
    </row>
    <row r="48" spans="1:35" ht="12.75">
      <c r="A48" s="246"/>
      <c r="B48" s="252"/>
      <c r="C48" s="216"/>
      <c r="D48" s="216"/>
      <c r="E48" s="216"/>
      <c r="F48" s="216"/>
      <c r="G48" s="85"/>
      <c r="H48" s="216"/>
      <c r="I48" s="253"/>
      <c r="J48" s="216"/>
      <c r="K48" s="216"/>
      <c r="L48" s="216"/>
      <c r="M48" s="253"/>
      <c r="N48" s="216"/>
      <c r="O48" s="216"/>
      <c r="P48" s="216"/>
      <c r="Q48" s="253"/>
      <c r="R48" s="216"/>
      <c r="S48" s="216"/>
      <c r="T48" s="216"/>
      <c r="U48" s="253"/>
      <c r="V48" s="216"/>
      <c r="W48" s="216"/>
      <c r="X48" s="216"/>
      <c r="Y48" s="253"/>
      <c r="Z48" s="216"/>
      <c r="AA48" s="85"/>
      <c r="AB48" s="216"/>
      <c r="AC48" s="253"/>
      <c r="AD48" s="216"/>
      <c r="AE48" s="216"/>
      <c r="AF48" s="216"/>
      <c r="AG48" s="253"/>
      <c r="AH48" s="216"/>
      <c r="AI48" s="217"/>
    </row>
    <row r="49" spans="1:35" ht="12.75">
      <c r="A49" s="227"/>
      <c r="B49" s="237"/>
      <c r="C49" s="238"/>
      <c r="D49" s="239"/>
      <c r="E49" s="240"/>
      <c r="F49" s="240"/>
      <c r="G49" s="241"/>
      <c r="H49" s="240"/>
      <c r="I49" s="242"/>
      <c r="J49" s="240"/>
      <c r="K49" s="240"/>
      <c r="L49" s="240"/>
      <c r="M49" s="242"/>
      <c r="N49" s="240"/>
      <c r="O49" s="240"/>
      <c r="P49" s="240"/>
      <c r="Q49" s="242"/>
      <c r="R49" s="240"/>
      <c r="S49" s="240"/>
      <c r="T49" s="240"/>
      <c r="U49" s="242"/>
      <c r="V49" s="240"/>
      <c r="W49" s="240"/>
      <c r="X49" s="240"/>
      <c r="Y49" s="242"/>
      <c r="Z49" s="240"/>
      <c r="AA49" s="241"/>
      <c r="AB49" s="240"/>
      <c r="AC49" s="242"/>
      <c r="AD49" s="240"/>
      <c r="AE49" s="240"/>
      <c r="AF49" s="240"/>
      <c r="AG49" s="242"/>
      <c r="AH49" s="240"/>
      <c r="AI49" s="243"/>
    </row>
    <row r="50" spans="1:34" ht="12.75">
      <c r="A50" s="222"/>
      <c r="B50" s="223"/>
      <c r="E50" s="224"/>
      <c r="F50" s="224"/>
      <c r="G50" s="225"/>
      <c r="H50" s="224"/>
      <c r="I50" s="226"/>
      <c r="J50" s="224"/>
      <c r="K50" s="224"/>
      <c r="L50" s="224"/>
      <c r="M50" s="226"/>
      <c r="N50" s="224"/>
      <c r="O50" s="224"/>
      <c r="P50" s="224"/>
      <c r="Q50" s="226"/>
      <c r="R50" s="224"/>
      <c r="S50" s="224"/>
      <c r="T50" s="224"/>
      <c r="U50" s="226"/>
      <c r="V50" s="224"/>
      <c r="W50" s="224"/>
      <c r="X50" s="224"/>
      <c r="Y50" s="226"/>
      <c r="Z50" s="224"/>
      <c r="AA50" s="225"/>
      <c r="AB50" s="224"/>
      <c r="AC50" s="226"/>
      <c r="AD50" s="224"/>
      <c r="AE50" s="224"/>
      <c r="AF50" s="224"/>
      <c r="AG50" s="226"/>
      <c r="AH50" s="224"/>
    </row>
    <row r="51" spans="1:34" ht="12.75">
      <c r="A51" s="222"/>
      <c r="B51" s="223"/>
      <c r="E51" s="224"/>
      <c r="F51" s="224"/>
      <c r="G51" s="225"/>
      <c r="H51" s="224"/>
      <c r="I51" s="226"/>
      <c r="J51" s="224"/>
      <c r="K51" s="224"/>
      <c r="L51" s="224"/>
      <c r="M51" s="226"/>
      <c r="N51" s="224"/>
      <c r="O51" s="224"/>
      <c r="P51" s="224"/>
      <c r="Q51" s="226"/>
      <c r="R51" s="224"/>
      <c r="S51" s="224"/>
      <c r="T51" s="224"/>
      <c r="U51" s="226"/>
      <c r="V51" s="224"/>
      <c r="W51" s="224"/>
      <c r="X51" s="224"/>
      <c r="Y51" s="226"/>
      <c r="Z51" s="224"/>
      <c r="AA51" s="225"/>
      <c r="AB51" s="224"/>
      <c r="AC51" s="226"/>
      <c r="AD51" s="224"/>
      <c r="AE51" s="224"/>
      <c r="AF51" s="224"/>
      <c r="AG51" s="226"/>
      <c r="AH51" s="224"/>
    </row>
    <row r="52" spans="1:34" ht="12.75">
      <c r="A52" s="222"/>
      <c r="B52" s="223"/>
      <c r="E52" s="224"/>
      <c r="F52" s="224"/>
      <c r="G52" s="225"/>
      <c r="H52" s="224"/>
      <c r="I52" s="226"/>
      <c r="J52" s="224"/>
      <c r="K52" s="224"/>
      <c r="L52" s="224"/>
      <c r="M52" s="226"/>
      <c r="N52" s="224"/>
      <c r="O52" s="224"/>
      <c r="P52" s="224"/>
      <c r="Q52" s="226"/>
      <c r="R52" s="224"/>
      <c r="S52" s="224"/>
      <c r="T52" s="224"/>
      <c r="U52" s="226"/>
      <c r="V52" s="224"/>
      <c r="W52" s="224"/>
      <c r="X52" s="224"/>
      <c r="Y52" s="226"/>
      <c r="Z52" s="224"/>
      <c r="AA52" s="225"/>
      <c r="AB52" s="224"/>
      <c r="AC52" s="226"/>
      <c r="AD52" s="224"/>
      <c r="AE52" s="224"/>
      <c r="AF52" s="224"/>
      <c r="AG52" s="226"/>
      <c r="AH52" s="224"/>
    </row>
    <row r="53" spans="1:34" ht="12.75">
      <c r="A53" s="222"/>
      <c r="B53" s="223"/>
      <c r="E53" s="224"/>
      <c r="F53" s="224"/>
      <c r="G53" s="225"/>
      <c r="H53" s="224"/>
      <c r="I53" s="226"/>
      <c r="J53" s="224"/>
      <c r="K53" s="224"/>
      <c r="L53" s="224"/>
      <c r="M53" s="226"/>
      <c r="N53" s="224"/>
      <c r="O53" s="224"/>
      <c r="P53" s="224"/>
      <c r="Q53" s="226"/>
      <c r="R53" s="224"/>
      <c r="S53" s="224"/>
      <c r="T53" s="224"/>
      <c r="U53" s="226"/>
      <c r="V53" s="224"/>
      <c r="W53" s="224"/>
      <c r="X53" s="224"/>
      <c r="Y53" s="226"/>
      <c r="Z53" s="224"/>
      <c r="AA53" s="225"/>
      <c r="AB53" s="224"/>
      <c r="AC53" s="226"/>
      <c r="AD53" s="224"/>
      <c r="AE53" s="224"/>
      <c r="AF53" s="224"/>
      <c r="AG53" s="226"/>
      <c r="AH53" s="224"/>
    </row>
    <row r="54" spans="1:34" ht="12.75">
      <c r="A54" s="222"/>
      <c r="B54" s="223"/>
      <c r="E54" s="224"/>
      <c r="F54" s="224"/>
      <c r="G54" s="225"/>
      <c r="H54" s="224"/>
      <c r="I54" s="226"/>
      <c r="J54" s="224"/>
      <c r="K54" s="224"/>
      <c r="L54" s="224"/>
      <c r="M54" s="226"/>
      <c r="N54" s="224"/>
      <c r="O54" s="224"/>
      <c r="P54" s="224"/>
      <c r="Q54" s="226"/>
      <c r="R54" s="224"/>
      <c r="S54" s="224"/>
      <c r="T54" s="224"/>
      <c r="U54" s="226"/>
      <c r="V54" s="224"/>
      <c r="W54" s="224"/>
      <c r="X54" s="224"/>
      <c r="Y54" s="226"/>
      <c r="Z54" s="224"/>
      <c r="AA54" s="225"/>
      <c r="AB54" s="224"/>
      <c r="AC54" s="226"/>
      <c r="AD54" s="224"/>
      <c r="AE54" s="224"/>
      <c r="AF54" s="224"/>
      <c r="AG54" s="226"/>
      <c r="AH54" s="224"/>
    </row>
    <row r="55" spans="1:34" ht="12.75">
      <c r="A55" s="222"/>
      <c r="B55" s="223"/>
      <c r="E55" s="224"/>
      <c r="F55" s="224"/>
      <c r="G55" s="225"/>
      <c r="H55" s="224"/>
      <c r="I55" s="226"/>
      <c r="J55" s="224"/>
      <c r="K55" s="224"/>
      <c r="L55" s="224"/>
      <c r="M55" s="226"/>
      <c r="N55" s="224"/>
      <c r="O55" s="224"/>
      <c r="P55" s="224"/>
      <c r="Q55" s="226"/>
      <c r="R55" s="224"/>
      <c r="S55" s="224"/>
      <c r="T55" s="224"/>
      <c r="U55" s="226"/>
      <c r="V55" s="224"/>
      <c r="W55" s="224"/>
      <c r="X55" s="224"/>
      <c r="Y55" s="226"/>
      <c r="Z55" s="224"/>
      <c r="AA55" s="225"/>
      <c r="AB55" s="224"/>
      <c r="AC55" s="226"/>
      <c r="AD55" s="224"/>
      <c r="AE55" s="224"/>
      <c r="AF55" s="224"/>
      <c r="AG55" s="226"/>
      <c r="AH55" s="224"/>
    </row>
    <row r="56" spans="1:34" ht="12.75">
      <c r="A56" s="222"/>
      <c r="B56" s="223"/>
      <c r="E56" s="224"/>
      <c r="F56" s="224"/>
      <c r="G56" s="225"/>
      <c r="H56" s="224"/>
      <c r="I56" s="226"/>
      <c r="J56" s="224"/>
      <c r="K56" s="224"/>
      <c r="L56" s="224"/>
      <c r="M56" s="226"/>
      <c r="N56" s="224"/>
      <c r="O56" s="224"/>
      <c r="P56" s="224"/>
      <c r="Q56" s="226"/>
      <c r="R56" s="224"/>
      <c r="S56" s="224"/>
      <c r="T56" s="224"/>
      <c r="U56" s="226"/>
      <c r="V56" s="224"/>
      <c r="W56" s="224"/>
      <c r="X56" s="224"/>
      <c r="Y56" s="226"/>
      <c r="Z56" s="224"/>
      <c r="AA56" s="225"/>
      <c r="AB56" s="224"/>
      <c r="AC56" s="226"/>
      <c r="AD56" s="224"/>
      <c r="AE56" s="224"/>
      <c r="AF56" s="224"/>
      <c r="AG56" s="226"/>
      <c r="AH56" s="224"/>
    </row>
    <row r="57" spans="1:34" ht="12.75">
      <c r="A57" s="222"/>
      <c r="B57" s="223"/>
      <c r="E57" s="224"/>
      <c r="F57" s="224"/>
      <c r="G57" s="225"/>
      <c r="H57" s="224"/>
      <c r="I57" s="226"/>
      <c r="J57" s="224"/>
      <c r="K57" s="224"/>
      <c r="L57" s="224"/>
      <c r="M57" s="226"/>
      <c r="N57" s="224"/>
      <c r="O57" s="224"/>
      <c r="P57" s="224"/>
      <c r="Q57" s="226"/>
      <c r="R57" s="224"/>
      <c r="S57" s="224"/>
      <c r="T57" s="224"/>
      <c r="U57" s="226"/>
      <c r="V57" s="224"/>
      <c r="W57" s="224"/>
      <c r="X57" s="224"/>
      <c r="Y57" s="226"/>
      <c r="Z57" s="224"/>
      <c r="AA57" s="225"/>
      <c r="AB57" s="224"/>
      <c r="AC57" s="226"/>
      <c r="AD57" s="224"/>
      <c r="AE57" s="224"/>
      <c r="AF57" s="224"/>
      <c r="AG57" s="226"/>
      <c r="AH57" s="224"/>
    </row>
    <row r="58" spans="1:34" ht="12.75">
      <c r="A58" s="222"/>
      <c r="B58" s="223"/>
      <c r="E58" s="224"/>
      <c r="F58" s="224"/>
      <c r="G58" s="225"/>
      <c r="H58" s="224"/>
      <c r="I58" s="226"/>
      <c r="J58" s="224"/>
      <c r="K58" s="224"/>
      <c r="L58" s="224"/>
      <c r="M58" s="226"/>
      <c r="N58" s="224"/>
      <c r="O58" s="224"/>
      <c r="P58" s="224"/>
      <c r="Q58" s="226"/>
      <c r="R58" s="224"/>
      <c r="S58" s="224"/>
      <c r="T58" s="224"/>
      <c r="U58" s="226"/>
      <c r="V58" s="224"/>
      <c r="W58" s="224"/>
      <c r="X58" s="224"/>
      <c r="Y58" s="226"/>
      <c r="Z58" s="224"/>
      <c r="AA58" s="225"/>
      <c r="AB58" s="224"/>
      <c r="AC58" s="226"/>
      <c r="AD58" s="224"/>
      <c r="AE58" s="224"/>
      <c r="AF58" s="224"/>
      <c r="AG58" s="226"/>
      <c r="AH58" s="224"/>
    </row>
    <row r="59" spans="1:34" ht="12.75">
      <c r="A59" s="222"/>
      <c r="B59" s="223"/>
      <c r="E59" s="224"/>
      <c r="F59" s="224"/>
      <c r="G59" s="225"/>
      <c r="H59" s="224"/>
      <c r="I59" s="226"/>
      <c r="J59" s="224"/>
      <c r="K59" s="224"/>
      <c r="L59" s="224"/>
      <c r="M59" s="226"/>
      <c r="N59" s="224"/>
      <c r="O59" s="224"/>
      <c r="P59" s="224"/>
      <c r="Q59" s="226"/>
      <c r="R59" s="224"/>
      <c r="S59" s="224"/>
      <c r="T59" s="224"/>
      <c r="U59" s="226"/>
      <c r="V59" s="224"/>
      <c r="W59" s="224"/>
      <c r="X59" s="224"/>
      <c r="Y59" s="226"/>
      <c r="Z59" s="224"/>
      <c r="AA59" s="225"/>
      <c r="AB59" s="224"/>
      <c r="AC59" s="226"/>
      <c r="AD59" s="224"/>
      <c r="AE59" s="224"/>
      <c r="AF59" s="224"/>
      <c r="AG59" s="226"/>
      <c r="AH59" s="224"/>
    </row>
    <row r="60" spans="1:34" ht="12.75">
      <c r="A60" s="222"/>
      <c r="B60" s="223"/>
      <c r="E60" s="224"/>
      <c r="F60" s="224"/>
      <c r="G60" s="225"/>
      <c r="H60" s="224"/>
      <c r="I60" s="226"/>
      <c r="J60" s="224"/>
      <c r="K60" s="224"/>
      <c r="L60" s="224"/>
      <c r="M60" s="226"/>
      <c r="N60" s="224"/>
      <c r="O60" s="224"/>
      <c r="P60" s="224"/>
      <c r="Q60" s="226"/>
      <c r="R60" s="224"/>
      <c r="S60" s="224"/>
      <c r="T60" s="224"/>
      <c r="U60" s="226"/>
      <c r="V60" s="224"/>
      <c r="W60" s="224"/>
      <c r="X60" s="224"/>
      <c r="Y60" s="226"/>
      <c r="Z60" s="224"/>
      <c r="AA60" s="225"/>
      <c r="AB60" s="224"/>
      <c r="AC60" s="226"/>
      <c r="AD60" s="224"/>
      <c r="AE60" s="224"/>
      <c r="AF60" s="224"/>
      <c r="AG60" s="226"/>
      <c r="AH60" s="224"/>
    </row>
    <row r="61" spans="1:35" s="297" customFormat="1" ht="13.5" thickBot="1">
      <c r="A61" s="289"/>
      <c r="B61" s="290"/>
      <c r="C61" s="291"/>
      <c r="D61" s="292"/>
      <c r="E61" s="293"/>
      <c r="F61" s="293"/>
      <c r="G61" s="294"/>
      <c r="H61" s="293"/>
      <c r="I61" s="295"/>
      <c r="J61" s="293"/>
      <c r="K61" s="293"/>
      <c r="L61" s="293"/>
      <c r="M61" s="295"/>
      <c r="N61" s="293"/>
      <c r="O61" s="293"/>
      <c r="P61" s="293"/>
      <c r="Q61" s="295"/>
      <c r="R61" s="293"/>
      <c r="S61" s="293"/>
      <c r="T61" s="293"/>
      <c r="U61" s="295"/>
      <c r="V61" s="293"/>
      <c r="W61" s="293"/>
      <c r="X61" s="293"/>
      <c r="Y61" s="295"/>
      <c r="Z61" s="293"/>
      <c r="AA61" s="294"/>
      <c r="AB61" s="293"/>
      <c r="AC61" s="295"/>
      <c r="AD61" s="293"/>
      <c r="AE61" s="293"/>
      <c r="AF61" s="293"/>
      <c r="AG61" s="295"/>
      <c r="AH61" s="293"/>
      <c r="AI61" s="296"/>
    </row>
    <row r="62" spans="1:35" ht="13.5" thickTop="1">
      <c r="A62" s="227"/>
      <c r="B62" s="237"/>
      <c r="C62" s="238"/>
      <c r="D62" s="239"/>
      <c r="E62" s="240"/>
      <c r="F62" s="240"/>
      <c r="G62" s="241"/>
      <c r="H62" s="240"/>
      <c r="I62" s="242"/>
      <c r="J62" s="240"/>
      <c r="K62" s="240"/>
      <c r="L62" s="240"/>
      <c r="M62" s="242"/>
      <c r="N62" s="240"/>
      <c r="O62" s="240"/>
      <c r="P62" s="240"/>
      <c r="Q62" s="242"/>
      <c r="R62" s="240"/>
      <c r="S62" s="240"/>
      <c r="T62" s="240"/>
      <c r="U62" s="242"/>
      <c r="V62" s="240"/>
      <c r="W62" s="240"/>
      <c r="X62" s="240"/>
      <c r="Y62" s="242"/>
      <c r="Z62" s="240"/>
      <c r="AA62" s="241"/>
      <c r="AB62" s="240"/>
      <c r="AC62" s="242"/>
      <c r="AD62" s="240"/>
      <c r="AE62" s="240"/>
      <c r="AF62" s="240"/>
      <c r="AG62" s="242"/>
      <c r="AH62" s="240"/>
      <c r="AI62" s="243"/>
    </row>
    <row r="63" spans="1:34" ht="12.75">
      <c r="A63" s="222"/>
      <c r="B63" s="223"/>
      <c r="E63" s="224"/>
      <c r="F63" s="224"/>
      <c r="G63" s="225"/>
      <c r="H63" s="224"/>
      <c r="I63" s="226"/>
      <c r="J63" s="224"/>
      <c r="K63" s="224"/>
      <c r="L63" s="224"/>
      <c r="M63" s="226"/>
      <c r="N63" s="224"/>
      <c r="O63" s="224"/>
      <c r="P63" s="224"/>
      <c r="Q63" s="226"/>
      <c r="R63" s="224"/>
      <c r="S63" s="224"/>
      <c r="T63" s="224"/>
      <c r="U63" s="226"/>
      <c r="V63" s="224"/>
      <c r="W63" s="224"/>
      <c r="X63" s="224"/>
      <c r="Y63" s="226"/>
      <c r="Z63" s="224"/>
      <c r="AA63" s="225"/>
      <c r="AB63" s="224"/>
      <c r="AC63" s="226"/>
      <c r="AD63" s="224"/>
      <c r="AE63" s="224"/>
      <c r="AF63" s="224"/>
      <c r="AG63" s="226"/>
      <c r="AH63" s="224"/>
    </row>
    <row r="64" spans="1:34" ht="12.75">
      <c r="A64" s="222"/>
      <c r="B64" s="223"/>
      <c r="E64" s="224"/>
      <c r="F64" s="224"/>
      <c r="G64" s="225"/>
      <c r="H64" s="224"/>
      <c r="I64" s="226"/>
      <c r="J64" s="224"/>
      <c r="K64" s="224"/>
      <c r="L64" s="224"/>
      <c r="M64" s="226"/>
      <c r="N64" s="224"/>
      <c r="O64" s="224"/>
      <c r="P64" s="224"/>
      <c r="Q64" s="226"/>
      <c r="R64" s="224"/>
      <c r="S64" s="224"/>
      <c r="T64" s="224"/>
      <c r="U64" s="226"/>
      <c r="V64" s="224"/>
      <c r="W64" s="224"/>
      <c r="X64" s="224"/>
      <c r="Y64" s="226"/>
      <c r="Z64" s="224"/>
      <c r="AA64" s="225"/>
      <c r="AB64" s="224"/>
      <c r="AC64" s="226"/>
      <c r="AD64" s="224"/>
      <c r="AE64" s="224"/>
      <c r="AF64" s="224"/>
      <c r="AG64" s="226"/>
      <c r="AH64" s="224"/>
    </row>
    <row r="65" spans="1:35" ht="13.5" thickBot="1">
      <c r="A65" s="228"/>
      <c r="B65" s="229"/>
      <c r="C65" s="230"/>
      <c r="D65" s="231"/>
      <c r="E65" s="232"/>
      <c r="F65" s="232"/>
      <c r="G65" s="233"/>
      <c r="H65" s="232"/>
      <c r="I65" s="234"/>
      <c r="J65" s="232"/>
      <c r="K65" s="232"/>
      <c r="L65" s="232"/>
      <c r="M65" s="234"/>
      <c r="N65" s="232"/>
      <c r="O65" s="232"/>
      <c r="P65" s="232"/>
      <c r="Q65" s="234"/>
      <c r="R65" s="232"/>
      <c r="S65" s="232"/>
      <c r="T65" s="232"/>
      <c r="U65" s="234"/>
      <c r="V65" s="232"/>
      <c r="W65" s="232"/>
      <c r="X65" s="232"/>
      <c r="Y65" s="234"/>
      <c r="Z65" s="232"/>
      <c r="AA65" s="233"/>
      <c r="AB65" s="232"/>
      <c r="AC65" s="234"/>
      <c r="AD65" s="232"/>
      <c r="AE65" s="232"/>
      <c r="AF65" s="232"/>
      <c r="AG65" s="234"/>
      <c r="AH65" s="232"/>
      <c r="AI65" s="235"/>
    </row>
  </sheetData>
  <sheetProtection/>
  <mergeCells count="28">
    <mergeCell ref="B45:C45"/>
    <mergeCell ref="AE4:AI4"/>
    <mergeCell ref="B37:AI39"/>
    <mergeCell ref="G7:AH7"/>
    <mergeCell ref="F7:F8"/>
    <mergeCell ref="B7:B8"/>
    <mergeCell ref="A33:C33"/>
    <mergeCell ref="B5:C5"/>
    <mergeCell ref="S8:V8"/>
    <mergeCell ref="K8:N8"/>
    <mergeCell ref="AE3:AK3"/>
    <mergeCell ref="A19:C19"/>
    <mergeCell ref="AA2:AI2"/>
    <mergeCell ref="AA1:AI1"/>
    <mergeCell ref="AE5:AI5"/>
    <mergeCell ref="A6:AI6"/>
    <mergeCell ref="AI7:AI8"/>
    <mergeCell ref="AE8:AH8"/>
    <mergeCell ref="A25:C25"/>
    <mergeCell ref="AA8:AD8"/>
    <mergeCell ref="A27:C27"/>
    <mergeCell ref="C43:E43"/>
    <mergeCell ref="A31:C31"/>
    <mergeCell ref="A10:C10"/>
    <mergeCell ref="G8:J8"/>
    <mergeCell ref="C7:C8"/>
    <mergeCell ref="W8:Z8"/>
    <mergeCell ref="O8:R8"/>
  </mergeCells>
  <printOptions horizontalCentered="1"/>
  <pageMargins left="0.52" right="0.41" top="0.43" bottom="0.3937007874015748" header="0.34" footer="0.43"/>
  <pageSetup horizontalDpi="300" verticalDpi="300" orientation="landscape" paperSize="9" scale="47" r:id="rId1"/>
  <headerFooter alignWithMargins="0">
    <oddFooter>&amp;L&amp;14Nyomtatva:&amp;D&amp;C&amp;12Tanterv - Levelező
&amp;F
&amp;A&amp;R&amp;14 3/4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5.125" style="0" customWidth="1"/>
    <col min="2" max="2" width="16.875" style="0" customWidth="1"/>
    <col min="3" max="3" width="39.125" style="0" bestFit="1" customWidth="1"/>
    <col min="4" max="4" width="6.875" style="0" customWidth="1"/>
    <col min="5" max="5" width="7.125" style="0" customWidth="1"/>
    <col min="6" max="6" width="3.875" style="0" bestFit="1" customWidth="1"/>
    <col min="7" max="7" width="4.75390625" style="0" bestFit="1" customWidth="1"/>
    <col min="8" max="8" width="3.125" style="0" bestFit="1" customWidth="1"/>
    <col min="9" max="9" width="3.375" style="0" customWidth="1"/>
    <col min="10" max="10" width="4.25390625" style="0" bestFit="1" customWidth="1"/>
    <col min="11" max="11" width="3.875" style="0" bestFit="1" customWidth="1"/>
    <col min="12" max="12" width="4.75390625" style="0" bestFit="1" customWidth="1"/>
    <col min="13" max="13" width="3.125" style="0" bestFit="1" customWidth="1"/>
    <col min="14" max="14" width="3.375" style="0" customWidth="1"/>
    <col min="15" max="15" width="4.125" style="0" customWidth="1"/>
    <col min="16" max="16" width="3.875" style="0" bestFit="1" customWidth="1"/>
    <col min="17" max="17" width="3.375" style="0" customWidth="1"/>
    <col min="18" max="18" width="3.125" style="0" bestFit="1" customWidth="1"/>
    <col min="19" max="19" width="3.25390625" style="0" customWidth="1"/>
    <col min="20" max="20" width="4.25390625" style="0" bestFit="1" customWidth="1"/>
    <col min="21" max="21" width="3.875" style="0" bestFit="1" customWidth="1"/>
    <col min="22" max="22" width="4.75390625" style="0" bestFit="1" customWidth="1"/>
    <col min="23" max="23" width="3.125" style="0" bestFit="1" customWidth="1"/>
    <col min="24" max="24" width="3.75390625" style="0" customWidth="1"/>
    <col min="25" max="25" width="4.25390625" style="0" bestFit="1" customWidth="1"/>
    <col min="26" max="26" width="3.875" style="0" bestFit="1" customWidth="1"/>
    <col min="27" max="27" width="4.75390625" style="0" bestFit="1" customWidth="1"/>
    <col min="28" max="28" width="3.125" style="0" bestFit="1" customWidth="1"/>
    <col min="29" max="29" width="3.875" style="0" customWidth="1"/>
    <col min="30" max="30" width="4.25390625" style="0" bestFit="1" customWidth="1"/>
    <col min="31" max="31" width="3.875" style="0" bestFit="1" customWidth="1"/>
    <col min="32" max="32" width="4.75390625" style="0" bestFit="1" customWidth="1"/>
    <col min="33" max="33" width="3.125" style="0" bestFit="1" customWidth="1"/>
    <col min="34" max="34" width="4.375" style="0" customWidth="1"/>
    <col min="35" max="35" width="4.25390625" style="0" bestFit="1" customWidth="1"/>
    <col min="36" max="36" width="4.375" style="0" customWidth="1"/>
    <col min="37" max="37" width="4.75390625" style="0" bestFit="1" customWidth="1"/>
    <col min="38" max="38" width="3.125" style="0" bestFit="1" customWidth="1"/>
    <col min="39" max="39" width="3.25390625" style="0" customWidth="1"/>
    <col min="40" max="40" width="4.25390625" style="0" bestFit="1" customWidth="1"/>
    <col min="41" max="41" width="16.375" style="0" bestFit="1" customWidth="1"/>
  </cols>
  <sheetData>
    <row r="1" spans="1:41" ht="18">
      <c r="A1" s="318" t="s">
        <v>221</v>
      </c>
      <c r="B1" s="319"/>
      <c r="C1" s="320"/>
      <c r="D1" s="1"/>
      <c r="E1" s="1"/>
      <c r="F1" s="1"/>
      <c r="G1" s="321"/>
      <c r="H1" s="321"/>
      <c r="I1" s="321"/>
      <c r="J1" s="321"/>
      <c r="K1" s="321"/>
      <c r="L1" s="321"/>
      <c r="M1" s="321"/>
      <c r="N1" s="321"/>
      <c r="O1" s="321" t="s">
        <v>250</v>
      </c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322"/>
    </row>
    <row r="2" spans="1:41" ht="18">
      <c r="A2" s="318" t="s">
        <v>251</v>
      </c>
      <c r="B2" s="319"/>
      <c r="C2" s="320"/>
      <c r="D2" s="1"/>
      <c r="E2" s="1"/>
      <c r="F2" s="1"/>
      <c r="G2" s="321"/>
      <c r="H2" s="321"/>
      <c r="I2" s="321"/>
      <c r="J2" s="321"/>
      <c r="K2" s="321"/>
      <c r="L2" s="321"/>
      <c r="M2" s="321"/>
      <c r="N2" s="321"/>
      <c r="O2" s="321" t="s">
        <v>1</v>
      </c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2"/>
      <c r="AD2" s="322"/>
      <c r="AE2" s="322"/>
      <c r="AF2" s="322"/>
      <c r="AG2" s="322"/>
      <c r="AH2" s="1"/>
      <c r="AI2" s="1"/>
      <c r="AJ2" s="1"/>
      <c r="AK2" s="1"/>
      <c r="AL2" s="1"/>
      <c r="AM2" s="1"/>
      <c r="AN2" s="1"/>
      <c r="AO2" s="1"/>
    </row>
    <row r="3" spans="1:41" ht="18">
      <c r="A3" s="318"/>
      <c r="B3" s="319"/>
      <c r="C3" s="320"/>
      <c r="D3" s="1"/>
      <c r="E3" s="1"/>
      <c r="F3" s="1"/>
      <c r="G3" s="321"/>
      <c r="H3" s="321"/>
      <c r="I3" s="321"/>
      <c r="J3" s="321"/>
      <c r="K3" s="321"/>
      <c r="L3" s="321"/>
      <c r="M3" s="321"/>
      <c r="N3" s="321"/>
      <c r="O3" s="321" t="s">
        <v>262</v>
      </c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2"/>
      <c r="AD3" s="322"/>
      <c r="AE3" s="322"/>
      <c r="AF3" s="322"/>
      <c r="AG3" s="322"/>
      <c r="AH3" s="1" t="s">
        <v>252</v>
      </c>
      <c r="AI3" s="1"/>
      <c r="AL3" s="1" t="s">
        <v>283</v>
      </c>
      <c r="AM3" s="1"/>
      <c r="AN3" s="1"/>
      <c r="AO3" s="1"/>
    </row>
    <row r="4" spans="1:41" ht="18">
      <c r="A4" s="323"/>
      <c r="B4" s="324"/>
      <c r="C4" s="325"/>
      <c r="D4" s="2"/>
      <c r="E4" s="2"/>
      <c r="F4" s="2"/>
      <c r="G4" s="2"/>
      <c r="H4" s="2"/>
      <c r="I4" s="2"/>
      <c r="J4" s="2"/>
      <c r="K4" s="2"/>
      <c r="L4" s="321"/>
      <c r="M4" s="321"/>
      <c r="N4" s="321"/>
      <c r="O4" s="321" t="s">
        <v>177</v>
      </c>
      <c r="P4" s="321"/>
      <c r="Q4" s="321"/>
      <c r="R4" s="321"/>
      <c r="S4" s="2"/>
      <c r="T4" s="321"/>
      <c r="U4" s="321"/>
      <c r="V4" s="321"/>
      <c r="W4" s="321"/>
      <c r="X4" s="321"/>
      <c r="Y4" s="321"/>
      <c r="Z4" s="321"/>
      <c r="AA4" s="321"/>
      <c r="AB4" s="321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8">
      <c r="A5" s="323"/>
      <c r="B5" s="324"/>
      <c r="C5" s="325"/>
      <c r="D5" s="2"/>
      <c r="E5" s="318"/>
      <c r="F5" s="319"/>
      <c r="G5" s="320"/>
      <c r="H5" s="1"/>
      <c r="I5" s="1"/>
      <c r="J5" s="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2"/>
      <c r="AH5" s="322"/>
      <c r="AI5" s="322"/>
      <c r="AJ5" s="322"/>
      <c r="AK5" s="322"/>
      <c r="AL5" s="1"/>
      <c r="AM5" s="1"/>
      <c r="AN5" s="1"/>
      <c r="AO5" s="1"/>
    </row>
    <row r="6" spans="1:41" ht="18">
      <c r="A6" s="323"/>
      <c r="B6" s="324"/>
      <c r="C6" s="325"/>
      <c r="D6" s="2"/>
      <c r="E6" s="323"/>
      <c r="F6" s="324"/>
      <c r="G6" s="325"/>
      <c r="H6" s="2"/>
      <c r="I6" s="2"/>
      <c r="J6" s="2"/>
      <c r="K6" s="2"/>
      <c r="L6" s="2"/>
      <c r="M6" s="2"/>
      <c r="N6" s="2"/>
      <c r="O6" s="2"/>
      <c r="P6" s="321"/>
      <c r="Q6" s="321"/>
      <c r="R6" s="321"/>
      <c r="S6" s="321"/>
      <c r="T6" s="321"/>
      <c r="U6" s="321"/>
      <c r="V6" s="321"/>
      <c r="W6" s="2"/>
      <c r="X6" s="321"/>
      <c r="Y6" s="321"/>
      <c r="Z6" s="321"/>
      <c r="AA6" s="321"/>
      <c r="AB6" s="321"/>
      <c r="AC6" s="321"/>
      <c r="AD6" s="321"/>
      <c r="AE6" s="321"/>
      <c r="AF6" s="321"/>
      <c r="AG6" s="2"/>
      <c r="AH6" s="2"/>
      <c r="AI6" s="2"/>
      <c r="AJ6" s="2"/>
      <c r="AK6" s="2"/>
      <c r="AL6" s="2"/>
      <c r="AM6" s="2"/>
      <c r="AN6" s="2"/>
      <c r="AO6" s="2"/>
    </row>
    <row r="7" spans="1:41" ht="16.5" thickBot="1">
      <c r="A7" s="460" t="s">
        <v>253</v>
      </c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</row>
    <row r="8" spans="1:41" ht="15.75">
      <c r="A8" s="461"/>
      <c r="B8" s="463" t="s">
        <v>4</v>
      </c>
      <c r="C8" s="465" t="s">
        <v>5</v>
      </c>
      <c r="D8" s="326" t="s">
        <v>254</v>
      </c>
      <c r="E8" s="467" t="s">
        <v>255</v>
      </c>
      <c r="F8" s="469" t="s">
        <v>8</v>
      </c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0"/>
      <c r="AJ8" s="328"/>
      <c r="AK8" s="328"/>
      <c r="AL8" s="328"/>
      <c r="AM8" s="329"/>
      <c r="AN8" s="330"/>
      <c r="AO8" s="471" t="s">
        <v>9</v>
      </c>
    </row>
    <row r="9" spans="1:41" ht="16.5" thickBot="1">
      <c r="A9" s="462"/>
      <c r="B9" s="464"/>
      <c r="C9" s="466"/>
      <c r="D9" s="331" t="s">
        <v>10</v>
      </c>
      <c r="E9" s="468"/>
      <c r="F9" s="332"/>
      <c r="G9" s="333"/>
      <c r="H9" s="333" t="s">
        <v>11</v>
      </c>
      <c r="I9" s="333"/>
      <c r="J9" s="334"/>
      <c r="K9" s="333"/>
      <c r="L9" s="333"/>
      <c r="M9" s="333" t="s">
        <v>12</v>
      </c>
      <c r="N9" s="333"/>
      <c r="O9" s="334"/>
      <c r="P9" s="333"/>
      <c r="Q9" s="333"/>
      <c r="R9" s="335" t="s">
        <v>13</v>
      </c>
      <c r="S9" s="333"/>
      <c r="T9" s="334"/>
      <c r="U9" s="333"/>
      <c r="V9" s="333"/>
      <c r="W9" s="335" t="s">
        <v>14</v>
      </c>
      <c r="X9" s="333"/>
      <c r="Y9" s="334"/>
      <c r="Z9" s="333"/>
      <c r="AA9" s="333"/>
      <c r="AB9" s="335" t="s">
        <v>15</v>
      </c>
      <c r="AC9" s="333"/>
      <c r="AD9" s="334"/>
      <c r="AE9" s="332"/>
      <c r="AF9" s="333"/>
      <c r="AG9" s="333" t="s">
        <v>16</v>
      </c>
      <c r="AH9" s="333"/>
      <c r="AI9" s="336"/>
      <c r="AJ9" s="332"/>
      <c r="AK9" s="333"/>
      <c r="AL9" s="333" t="s">
        <v>17</v>
      </c>
      <c r="AM9" s="333"/>
      <c r="AN9" s="334"/>
      <c r="AO9" s="472"/>
    </row>
    <row r="10" spans="1:41" ht="15.75">
      <c r="A10" s="327"/>
      <c r="B10" s="337"/>
      <c r="C10" s="338"/>
      <c r="D10" s="404"/>
      <c r="E10" s="405"/>
      <c r="F10" s="339" t="s">
        <v>256</v>
      </c>
      <c r="G10" s="340" t="s">
        <v>257</v>
      </c>
      <c r="H10" s="340" t="s">
        <v>19</v>
      </c>
      <c r="I10" s="340" t="s">
        <v>20</v>
      </c>
      <c r="J10" s="341" t="s">
        <v>21</v>
      </c>
      <c r="K10" s="339" t="s">
        <v>256</v>
      </c>
      <c r="L10" s="340" t="s">
        <v>257</v>
      </c>
      <c r="M10" s="340" t="s">
        <v>19</v>
      </c>
      <c r="N10" s="340" t="s">
        <v>20</v>
      </c>
      <c r="O10" s="341" t="s">
        <v>21</v>
      </c>
      <c r="P10" s="339" t="s">
        <v>256</v>
      </c>
      <c r="Q10" s="340" t="s">
        <v>257</v>
      </c>
      <c r="R10" s="340" t="s">
        <v>19</v>
      </c>
      <c r="S10" s="340" t="s">
        <v>20</v>
      </c>
      <c r="T10" s="341" t="s">
        <v>21</v>
      </c>
      <c r="U10" s="339" t="s">
        <v>256</v>
      </c>
      <c r="V10" s="340" t="s">
        <v>257</v>
      </c>
      <c r="W10" s="340" t="s">
        <v>19</v>
      </c>
      <c r="X10" s="340" t="s">
        <v>20</v>
      </c>
      <c r="Y10" s="341" t="s">
        <v>21</v>
      </c>
      <c r="Z10" s="339" t="s">
        <v>256</v>
      </c>
      <c r="AA10" s="340" t="s">
        <v>257</v>
      </c>
      <c r="AB10" s="340" t="s">
        <v>19</v>
      </c>
      <c r="AC10" s="340" t="s">
        <v>20</v>
      </c>
      <c r="AD10" s="341" t="s">
        <v>21</v>
      </c>
      <c r="AE10" s="339" t="s">
        <v>256</v>
      </c>
      <c r="AF10" s="340" t="s">
        <v>257</v>
      </c>
      <c r="AG10" s="340" t="s">
        <v>19</v>
      </c>
      <c r="AH10" s="340" t="s">
        <v>20</v>
      </c>
      <c r="AI10" s="341" t="s">
        <v>21</v>
      </c>
      <c r="AJ10" s="342" t="s">
        <v>256</v>
      </c>
      <c r="AK10" s="316" t="s">
        <v>257</v>
      </c>
      <c r="AL10" s="316" t="s">
        <v>19</v>
      </c>
      <c r="AM10" s="316" t="s">
        <v>20</v>
      </c>
      <c r="AN10" s="341" t="s">
        <v>21</v>
      </c>
      <c r="AO10" s="17" t="s">
        <v>4</v>
      </c>
    </row>
    <row r="11" spans="1:41" ht="15.75">
      <c r="A11" s="457"/>
      <c r="B11" s="458"/>
      <c r="C11" s="459"/>
      <c r="D11" s="343"/>
      <c r="E11" s="344"/>
      <c r="F11" s="343"/>
      <c r="G11" s="345"/>
      <c r="H11" s="345"/>
      <c r="I11" s="345"/>
      <c r="J11" s="344"/>
      <c r="K11" s="343"/>
      <c r="L11" s="345"/>
      <c r="M11" s="345"/>
      <c r="N11" s="345"/>
      <c r="O11" s="344"/>
      <c r="P11" s="394"/>
      <c r="Q11" s="395"/>
      <c r="R11" s="395"/>
      <c r="S11" s="395"/>
      <c r="T11" s="396"/>
      <c r="U11" s="343"/>
      <c r="V11" s="345"/>
      <c r="W11" s="345"/>
      <c r="X11" s="345"/>
      <c r="Y11" s="344"/>
      <c r="Z11" s="343"/>
      <c r="AA11" s="345"/>
      <c r="AB11" s="345"/>
      <c r="AC11" s="345"/>
      <c r="AD11" s="344"/>
      <c r="AE11" s="343"/>
      <c r="AF11" s="345"/>
      <c r="AG11" s="345"/>
      <c r="AH11" s="345"/>
      <c r="AI11" s="344"/>
      <c r="AJ11" s="343"/>
      <c r="AK11" s="345"/>
      <c r="AL11" s="345"/>
      <c r="AM11" s="345"/>
      <c r="AN11" s="344"/>
      <c r="AO11" s="346"/>
    </row>
    <row r="12" spans="1:41" ht="24" customHeight="1">
      <c r="A12" s="402" t="s">
        <v>11</v>
      </c>
      <c r="B12" s="403" t="s">
        <v>263</v>
      </c>
      <c r="C12" s="368" t="s">
        <v>264</v>
      </c>
      <c r="D12" s="400">
        <v>2</v>
      </c>
      <c r="E12" s="349">
        <v>2</v>
      </c>
      <c r="F12" s="350"/>
      <c r="G12" s="351"/>
      <c r="H12" s="351"/>
      <c r="I12" s="351"/>
      <c r="J12" s="352"/>
      <c r="K12" s="350"/>
      <c r="L12" s="351"/>
      <c r="M12" s="351"/>
      <c r="N12" s="351"/>
      <c r="O12" s="393"/>
      <c r="P12" s="398"/>
      <c r="Q12" s="397"/>
      <c r="R12" s="397"/>
      <c r="S12" s="397"/>
      <c r="T12" s="399"/>
      <c r="U12" s="407">
        <v>2</v>
      </c>
      <c r="V12" s="408">
        <v>0</v>
      </c>
      <c r="W12" s="408">
        <v>0</v>
      </c>
      <c r="X12" s="409" t="s">
        <v>23</v>
      </c>
      <c r="Y12" s="410">
        <v>2</v>
      </c>
      <c r="Z12" s="358" t="s">
        <v>258</v>
      </c>
      <c r="AA12" s="355"/>
      <c r="AB12" s="355"/>
      <c r="AC12" s="356"/>
      <c r="AD12" s="357"/>
      <c r="AE12" s="358"/>
      <c r="AF12" s="355"/>
      <c r="AG12" s="355"/>
      <c r="AH12" s="355"/>
      <c r="AI12" s="357"/>
      <c r="AJ12" s="350"/>
      <c r="AK12" s="351"/>
      <c r="AL12" s="351"/>
      <c r="AM12" s="351"/>
      <c r="AN12" s="359"/>
      <c r="AO12" s="360"/>
    </row>
    <row r="13" spans="1:44" ht="24" customHeight="1">
      <c r="A13" s="402" t="s">
        <v>12</v>
      </c>
      <c r="B13" s="403" t="s">
        <v>265</v>
      </c>
      <c r="C13" s="368" t="s">
        <v>266</v>
      </c>
      <c r="D13" s="400">
        <v>2</v>
      </c>
      <c r="E13" s="349">
        <v>2</v>
      </c>
      <c r="F13" s="350"/>
      <c r="G13" s="351"/>
      <c r="H13" s="351"/>
      <c r="I13" s="351"/>
      <c r="J13" s="352"/>
      <c r="K13" s="350"/>
      <c r="L13" s="351"/>
      <c r="M13" s="351"/>
      <c r="N13" s="351"/>
      <c r="O13" s="393"/>
      <c r="P13" s="398"/>
      <c r="Q13" s="397"/>
      <c r="R13" s="397"/>
      <c r="S13" s="397"/>
      <c r="T13" s="399"/>
      <c r="U13" s="407">
        <v>2</v>
      </c>
      <c r="V13" s="408">
        <v>0</v>
      </c>
      <c r="W13" s="408">
        <v>0</v>
      </c>
      <c r="X13" s="409" t="s">
        <v>23</v>
      </c>
      <c r="Y13" s="410">
        <v>2</v>
      </c>
      <c r="Z13" s="358" t="s">
        <v>258</v>
      </c>
      <c r="AA13" s="355"/>
      <c r="AB13" s="355"/>
      <c r="AC13" s="356"/>
      <c r="AD13" s="357"/>
      <c r="AE13" s="358"/>
      <c r="AF13" s="351"/>
      <c r="AG13" s="351"/>
      <c r="AH13" s="351"/>
      <c r="AI13" s="359"/>
      <c r="AJ13" s="361"/>
      <c r="AK13" s="355"/>
      <c r="AL13" s="355"/>
      <c r="AM13" s="355"/>
      <c r="AN13" s="357"/>
      <c r="AO13" s="360"/>
      <c r="AR13" s="406"/>
    </row>
    <row r="14" spans="1:44" ht="21" customHeight="1">
      <c r="A14" s="401" t="s">
        <v>13</v>
      </c>
      <c r="B14" s="403" t="s">
        <v>267</v>
      </c>
      <c r="C14" s="368" t="s">
        <v>268</v>
      </c>
      <c r="D14" s="348">
        <v>2</v>
      </c>
      <c r="E14" s="349">
        <v>2</v>
      </c>
      <c r="F14" s="350"/>
      <c r="G14" s="351"/>
      <c r="H14" s="351"/>
      <c r="I14" s="351"/>
      <c r="J14" s="352"/>
      <c r="K14" s="362"/>
      <c r="L14" s="363"/>
      <c r="M14" s="363"/>
      <c r="N14" s="363"/>
      <c r="O14" s="353"/>
      <c r="P14" s="354"/>
      <c r="Q14" s="355"/>
      <c r="R14" s="355"/>
      <c r="S14" s="356"/>
      <c r="T14" s="357"/>
      <c r="U14" s="407">
        <v>2</v>
      </c>
      <c r="V14" s="408">
        <v>0</v>
      </c>
      <c r="W14" s="408">
        <v>0</v>
      </c>
      <c r="X14" s="409" t="s">
        <v>23</v>
      </c>
      <c r="Y14" s="410">
        <v>2</v>
      </c>
      <c r="Z14" s="358" t="s">
        <v>258</v>
      </c>
      <c r="AA14" s="364"/>
      <c r="AB14" s="364"/>
      <c r="AC14" s="364"/>
      <c r="AD14" s="366"/>
      <c r="AE14" s="367"/>
      <c r="AF14" s="364"/>
      <c r="AG14" s="364"/>
      <c r="AH14" s="364"/>
      <c r="AI14" s="366"/>
      <c r="AJ14" s="362"/>
      <c r="AK14" s="363"/>
      <c r="AL14" s="363"/>
      <c r="AM14" s="363"/>
      <c r="AN14" s="353"/>
      <c r="AO14" s="360"/>
      <c r="AR14" s="406"/>
    </row>
    <row r="15" spans="1:44" ht="22.5" customHeight="1">
      <c r="A15" s="347" t="s">
        <v>14</v>
      </c>
      <c r="B15" s="403" t="s">
        <v>269</v>
      </c>
      <c r="C15" s="368" t="s">
        <v>270</v>
      </c>
      <c r="D15" s="348">
        <v>2</v>
      </c>
      <c r="E15" s="349">
        <v>2</v>
      </c>
      <c r="F15" s="350"/>
      <c r="G15" s="351"/>
      <c r="H15" s="351"/>
      <c r="I15" s="351"/>
      <c r="J15" s="352"/>
      <c r="K15" s="350"/>
      <c r="L15" s="351"/>
      <c r="M15" s="351"/>
      <c r="N15" s="351"/>
      <c r="O15" s="359"/>
      <c r="P15" s="354"/>
      <c r="Q15" s="355"/>
      <c r="R15" s="355"/>
      <c r="S15" s="356"/>
      <c r="T15" s="357"/>
      <c r="U15" s="407">
        <v>2</v>
      </c>
      <c r="V15" s="408">
        <v>0</v>
      </c>
      <c r="W15" s="408">
        <v>0</v>
      </c>
      <c r="X15" s="409" t="s">
        <v>23</v>
      </c>
      <c r="Y15" s="410">
        <v>2</v>
      </c>
      <c r="Z15" s="358" t="s">
        <v>258</v>
      </c>
      <c r="AA15" s="351"/>
      <c r="AB15" s="351"/>
      <c r="AC15" s="351"/>
      <c r="AD15" s="359"/>
      <c r="AE15" s="350"/>
      <c r="AF15" s="351"/>
      <c r="AG15" s="351"/>
      <c r="AH15" s="351"/>
      <c r="AI15" s="359"/>
      <c r="AJ15" s="350"/>
      <c r="AK15" s="351"/>
      <c r="AL15" s="351"/>
      <c r="AM15" s="351"/>
      <c r="AN15" s="359"/>
      <c r="AO15" s="360"/>
      <c r="AR15" s="406"/>
    </row>
    <row r="16" spans="1:44" ht="24" customHeight="1">
      <c r="A16" s="347" t="s">
        <v>15</v>
      </c>
      <c r="B16" s="403" t="s">
        <v>271</v>
      </c>
      <c r="C16" s="368" t="s">
        <v>272</v>
      </c>
      <c r="D16" s="348">
        <v>2</v>
      </c>
      <c r="E16" s="349">
        <v>2</v>
      </c>
      <c r="F16" s="350"/>
      <c r="G16" s="351"/>
      <c r="H16" s="351"/>
      <c r="I16" s="351"/>
      <c r="J16" s="352"/>
      <c r="K16" s="350"/>
      <c r="L16" s="351"/>
      <c r="M16" s="351"/>
      <c r="N16" s="351"/>
      <c r="O16" s="353"/>
      <c r="P16" s="354"/>
      <c r="Q16" s="355"/>
      <c r="R16" s="355"/>
      <c r="S16" s="356"/>
      <c r="T16" s="357"/>
      <c r="U16" s="407">
        <v>2</v>
      </c>
      <c r="V16" s="408">
        <v>0</v>
      </c>
      <c r="W16" s="408">
        <v>0</v>
      </c>
      <c r="X16" s="409" t="s">
        <v>23</v>
      </c>
      <c r="Y16" s="410">
        <v>2</v>
      </c>
      <c r="Z16" s="358" t="s">
        <v>258</v>
      </c>
      <c r="AA16" s="351"/>
      <c r="AB16" s="351"/>
      <c r="AC16" s="351"/>
      <c r="AD16" s="353"/>
      <c r="AE16" s="350"/>
      <c r="AF16" s="351"/>
      <c r="AG16" s="351"/>
      <c r="AH16" s="351"/>
      <c r="AI16" s="353"/>
      <c r="AJ16" s="350"/>
      <c r="AK16" s="351"/>
      <c r="AL16" s="351"/>
      <c r="AM16" s="351"/>
      <c r="AN16" s="353"/>
      <c r="AO16" s="360"/>
      <c r="AR16" s="406"/>
    </row>
    <row r="17" spans="1:44" ht="24" customHeight="1">
      <c r="A17" s="347" t="s">
        <v>16</v>
      </c>
      <c r="B17" s="403" t="s">
        <v>273</v>
      </c>
      <c r="C17" s="368" t="s">
        <v>274</v>
      </c>
      <c r="D17" s="348">
        <v>2</v>
      </c>
      <c r="E17" s="349">
        <v>2</v>
      </c>
      <c r="F17" s="350"/>
      <c r="G17" s="351"/>
      <c r="H17" s="351"/>
      <c r="I17" s="351"/>
      <c r="J17" s="352"/>
      <c r="K17" s="350"/>
      <c r="L17" s="351"/>
      <c r="M17" s="351"/>
      <c r="N17" s="351"/>
      <c r="O17" s="353"/>
      <c r="P17" s="354"/>
      <c r="Q17" s="355"/>
      <c r="R17" s="355"/>
      <c r="S17" s="356"/>
      <c r="T17" s="357"/>
      <c r="U17" s="407">
        <v>2</v>
      </c>
      <c r="V17" s="408">
        <v>0</v>
      </c>
      <c r="W17" s="408">
        <v>0</v>
      </c>
      <c r="X17" s="409" t="s">
        <v>23</v>
      </c>
      <c r="Y17" s="410">
        <v>2</v>
      </c>
      <c r="Z17" s="358" t="s">
        <v>258</v>
      </c>
      <c r="AA17" s="351"/>
      <c r="AB17" s="351"/>
      <c r="AC17" s="351"/>
      <c r="AD17" s="353"/>
      <c r="AE17" s="350"/>
      <c r="AF17" s="351"/>
      <c r="AG17" s="351"/>
      <c r="AH17" s="351"/>
      <c r="AI17" s="353"/>
      <c r="AJ17" s="350"/>
      <c r="AK17" s="351"/>
      <c r="AL17" s="351"/>
      <c r="AM17" s="351"/>
      <c r="AN17" s="353"/>
      <c r="AO17" s="360"/>
      <c r="AR17" s="406"/>
    </row>
    <row r="18" spans="1:41" ht="21.75" customHeight="1">
      <c r="A18" s="347" t="s">
        <v>17</v>
      </c>
      <c r="B18" s="403" t="s">
        <v>275</v>
      </c>
      <c r="C18" s="368" t="s">
        <v>276</v>
      </c>
      <c r="D18" s="348">
        <v>2</v>
      </c>
      <c r="E18" s="349">
        <v>2</v>
      </c>
      <c r="F18" s="350"/>
      <c r="G18" s="351"/>
      <c r="H18" s="351"/>
      <c r="I18" s="351"/>
      <c r="J18" s="352"/>
      <c r="K18" s="362"/>
      <c r="L18" s="363"/>
      <c r="M18" s="363"/>
      <c r="N18" s="363"/>
      <c r="O18" s="353"/>
      <c r="P18" s="354"/>
      <c r="Q18" s="355"/>
      <c r="R18" s="355"/>
      <c r="S18" s="356"/>
      <c r="T18" s="357"/>
      <c r="U18" s="407">
        <v>2</v>
      </c>
      <c r="V18" s="408">
        <v>0</v>
      </c>
      <c r="W18" s="408">
        <v>0</v>
      </c>
      <c r="X18" s="409" t="s">
        <v>23</v>
      </c>
      <c r="Y18" s="410">
        <v>2</v>
      </c>
      <c r="Z18" s="358" t="s">
        <v>258</v>
      </c>
      <c r="AA18" s="363"/>
      <c r="AB18" s="363"/>
      <c r="AC18" s="363"/>
      <c r="AD18" s="353"/>
      <c r="AE18" s="362"/>
      <c r="AF18" s="363"/>
      <c r="AG18" s="363"/>
      <c r="AH18" s="363"/>
      <c r="AI18" s="353"/>
      <c r="AJ18" s="369"/>
      <c r="AK18" s="364"/>
      <c r="AL18" s="364"/>
      <c r="AM18" s="365"/>
      <c r="AN18" s="366"/>
      <c r="AO18" s="360"/>
    </row>
    <row r="19" spans="1:41" ht="25.5" customHeight="1">
      <c r="A19" s="347" t="s">
        <v>29</v>
      </c>
      <c r="B19" s="403" t="s">
        <v>277</v>
      </c>
      <c r="C19" s="368" t="s">
        <v>278</v>
      </c>
      <c r="D19" s="348">
        <v>2</v>
      </c>
      <c r="E19" s="349">
        <v>2</v>
      </c>
      <c r="F19" s="350"/>
      <c r="G19" s="351"/>
      <c r="H19" s="351"/>
      <c r="I19" s="351"/>
      <c r="J19" s="352"/>
      <c r="K19" s="350"/>
      <c r="L19" s="351"/>
      <c r="M19" s="351"/>
      <c r="N19" s="351"/>
      <c r="O19" s="353"/>
      <c r="P19" s="354"/>
      <c r="Q19" s="355"/>
      <c r="R19" s="355"/>
      <c r="S19" s="356"/>
      <c r="T19" s="357"/>
      <c r="U19" s="407">
        <v>2</v>
      </c>
      <c r="V19" s="408">
        <v>0</v>
      </c>
      <c r="W19" s="408">
        <v>0</v>
      </c>
      <c r="X19" s="409" t="s">
        <v>23</v>
      </c>
      <c r="Y19" s="410">
        <v>2</v>
      </c>
      <c r="Z19" s="358" t="s">
        <v>258</v>
      </c>
      <c r="AA19" s="351"/>
      <c r="AB19" s="351"/>
      <c r="AC19" s="351"/>
      <c r="AD19" s="353"/>
      <c r="AE19" s="350"/>
      <c r="AF19" s="351"/>
      <c r="AG19" s="351"/>
      <c r="AH19" s="351"/>
      <c r="AI19" s="353"/>
      <c r="AJ19" s="350"/>
      <c r="AK19" s="351"/>
      <c r="AL19" s="351"/>
      <c r="AM19" s="351"/>
      <c r="AN19" s="353"/>
      <c r="AO19" s="360"/>
    </row>
    <row r="20" spans="1:41" ht="15.75" customHeight="1">
      <c r="A20" s="347" t="s">
        <v>30</v>
      </c>
      <c r="B20" s="403" t="s">
        <v>279</v>
      </c>
      <c r="C20" s="368" t="s">
        <v>280</v>
      </c>
      <c r="D20" s="348">
        <v>2</v>
      </c>
      <c r="E20" s="349">
        <v>2</v>
      </c>
      <c r="F20" s="350"/>
      <c r="G20" s="351"/>
      <c r="H20" s="351"/>
      <c r="I20" s="351"/>
      <c r="J20" s="352"/>
      <c r="K20" s="350"/>
      <c r="L20" s="351"/>
      <c r="M20" s="351"/>
      <c r="N20" s="351"/>
      <c r="O20" s="353"/>
      <c r="P20" s="354"/>
      <c r="Q20" s="355"/>
      <c r="R20" s="355"/>
      <c r="S20" s="356"/>
      <c r="T20" s="357"/>
      <c r="U20" s="407"/>
      <c r="V20" s="408"/>
      <c r="W20" s="408"/>
      <c r="X20" s="409"/>
      <c r="Y20" s="410"/>
      <c r="Z20" s="354">
        <v>2</v>
      </c>
      <c r="AA20" s="355">
        <v>0</v>
      </c>
      <c r="AB20" s="355">
        <v>0</v>
      </c>
      <c r="AC20" s="355" t="s">
        <v>23</v>
      </c>
      <c r="AD20" s="366">
        <v>2</v>
      </c>
      <c r="AE20" s="358" t="s">
        <v>258</v>
      </c>
      <c r="AF20" s="351"/>
      <c r="AG20" s="351"/>
      <c r="AH20" s="351"/>
      <c r="AI20" s="353"/>
      <c r="AJ20" s="350"/>
      <c r="AK20" s="351"/>
      <c r="AL20" s="351"/>
      <c r="AM20" s="351"/>
      <c r="AN20" s="353"/>
      <c r="AO20" s="360"/>
    </row>
    <row r="21" spans="1:41" ht="24" customHeight="1" thickBot="1">
      <c r="A21" s="370" t="s">
        <v>31</v>
      </c>
      <c r="B21" s="415" t="s">
        <v>281</v>
      </c>
      <c r="C21" s="416" t="s">
        <v>282</v>
      </c>
      <c r="D21" s="371">
        <v>2</v>
      </c>
      <c r="E21" s="372">
        <v>2</v>
      </c>
      <c r="F21" s="373"/>
      <c r="G21" s="374"/>
      <c r="H21" s="374"/>
      <c r="I21" s="374"/>
      <c r="J21" s="375"/>
      <c r="K21" s="373"/>
      <c r="L21" s="374"/>
      <c r="M21" s="374"/>
      <c r="N21" s="374"/>
      <c r="O21" s="376"/>
      <c r="P21" s="377"/>
      <c r="Q21" s="378"/>
      <c r="R21" s="378"/>
      <c r="S21" s="379"/>
      <c r="T21" s="380"/>
      <c r="U21" s="411">
        <v>2</v>
      </c>
      <c r="V21" s="412">
        <v>0</v>
      </c>
      <c r="W21" s="412">
        <v>0</v>
      </c>
      <c r="X21" s="413" t="s">
        <v>23</v>
      </c>
      <c r="Y21" s="414">
        <v>2</v>
      </c>
      <c r="Z21" s="381" t="s">
        <v>258</v>
      </c>
      <c r="AA21" s="374"/>
      <c r="AB21" s="374"/>
      <c r="AC21" s="374"/>
      <c r="AD21" s="376"/>
      <c r="AE21" s="373"/>
      <c r="AF21" s="374"/>
      <c r="AG21" s="374"/>
      <c r="AH21" s="374"/>
      <c r="AI21" s="376"/>
      <c r="AJ21" s="377"/>
      <c r="AK21" s="378"/>
      <c r="AL21" s="378"/>
      <c r="AM21" s="379"/>
      <c r="AN21" s="380"/>
      <c r="AO21" s="382"/>
    </row>
    <row r="22" spans="1:41" ht="47.25" customHeight="1">
      <c r="A22" s="323"/>
      <c r="B22" s="386" t="s">
        <v>259</v>
      </c>
      <c r="C22" s="38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20"/>
      <c r="Z22" s="317"/>
      <c r="AA22" s="317"/>
      <c r="AB22" s="317"/>
      <c r="AC22" s="317"/>
      <c r="AD22" s="384"/>
      <c r="AE22" s="317"/>
      <c r="AF22" s="317"/>
      <c r="AG22" s="317"/>
      <c r="AH22" s="317"/>
      <c r="AI22" s="384"/>
      <c r="AJ22" s="317"/>
      <c r="AK22" s="317"/>
      <c r="AL22" s="317"/>
      <c r="AM22" s="317"/>
      <c r="AN22" s="384"/>
      <c r="AO22" s="385"/>
    </row>
    <row r="23" spans="1:41" ht="46.5" customHeight="1">
      <c r="A23" s="32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20"/>
      <c r="Z23" s="317"/>
      <c r="AA23" s="317"/>
      <c r="AB23" s="317"/>
      <c r="AC23" s="317"/>
      <c r="AD23" s="384"/>
      <c r="AE23" s="317"/>
      <c r="AF23" s="317"/>
      <c r="AG23" s="317"/>
      <c r="AH23" s="317"/>
      <c r="AI23" s="384"/>
      <c r="AJ23" s="317"/>
      <c r="AK23" s="317"/>
      <c r="AL23" s="317"/>
      <c r="AM23" s="317"/>
      <c r="AN23" s="384"/>
      <c r="AO23" s="385"/>
    </row>
    <row r="24" spans="2:41" ht="15">
      <c r="B24" s="324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2"/>
      <c r="T24" s="2"/>
      <c r="U24" s="2"/>
      <c r="V24" s="2"/>
      <c r="W24" s="2"/>
      <c r="X24" s="2"/>
      <c r="Y24" s="220"/>
      <c r="Z24" s="317"/>
      <c r="AA24" s="317"/>
      <c r="AB24" s="317"/>
      <c r="AC24" s="317"/>
      <c r="AD24" s="384"/>
      <c r="AE24" s="317"/>
      <c r="AF24" s="317"/>
      <c r="AG24" s="317"/>
      <c r="AH24" s="317"/>
      <c r="AI24" s="384"/>
      <c r="AJ24" s="388"/>
      <c r="AK24" s="388"/>
      <c r="AL24" s="388"/>
      <c r="AM24" s="389"/>
      <c r="AN24" s="390"/>
      <c r="AO24" s="385"/>
    </row>
    <row r="25" spans="1:41" ht="25.5" customHeight="1">
      <c r="A25" s="323"/>
      <c r="B25" s="324"/>
      <c r="C25" s="32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391"/>
    </row>
    <row r="26" spans="1:41" ht="30" customHeight="1">
      <c r="A26" s="323"/>
      <c r="B26" s="324"/>
      <c r="C26" s="392" t="s">
        <v>260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391"/>
    </row>
    <row r="27" ht="15" customHeight="1">
      <c r="C27" s="392" t="s">
        <v>261</v>
      </c>
    </row>
    <row r="28" ht="34.5" customHeight="1"/>
    <row r="30" ht="25.5" customHeight="1"/>
    <row r="31" ht="30" customHeight="1"/>
    <row r="32" ht="31.5" customHeight="1"/>
    <row r="33" ht="21" customHeight="1"/>
    <row r="34" ht="28.5" customHeight="1"/>
  </sheetData>
  <sheetProtection/>
  <mergeCells count="8">
    <mergeCell ref="A11:C11"/>
    <mergeCell ref="A7:AO7"/>
    <mergeCell ref="A8:A9"/>
    <mergeCell ref="B8:B9"/>
    <mergeCell ref="C8:C9"/>
    <mergeCell ref="E8:E9"/>
    <mergeCell ref="F8:AI8"/>
    <mergeCell ref="AO8:AO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RKK MKI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</dc:creator>
  <cp:keywords/>
  <dc:description/>
  <cp:lastModifiedBy>Ildiko</cp:lastModifiedBy>
  <cp:lastPrinted>2012-02-09T09:54:51Z</cp:lastPrinted>
  <dcterms:created xsi:type="dcterms:W3CDTF">2008-04-29T13:38:13Z</dcterms:created>
  <dcterms:modified xsi:type="dcterms:W3CDTF">2013-06-21T12:37:23Z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