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4575" tabRatio="886" activeTab="1"/>
  </bookViews>
  <sheets>
    <sheet name="BSc N KÖM ALAP" sheetId="1" r:id="rId1"/>
    <sheet name="Könnyűipari" sheetId="2" r:id="rId2"/>
    <sheet name="Villamos" sheetId="3" r:id="rId3"/>
    <sheet name="Informatika" sheetId="4" r:id="rId4"/>
    <sheet name="BSc N Szab val." sheetId="5" r:id="rId5"/>
  </sheets>
  <definedNames>
    <definedName name="_xlnm.Print_Titles" localSheetId="0">'BSc N KÖM ALAP'!$1:$9</definedName>
    <definedName name="_xlnm.Print_Titles" localSheetId="1">'Könnyűipari'!$1:$6</definedName>
    <definedName name="_xlnm.Print_Area" localSheetId="0">'BSc N KÖM ALAP'!$A$1:$AO$65</definedName>
    <definedName name="_xlnm.Print_Area" localSheetId="4">'BSc N Szab val.'!$A$1:$AO$24</definedName>
    <definedName name="_xlnm.Print_Area" localSheetId="3">'Informatika'!$A$1:$AR$48</definedName>
    <definedName name="_xlnm.Print_Area" localSheetId="1">'Könnyűipari'!$A$1:$AO$46</definedName>
    <definedName name="_xlnm.Print_Area" localSheetId="2">'Villamos'!$A$1:$AS$46</definedName>
  </definedNames>
  <calcPr fullCalcOnLoad="1"/>
</workbook>
</file>

<file path=xl/sharedStrings.xml><?xml version="1.0" encoding="utf-8"?>
<sst xmlns="http://schemas.openxmlformats.org/spreadsheetml/2006/main" count="779" uniqueCount="311">
  <si>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</si>
  <si>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</si>
  <si>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</si>
  <si>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</si>
  <si>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</si>
  <si>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</si>
  <si>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</si>
  <si>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</si>
  <si>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</si>
  <si>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</si>
  <si>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</si>
  <si>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</si>
  <si>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</si>
  <si>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</si>
  <si>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</si>
  <si>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</si>
  <si>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</si>
  <si>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Félévközi jegy (f)</t>
  </si>
  <si>
    <t>Mindösszesen:</t>
  </si>
  <si>
    <t>Szakdolgozat</t>
  </si>
  <si>
    <t>Testnevelés I.</t>
  </si>
  <si>
    <t>Testnevelés II.</t>
  </si>
  <si>
    <t>7.</t>
  </si>
  <si>
    <t>Kód</t>
  </si>
  <si>
    <t xml:space="preserve">Összes heti óra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</si>
  <si>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</si>
  <si>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</si>
  <si>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</si>
  <si>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</si>
  <si>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</si>
  <si>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</si>
  <si>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</si>
  <si>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</si>
  <si>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</si>
  <si>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</si>
  <si>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</si>
  <si>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</si>
  <si>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</si>
  <si>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</si>
  <si>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</si>
  <si>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</si>
  <si>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</si>
  <si>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</si>
  <si>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</si>
  <si>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</si>
  <si>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</si>
  <si>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</si>
  <si>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</si>
  <si>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</si>
  <si>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</si>
  <si>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</si>
  <si>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</si>
  <si>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</si>
  <si>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</si>
  <si>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</si>
  <si>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</si>
  <si>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</si>
  <si>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</si>
  <si>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</si>
  <si>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</si>
  <si>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</si>
  <si>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</si>
  <si>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</si>
  <si>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</si>
  <si>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</si>
  <si>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</si>
  <si>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</si>
  <si>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</si>
  <si>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</si>
  <si>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</si>
  <si>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</si>
  <si>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</si>
  <si>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</si>
  <si>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</si>
  <si>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61.</t>
  </si>
  <si>
    <t>62.</t>
  </si>
  <si>
    <t>63.</t>
  </si>
  <si>
    <t>64.</t>
  </si>
  <si>
    <t>65.</t>
  </si>
  <si>
    <r>
      <t>kredi</t>
    </r>
    <r>
      <rPr>
        <b/>
        <sz val="12"/>
        <rFont val="Arial CE"/>
        <family val="0"/>
      </rPr>
      <t>t</t>
    </r>
  </si>
  <si>
    <t>Nappali tagozat</t>
  </si>
  <si>
    <t>12.</t>
  </si>
  <si>
    <t>56.</t>
  </si>
  <si>
    <t>57.</t>
  </si>
  <si>
    <t>58.</t>
  </si>
  <si>
    <t>60.</t>
  </si>
  <si>
    <t xml:space="preserve">A záróvizsga tárgyai: </t>
  </si>
  <si>
    <t>44.</t>
  </si>
  <si>
    <t>Természettudományos alapismeretek                                              összesen:</t>
  </si>
  <si>
    <t>Gazdasági és Humán ismeretek                                                           összesen:</t>
  </si>
  <si>
    <t>Szakmai törzsanyag                                                                                összesen:</t>
  </si>
  <si>
    <t>heti
óra ell.</t>
  </si>
  <si>
    <t>eltérés</t>
  </si>
  <si>
    <t xml:space="preserve">Rejtő Sándor Könnyűipari és Környezetmérnöki Kar </t>
  </si>
  <si>
    <t>é</t>
  </si>
  <si>
    <t>Évközi jegy (é)</t>
  </si>
  <si>
    <t xml:space="preserve"> Rejtő Sándor Könnyűipari és Környzetmérnöki Kar </t>
  </si>
  <si>
    <t xml:space="preserve">Matematika I.  </t>
  </si>
  <si>
    <t xml:space="preserve">Matematika II.  </t>
  </si>
  <si>
    <t>Fizika I.</t>
  </si>
  <si>
    <t>Fizika II.</t>
  </si>
  <si>
    <t>Műszaki kémia I.</t>
  </si>
  <si>
    <t>Műszaki kémia II.</t>
  </si>
  <si>
    <t>Analítikai kémia</t>
  </si>
  <si>
    <t>Biológia I.</t>
  </si>
  <si>
    <t>Biológia II.</t>
  </si>
  <si>
    <t>Ökológia</t>
  </si>
  <si>
    <t>Geológia</t>
  </si>
  <si>
    <t>Közgazdaságtan I.</t>
  </si>
  <si>
    <t>Közgazdaságtan II.</t>
  </si>
  <si>
    <t>Menedzsment</t>
  </si>
  <si>
    <t>Mérnöki kommunikáció</t>
  </si>
  <si>
    <t>EU ismeretek</t>
  </si>
  <si>
    <t>Környezettan</t>
  </si>
  <si>
    <t>Mechanika</t>
  </si>
  <si>
    <t>Műszaki rajz és dokument.</t>
  </si>
  <si>
    <t>Elektrotechnika</t>
  </si>
  <si>
    <t>Szabályozás és vezérlés</t>
  </si>
  <si>
    <t>Ált. mérnöki ismeretek</t>
  </si>
  <si>
    <t>Biztonságtechnika</t>
  </si>
  <si>
    <t>Földtudományi szakismeret</t>
  </si>
  <si>
    <t>Környezeti elemek védelme I. (Vizmin. véd.)</t>
  </si>
  <si>
    <t>Környezeti elemek védelme II. (Levegőmin. véd.)</t>
  </si>
  <si>
    <t>Környezeti elemek védelme III. (Talajvédelem)</t>
  </si>
  <si>
    <t>Környezeti elemek védelme IV. (Hulladékgazdálk.)</t>
  </si>
  <si>
    <t>Természet és tájvédelem I.</t>
  </si>
  <si>
    <t>Természet és tájvédelem II.</t>
  </si>
  <si>
    <t>Térinformatika</t>
  </si>
  <si>
    <t>Környezetgazdálkodás</t>
  </si>
  <si>
    <t>Környezetgazdaságtan</t>
  </si>
  <si>
    <t>Közegészségügy</t>
  </si>
  <si>
    <t>Környezeti mérések, monitoring</t>
  </si>
  <si>
    <t>Környezeti kémia</t>
  </si>
  <si>
    <t>Vállalkozás gazdaságtan I.</t>
  </si>
  <si>
    <t>Vállalkozás gazdaságtan II.</t>
  </si>
  <si>
    <t>Könnyűipari szakirány</t>
  </si>
  <si>
    <t>Környezetmérnök szak</t>
  </si>
  <si>
    <t>Differenciált szakmai ismeretek                                         összesen:</t>
  </si>
  <si>
    <t>Feldolgozástechnológia I.(Textilipari)</t>
  </si>
  <si>
    <t>Feldolgozástechnológia II. (Ruhaipari)</t>
  </si>
  <si>
    <t>Feldolgozástechnológia III. (Bőripari)</t>
  </si>
  <si>
    <t>Feldolgozástechnológia IV. (Papíripari)</t>
  </si>
  <si>
    <t xml:space="preserve">Feldolgozástechnológia V.(Nyomdaipari) </t>
  </si>
  <si>
    <t>Biotechnológia alapjai</t>
  </si>
  <si>
    <t>Szűréstechnika textiliákkal</t>
  </si>
  <si>
    <t>Szabadon választható tárgyak                                              összesen:</t>
  </si>
  <si>
    <r>
      <t xml:space="preserve">Szakirányban kötelezően választható tárgyak     </t>
    </r>
    <r>
      <rPr>
        <sz val="12"/>
        <rFont val="Arial CE"/>
        <family val="2"/>
      </rPr>
      <t xml:space="preserve">     </t>
    </r>
    <r>
      <rPr>
        <b/>
        <sz val="12"/>
        <rFont val="Arial CE"/>
        <family val="0"/>
      </rPr>
      <t xml:space="preserve">        összesen:</t>
    </r>
  </si>
  <si>
    <t>a</t>
  </si>
  <si>
    <t>Ökologikus műszaki konstrukciók</t>
  </si>
  <si>
    <t>Világítástechnika alapjai*</t>
  </si>
  <si>
    <t>Híradástechnika alapjai*</t>
  </si>
  <si>
    <t>Automatika alapjai*</t>
  </si>
  <si>
    <t>Villamosságtan</t>
  </si>
  <si>
    <t>Elektronikai technológia</t>
  </si>
  <si>
    <t>Elektronika és digitális technika</t>
  </si>
  <si>
    <t>Metrológia és villamos mérések</t>
  </si>
  <si>
    <t>Energetika</t>
  </si>
  <si>
    <t>Elektronikai hulladékok kezelése</t>
  </si>
  <si>
    <t>Életciklus elemzés, környezetbarát tervezés</t>
  </si>
  <si>
    <t>Szenzorok és adatgyűjtő rendszerek</t>
  </si>
  <si>
    <t>59.</t>
  </si>
  <si>
    <t>Matematikai programozás I.</t>
  </si>
  <si>
    <t>Matematikai programozás II.</t>
  </si>
  <si>
    <t xml:space="preserve">Információs rendszerek I. </t>
  </si>
  <si>
    <t xml:space="preserve">Információs rendszerek II. </t>
  </si>
  <si>
    <t xml:space="preserve">Allkalmazói programozás </t>
  </si>
  <si>
    <t>Maple</t>
  </si>
  <si>
    <t xml:space="preserve">Multimédia és alkalmazásai </t>
  </si>
  <si>
    <t>Összesen</t>
  </si>
  <si>
    <t>Adatstruktúrák és algoritmusok</t>
  </si>
  <si>
    <t>Számítógépes szimuláció</t>
  </si>
  <si>
    <t>Környezetinformatika szakirány</t>
  </si>
  <si>
    <t>Adatbáziskezelés</t>
  </si>
  <si>
    <t xml:space="preserve">Környezetvédelmi adatgyűjtő rendszerek </t>
  </si>
  <si>
    <t xml:space="preserve">Környezetinformatikai modellek </t>
  </si>
  <si>
    <t xml:space="preserve">Hálózatok operációs rendszerei </t>
  </si>
  <si>
    <t xml:space="preserve">1. Környezeti elemek védelme </t>
  </si>
  <si>
    <t>2. Természet és tájvédelem</t>
  </si>
  <si>
    <t xml:space="preserve">Integrált irányítási rendszerek I. </t>
  </si>
  <si>
    <t>Informatika I.</t>
  </si>
  <si>
    <t>Informatika II.</t>
  </si>
  <si>
    <t>Informatika labor</t>
  </si>
  <si>
    <t>Speciális környezetvédelem I.(bőr,textil)</t>
  </si>
  <si>
    <t>Speciális környezetvédelem II.(papír,csom.)</t>
  </si>
  <si>
    <t xml:space="preserve">BSc (3) Mintatanterv </t>
  </si>
  <si>
    <t>BSc (3) Mintatanterv</t>
  </si>
  <si>
    <t>Villamosipari szakirány</t>
  </si>
  <si>
    <t>Integrált irányítási rendszerek II.</t>
  </si>
  <si>
    <t>Körny. elemek védelme V.( Zaj, rezgés,sugárzás véd.)</t>
  </si>
  <si>
    <t>BSc (3)  Mintatanterv</t>
  </si>
  <si>
    <t>Rejtő Sándor Könnyűipari és Környezetmérnöki Kar</t>
  </si>
  <si>
    <t>Szabadon választható tárgyak</t>
  </si>
  <si>
    <t>"</t>
  </si>
  <si>
    <t>A terméktervezés számítógépes eszközei</t>
  </si>
  <si>
    <t xml:space="preserve"> </t>
  </si>
  <si>
    <t>Termékfelelősség</t>
  </si>
  <si>
    <t>Inteligens anyagok sajátosságai</t>
  </si>
  <si>
    <t>Környezetmérnöki szak</t>
  </si>
  <si>
    <t>GGTKG1A5NC</t>
  </si>
  <si>
    <t>GGTKG2A5NC</t>
  </si>
  <si>
    <t>GSVVG1A5NC</t>
  </si>
  <si>
    <t>GSVVG2A5NC</t>
  </si>
  <si>
    <t>GVMME1A5NC</t>
  </si>
  <si>
    <t>GSVEU1A5NC</t>
  </si>
  <si>
    <t>RMKMA1KTNC</t>
  </si>
  <si>
    <t>RMKMA2KTNC</t>
  </si>
  <si>
    <t>RMKFI1KTNC</t>
  </si>
  <si>
    <t>RMKFI2KTNC</t>
  </si>
  <si>
    <t>RMTMK1KTNC</t>
  </si>
  <si>
    <t>RMTMK2KTNC</t>
  </si>
  <si>
    <t>RMKAK1KTNC</t>
  </si>
  <si>
    <t>RMKBI1KTNC</t>
  </si>
  <si>
    <t>RMKBI2KTNC</t>
  </si>
  <si>
    <t>RMKOK1KTNC</t>
  </si>
  <si>
    <t>RMKGE1KTNC</t>
  </si>
  <si>
    <t>GVMKG1A5NC</t>
  </si>
  <si>
    <t>GVMKG2A5NC</t>
  </si>
  <si>
    <t>GVMVG1A5NC</t>
  </si>
  <si>
    <t>GVMVG2A5NC</t>
  </si>
  <si>
    <t>RMKKJ1KTNC</t>
  </si>
  <si>
    <t>RBTIR1KTNC</t>
  </si>
  <si>
    <t>RMKKT1KTNC</t>
  </si>
  <si>
    <t>RMKME1KTNC</t>
  </si>
  <si>
    <t>RMKMR1KTNC</t>
  </si>
  <si>
    <t>RMKEL1KTNC</t>
  </si>
  <si>
    <t>RMKSV1KTNC</t>
  </si>
  <si>
    <t>RMKAM1KTNC</t>
  </si>
  <si>
    <t>RMKBT1KTNC</t>
  </si>
  <si>
    <t>RMKFT1KTNC</t>
  </si>
  <si>
    <t>RMKKE1KTNC</t>
  </si>
  <si>
    <t>RMKKE2KTNC</t>
  </si>
  <si>
    <t>RMKKE3KTNC</t>
  </si>
  <si>
    <t>RMKKE4KTNC</t>
  </si>
  <si>
    <t>RMKKE5KTNC</t>
  </si>
  <si>
    <t>RMKTT1KTNC</t>
  </si>
  <si>
    <t>RMKTT2KTNC</t>
  </si>
  <si>
    <t>RMTIN1KTNC</t>
  </si>
  <si>
    <t>RMTIN2KTNC</t>
  </si>
  <si>
    <t>RMTIN3KTNC</t>
  </si>
  <si>
    <t>RMKTI1KTNC</t>
  </si>
  <si>
    <t>RMKKA1KTNC</t>
  </si>
  <si>
    <t>RMKKG1KTNC</t>
  </si>
  <si>
    <t>RMKKZ1KTNC</t>
  </si>
  <si>
    <t>RMKKU1KTNC</t>
  </si>
  <si>
    <t>RMKKM1KTNC</t>
  </si>
  <si>
    <t>RMKKK1KTNC</t>
  </si>
  <si>
    <t>RMTFT4KTNC</t>
  </si>
  <si>
    <t>RMTFT5KTNC</t>
  </si>
  <si>
    <t>RMKSI1KVNC</t>
  </si>
  <si>
    <t>KMEVS11TNC</t>
  </si>
  <si>
    <t>KMEEC11TNC</t>
  </si>
  <si>
    <t>KMEED11TNC</t>
  </si>
  <si>
    <t>KMEMV11TNC</t>
  </si>
  <si>
    <t>KMEEN11TNC</t>
  </si>
  <si>
    <t>KMEEH11TNC</t>
  </si>
  <si>
    <t>KMEKB11TNC</t>
  </si>
  <si>
    <t>KMESZ11TNC</t>
  </si>
  <si>
    <t>KMEÖM11TNC</t>
  </si>
  <si>
    <t>KMEVL11TNC</t>
  </si>
  <si>
    <t>KMEHT11TNC</t>
  </si>
  <si>
    <t>KMEAA11TNC</t>
  </si>
  <si>
    <t>RMTMP1ITNC</t>
  </si>
  <si>
    <t>RMTMP2ITNC</t>
  </si>
  <si>
    <t xml:space="preserve">RMTIR1ITNC    </t>
  </si>
  <si>
    <t>RMTIR2ITNC</t>
  </si>
  <si>
    <t>RMTAP1ITNC</t>
  </si>
  <si>
    <t>RMTAB1ITNC</t>
  </si>
  <si>
    <t xml:space="preserve">RMTML1ITNC </t>
  </si>
  <si>
    <t>RMTMU1ITNC</t>
  </si>
  <si>
    <t xml:space="preserve">RMTKA1ITNC </t>
  </si>
  <si>
    <t>RMTIM1ITNC</t>
  </si>
  <si>
    <t>RMTAL1ITNC</t>
  </si>
  <si>
    <t>RMTSZ1ITNC</t>
  </si>
  <si>
    <t>RMTHO1ITNC</t>
  </si>
  <si>
    <t>RMTIN2KTNC, RMKMA2KTNC</t>
  </si>
  <si>
    <t>RMTIIR1KTNC</t>
  </si>
  <si>
    <t>KMEED11TNC,  II. f.évben KMESZ11TNC</t>
  </si>
  <si>
    <t>Óbudai Egyetem</t>
  </si>
  <si>
    <t>Környezeti szimulációk</t>
  </si>
  <si>
    <t>Kockázatelemzés</t>
  </si>
  <si>
    <t>RMKKE1KVNC</t>
  </si>
  <si>
    <t>Környezeti műveletek és technológiák I. (szennyvíztisztítás)</t>
  </si>
  <si>
    <t xml:space="preserve">Környezeti műveletek és technológiák II.( megújuló energiák). </t>
  </si>
  <si>
    <t>Környezetjogi ismeretek</t>
  </si>
  <si>
    <t>Dr. Patkó István</t>
  </si>
  <si>
    <t>dékán</t>
  </si>
  <si>
    <t xml:space="preserve">Érvényes: 2010. szeptember 1-től  </t>
  </si>
  <si>
    <t>Kari Tanács elfogadta: 2010. május 10.</t>
  </si>
  <si>
    <t>RTSR1KTNC</t>
  </si>
  <si>
    <t>RTSKO1KTNC</t>
  </si>
  <si>
    <t>RTSIR2KTNC</t>
  </si>
  <si>
    <t>RTTST1KVNC</t>
  </si>
  <si>
    <t>RTTFT1KTNC</t>
  </si>
  <si>
    <t>RTTFT2KTNC</t>
  </si>
  <si>
    <t>RTTFT3KTNC</t>
  </si>
  <si>
    <t>RTTSK1KTNC</t>
  </si>
  <si>
    <t>RMTSK2KTNC</t>
  </si>
  <si>
    <t>Környezetértékelés és auditálás</t>
  </si>
  <si>
    <t>RMKKV1KTNC</t>
  </si>
  <si>
    <t>RMKKV2KTNC</t>
  </si>
  <si>
    <t>RMKKE1-5….</t>
  </si>
  <si>
    <t>RMKBI1KVNC</t>
  </si>
  <si>
    <t>kritériimtárgy angol vagy német nyelven</t>
  </si>
  <si>
    <t>kritériumtárgy angol vagy német nyelven</t>
  </si>
  <si>
    <t>RTTST1BVNC</t>
  </si>
  <si>
    <t>RTSTF1MVNC</t>
  </si>
  <si>
    <t>RTTIA1TVNC</t>
  </si>
  <si>
    <t>RMKMA0KVNC</t>
  </si>
  <si>
    <t>Matematikai alapismeretek</t>
  </si>
  <si>
    <t>RMKFI0KVNC</t>
  </si>
  <si>
    <t>Fizikai alapismereetek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</si>
</sst>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1">
    <font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Wingdings 3"/>
      <family val="1"/>
    </font>
    <font>
      <sz val="12"/>
      <color indexed="10"/>
      <name val="Arial CE"/>
      <family val="0"/>
    </font>
    <font>
      <sz val="11"/>
      <color indexed="10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tted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ashed"/>
      <top style="dashed"/>
      <bottom style="medium"/>
    </border>
    <border>
      <left style="medium"/>
      <right style="dashed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dashed"/>
      <right style="dashed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dashed"/>
      <right style="medium"/>
      <top style="dashed"/>
      <bottom style="thin"/>
    </border>
    <border>
      <left style="dashed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tted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dashed"/>
      <right>
        <color indexed="63"/>
      </right>
      <top style="dotted"/>
      <bottom style="dash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dashed"/>
      <right style="medium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ashed"/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medium"/>
      <top style="thin"/>
      <bottom style="double"/>
    </border>
    <border>
      <left style="dotted"/>
      <right>
        <color indexed="63"/>
      </right>
      <top style="thin"/>
      <bottom style="double"/>
    </border>
    <border>
      <left style="medium"/>
      <right style="dotted"/>
      <top style="thin"/>
      <bottom style="double"/>
    </border>
    <border>
      <left style="medium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dotted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dott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otted"/>
      <right style="dott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28" fillId="4" borderId="0" applyNumberFormat="0" applyBorder="0" applyAlignment="0" applyProtection="0"/>
    <xf numFmtId="0" fontId="32" fillId="22" borderId="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22" borderId="28" xfId="0" applyFont="1" applyFill="1" applyBorder="1" applyAlignment="1">
      <alignment horizontal="center" vertical="center"/>
    </xf>
    <xf numFmtId="0" fontId="3" fillId="22" borderId="29" xfId="0" applyFont="1" applyFill="1" applyBorder="1" applyAlignment="1">
      <alignment horizontal="left" vertical="center"/>
    </xf>
    <xf numFmtId="1" fontId="6" fillId="22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/>
    </xf>
    <xf numFmtId="1" fontId="6" fillId="22" borderId="37" xfId="0" applyNumberFormat="1" applyFont="1" applyFill="1" applyBorder="1" applyAlignment="1">
      <alignment vertical="center"/>
    </xf>
    <xf numFmtId="1" fontId="11" fillId="0" borderId="3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" fontId="10" fillId="22" borderId="23" xfId="0" applyNumberFormat="1" applyFont="1" applyFill="1" applyBorder="1" applyAlignment="1">
      <alignment horizontal="center" vertical="center"/>
    </xf>
    <xf numFmtId="1" fontId="10" fillId="22" borderId="24" xfId="0" applyNumberFormat="1" applyFont="1" applyFill="1" applyBorder="1" applyAlignment="1">
      <alignment horizontal="center" vertical="center"/>
    </xf>
    <xf numFmtId="1" fontId="10" fillId="22" borderId="43" xfId="0" applyNumberFormat="1" applyFont="1" applyFill="1" applyBorder="1" applyAlignment="1">
      <alignment horizontal="center" vertical="center"/>
    </xf>
    <xf numFmtId="1" fontId="6" fillId="22" borderId="44" xfId="0" applyNumberFormat="1" applyFont="1" applyFill="1" applyBorder="1" applyAlignment="1">
      <alignment horizontal="center" vertical="center"/>
    </xf>
    <xf numFmtId="1" fontId="6" fillId="22" borderId="30" xfId="0" applyNumberFormat="1" applyFont="1" applyFill="1" applyBorder="1" applyAlignment="1">
      <alignment horizontal="center" vertical="center"/>
    </xf>
    <xf numFmtId="1" fontId="6" fillId="22" borderId="37" xfId="0" applyNumberFormat="1" applyFont="1" applyFill="1" applyBorder="1" applyAlignment="1">
      <alignment horizontal="center" vertical="center"/>
    </xf>
    <xf numFmtId="1" fontId="10" fillId="22" borderId="45" xfId="0" applyNumberFormat="1" applyFont="1" applyFill="1" applyBorder="1" applyAlignment="1">
      <alignment horizontal="center" vertical="center"/>
    </xf>
    <xf numFmtId="1" fontId="6" fillId="22" borderId="23" xfId="0" applyNumberFormat="1" applyFont="1" applyFill="1" applyBorder="1" applyAlignment="1">
      <alignment horizontal="center" vertical="center"/>
    </xf>
    <xf numFmtId="1" fontId="6" fillId="22" borderId="45" xfId="0" applyNumberFormat="1" applyFont="1" applyFill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0" fontId="6" fillId="22" borderId="30" xfId="0" applyFont="1" applyFill="1" applyBorder="1" applyAlignment="1">
      <alignment horizontal="center" vertical="center"/>
    </xf>
    <xf numFmtId="0" fontId="10" fillId="22" borderId="43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10" fillId="22" borderId="37" xfId="0" applyFont="1" applyFill="1" applyBorder="1" applyAlignment="1">
      <alignment horizontal="center" vertical="center"/>
    </xf>
    <xf numFmtId="0" fontId="6" fillId="22" borderId="4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6" fillId="22" borderId="28" xfId="0" applyFont="1" applyFill="1" applyBorder="1" applyAlignment="1">
      <alignment vertical="center"/>
    </xf>
    <xf numFmtId="0" fontId="6" fillId="22" borderId="29" xfId="0" applyFont="1" applyFill="1" applyBorder="1" applyAlignment="1">
      <alignment vertical="center"/>
    </xf>
    <xf numFmtId="0" fontId="6" fillId="22" borderId="50" xfId="0" applyFont="1" applyFill="1" applyBorder="1" applyAlignment="1">
      <alignment vertical="center"/>
    </xf>
    <xf numFmtId="0" fontId="6" fillId="22" borderId="28" xfId="0" applyFont="1" applyFill="1" applyBorder="1" applyAlignment="1">
      <alignment horizontal="center" vertical="center"/>
    </xf>
    <xf numFmtId="0" fontId="6" fillId="22" borderId="29" xfId="0" applyFont="1" applyFill="1" applyBorder="1" applyAlignment="1">
      <alignment horizontal="center" vertical="center"/>
    </xf>
    <xf numFmtId="0" fontId="6" fillId="22" borderId="50" xfId="0" applyFont="1" applyFill="1" applyBorder="1" applyAlignment="1">
      <alignment horizontal="center" vertical="center"/>
    </xf>
    <xf numFmtId="0" fontId="2" fillId="22" borderId="51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22" borderId="24" xfId="0" applyFont="1" applyFill="1" applyBorder="1" applyAlignment="1">
      <alignment horizontal="right" vertical="center"/>
    </xf>
    <xf numFmtId="0" fontId="6" fillId="22" borderId="56" xfId="0" applyFont="1" applyFill="1" applyBorder="1" applyAlignment="1">
      <alignment horizontal="right" vertical="center" wrapText="1"/>
    </xf>
    <xf numFmtId="0" fontId="8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left" vertical="center"/>
    </xf>
    <xf numFmtId="0" fontId="6" fillId="0" borderId="61" xfId="0" applyFont="1" applyFill="1" applyBorder="1" applyAlignment="1">
      <alignment vertical="center" wrapText="1"/>
    </xf>
    <xf numFmtId="1" fontId="8" fillId="0" borderId="62" xfId="0" applyNumberFormat="1" applyFont="1" applyFill="1" applyBorder="1" applyAlignment="1">
      <alignment horizontal="center" vertical="center"/>
    </xf>
    <xf numFmtId="1" fontId="8" fillId="0" borderId="63" xfId="0" applyNumberFormat="1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vertical="center"/>
    </xf>
    <xf numFmtId="1" fontId="11" fillId="0" borderId="65" xfId="0" applyNumberFormat="1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horizontal="center" vertical="center"/>
    </xf>
    <xf numFmtId="1" fontId="11" fillId="0" borderId="65" xfId="0" applyNumberFormat="1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6" xfId="0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left" vertical="center"/>
    </xf>
    <xf numFmtId="0" fontId="6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1" fontId="8" fillId="0" borderId="70" xfId="0" applyNumberFormat="1" applyFont="1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left" vertical="center"/>
    </xf>
    <xf numFmtId="0" fontId="6" fillId="0" borderId="74" xfId="0" applyFont="1" applyBorder="1" applyAlignment="1">
      <alignment vertical="center" wrapText="1"/>
    </xf>
    <xf numFmtId="0" fontId="6" fillId="0" borderId="61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right" vertical="center"/>
    </xf>
    <xf numFmtId="0" fontId="6" fillId="0" borderId="68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center" vertical="center"/>
    </xf>
    <xf numFmtId="49" fontId="6" fillId="0" borderId="81" xfId="0" applyNumberFormat="1" applyFont="1" applyBorder="1" applyAlignment="1">
      <alignment horizontal="left" vertical="center"/>
    </xf>
    <xf numFmtId="0" fontId="8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6" xfId="0" applyFont="1" applyBorder="1" applyAlignment="1">
      <alignment horizontal="right" vertical="center"/>
    </xf>
    <xf numFmtId="0" fontId="13" fillId="0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1" fontId="10" fillId="22" borderId="87" xfId="0" applyNumberFormat="1" applyFont="1" applyFill="1" applyBorder="1" applyAlignment="1">
      <alignment horizontal="center" vertical="center"/>
    </xf>
    <xf numFmtId="0" fontId="6" fillId="0" borderId="88" xfId="0" applyFont="1" applyBorder="1" applyAlignment="1">
      <alignment vertical="center" wrapText="1"/>
    </xf>
    <xf numFmtId="0" fontId="6" fillId="0" borderId="89" xfId="0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left" vertical="center"/>
    </xf>
    <xf numFmtId="0" fontId="8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6" fillId="22" borderId="96" xfId="0" applyFont="1" applyFill="1" applyBorder="1" applyAlignment="1">
      <alignment horizontal="center" vertical="center"/>
    </xf>
    <xf numFmtId="1" fontId="8" fillId="0" borderId="9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82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8" fillId="0" borderId="98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81" xfId="0" applyNumberFormat="1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1" fontId="14" fillId="0" borderId="37" xfId="0" applyNumberFormat="1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/>
    </xf>
    <xf numFmtId="0" fontId="9" fillId="0" borderId="109" xfId="0" applyFont="1" applyBorder="1" applyAlignment="1">
      <alignment/>
    </xf>
    <xf numFmtId="0" fontId="9" fillId="0" borderId="110" xfId="0" applyFont="1" applyBorder="1" applyAlignment="1">
      <alignment/>
    </xf>
    <xf numFmtId="0" fontId="9" fillId="0" borderId="101" xfId="0" applyFont="1" applyBorder="1" applyAlignment="1">
      <alignment/>
    </xf>
    <xf numFmtId="0" fontId="9" fillId="0" borderId="111" xfId="0" applyFont="1" applyBorder="1" applyAlignment="1">
      <alignment/>
    </xf>
    <xf numFmtId="0" fontId="9" fillId="0" borderId="112" xfId="0" applyFont="1" applyBorder="1" applyAlignment="1">
      <alignment/>
    </xf>
    <xf numFmtId="0" fontId="9" fillId="0" borderId="113" xfId="0" applyFont="1" applyFill="1" applyBorder="1" applyAlignment="1">
      <alignment horizontal="center"/>
    </xf>
    <xf numFmtId="0" fontId="9" fillId="0" borderId="114" xfId="0" applyFont="1" applyBorder="1" applyAlignment="1">
      <alignment vertical="center"/>
    </xf>
    <xf numFmtId="0" fontId="9" fillId="0" borderId="110" xfId="0" applyFont="1" applyBorder="1" applyAlignment="1">
      <alignment vertical="center"/>
    </xf>
    <xf numFmtId="0" fontId="8" fillId="0" borderId="115" xfId="0" applyFont="1" applyBorder="1" applyAlignment="1">
      <alignment horizontal="center" vertical="center"/>
    </xf>
    <xf numFmtId="0" fontId="9" fillId="22" borderId="51" xfId="0" applyFont="1" applyFill="1" applyBorder="1" applyAlignment="1">
      <alignment horizontal="center" vertical="center"/>
    </xf>
    <xf numFmtId="0" fontId="9" fillId="0" borderId="107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09" xfId="0" applyFont="1" applyBorder="1" applyAlignment="1">
      <alignment vertical="center"/>
    </xf>
    <xf numFmtId="0" fontId="8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vertical="center"/>
    </xf>
    <xf numFmtId="0" fontId="9" fillId="0" borderId="11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01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0" fillId="0" borderId="123" xfId="0" applyFont="1" applyBorder="1" applyAlignment="1">
      <alignment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3" fillId="0" borderId="135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vertical="center" wrapText="1"/>
    </xf>
    <xf numFmtId="0" fontId="6" fillId="0" borderId="140" xfId="0" applyFont="1" applyFill="1" applyBorder="1" applyAlignment="1">
      <alignment horizontal="left" vertical="center" wrapText="1"/>
    </xf>
    <xf numFmtId="0" fontId="6" fillId="0" borderId="141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vertical="center"/>
    </xf>
    <xf numFmtId="0" fontId="8" fillId="0" borderId="136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center" vertical="center"/>
    </xf>
    <xf numFmtId="0" fontId="6" fillId="22" borderId="143" xfId="0" applyFont="1" applyFill="1" applyBorder="1" applyAlignment="1">
      <alignment horizontal="center" vertical="center"/>
    </xf>
    <xf numFmtId="0" fontId="6" fillId="22" borderId="144" xfId="0" applyFont="1" applyFill="1" applyBorder="1" applyAlignment="1">
      <alignment horizontal="center" vertical="center"/>
    </xf>
    <xf numFmtId="0" fontId="6" fillId="22" borderId="14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4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148" xfId="0" applyFont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10" fillId="0" borderId="158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49" fontId="6" fillId="0" borderId="161" xfId="0" applyNumberFormat="1" applyFont="1" applyFill="1" applyBorder="1" applyAlignment="1">
      <alignment horizontal="left" vertical="center"/>
    </xf>
    <xf numFmtId="49" fontId="6" fillId="0" borderId="107" xfId="0" applyNumberFormat="1" applyFont="1" applyFill="1" applyBorder="1" applyAlignment="1">
      <alignment horizontal="left" vertical="center"/>
    </xf>
    <xf numFmtId="49" fontId="6" fillId="0" borderId="100" xfId="0" applyNumberFormat="1" applyFont="1" applyFill="1" applyBorder="1" applyAlignment="1">
      <alignment horizontal="left" vertical="center"/>
    </xf>
    <xf numFmtId="49" fontId="6" fillId="0" borderId="114" xfId="0" applyNumberFormat="1" applyFont="1" applyFill="1" applyBorder="1" applyAlignment="1">
      <alignment horizontal="left" vertical="center"/>
    </xf>
    <xf numFmtId="49" fontId="6" fillId="0" borderId="162" xfId="0" applyNumberFormat="1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left" vertical="center"/>
    </xf>
    <xf numFmtId="0" fontId="6" fillId="22" borderId="163" xfId="0" applyFont="1" applyFill="1" applyBorder="1" applyAlignment="1">
      <alignment horizontal="center" vertical="center"/>
    </xf>
    <xf numFmtId="0" fontId="6" fillId="22" borderId="164" xfId="0" applyFont="1" applyFill="1" applyBorder="1" applyAlignment="1">
      <alignment horizontal="center" vertical="center"/>
    </xf>
    <xf numFmtId="0" fontId="6" fillId="22" borderId="165" xfId="0" applyFont="1" applyFill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9" fillId="0" borderId="100" xfId="0" applyFont="1" applyBorder="1" applyAlignment="1">
      <alignment vertical="center"/>
    </xf>
    <xf numFmtId="1" fontId="6" fillId="22" borderId="96" xfId="0" applyNumberFormat="1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vertical="center"/>
    </xf>
    <xf numFmtId="0" fontId="9" fillId="0" borderId="101" xfId="0" applyFont="1" applyFill="1" applyBorder="1" applyAlignment="1">
      <alignment vertical="center" wrapText="1"/>
    </xf>
    <xf numFmtId="0" fontId="9" fillId="0" borderId="10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8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8" fillId="0" borderId="70" xfId="0" applyNumberFormat="1" applyFont="1" applyFill="1" applyBorder="1" applyAlignment="1">
      <alignment vertical="center"/>
    </xf>
    <xf numFmtId="0" fontId="11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9" fillId="0" borderId="117" xfId="0" applyFont="1" applyFill="1" applyBorder="1" applyAlignment="1">
      <alignment vertical="center"/>
    </xf>
    <xf numFmtId="0" fontId="0" fillId="0" borderId="166" xfId="0" applyFont="1" applyFill="1" applyBorder="1" applyAlignment="1">
      <alignment vertical="center"/>
    </xf>
    <xf numFmtId="0" fontId="9" fillId="0" borderId="107" xfId="0" applyFont="1" applyFill="1" applyBorder="1" applyAlignment="1">
      <alignment vertical="center"/>
    </xf>
    <xf numFmtId="0" fontId="9" fillId="0" borderId="109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63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67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68" xfId="0" applyFont="1" applyFill="1" applyBorder="1" applyAlignment="1">
      <alignment horizontal="center" vertical="center"/>
    </xf>
    <xf numFmtId="0" fontId="8" fillId="0" borderId="169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1" fontId="8" fillId="0" borderId="168" xfId="0" applyNumberFormat="1" applyFont="1" applyFill="1" applyBorder="1" applyAlignment="1">
      <alignment horizontal="center" vertical="center"/>
    </xf>
    <xf numFmtId="1" fontId="8" fillId="0" borderId="169" xfId="0" applyNumberFormat="1" applyFont="1" applyFill="1" applyBorder="1" applyAlignment="1">
      <alignment horizontal="center" vertical="center"/>
    </xf>
    <xf numFmtId="1" fontId="11" fillId="0" borderId="115" xfId="0" applyNumberFormat="1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0" fontId="8" fillId="0" borderId="171" xfId="0" applyFont="1" applyFill="1" applyBorder="1" applyAlignment="1">
      <alignment horizontal="center" vertical="center"/>
    </xf>
    <xf numFmtId="0" fontId="8" fillId="0" borderId="172" xfId="0" applyFont="1" applyFill="1" applyBorder="1" applyAlignment="1">
      <alignment horizontal="center" vertical="center"/>
    </xf>
    <xf numFmtId="0" fontId="8" fillId="0" borderId="173" xfId="0" applyFont="1" applyFill="1" applyBorder="1" applyAlignment="1">
      <alignment horizontal="center" vertical="center"/>
    </xf>
    <xf numFmtId="0" fontId="8" fillId="0" borderId="174" xfId="0" applyFont="1" applyFill="1" applyBorder="1" applyAlignment="1">
      <alignment horizontal="center" vertical="center"/>
    </xf>
    <xf numFmtId="0" fontId="6" fillId="22" borderId="30" xfId="0" applyFont="1" applyFill="1" applyBorder="1" applyAlignment="1" applyProtection="1">
      <alignment horizontal="center" vertical="center"/>
      <protection locked="0"/>
    </xf>
    <xf numFmtId="0" fontId="8" fillId="0" borderId="101" xfId="0" applyFont="1" applyBorder="1" applyAlignment="1" applyProtection="1">
      <alignment vertical="center"/>
      <protection locked="0"/>
    </xf>
    <xf numFmtId="0" fontId="8" fillId="0" borderId="141" xfId="0" applyFont="1" applyBorder="1" applyAlignment="1">
      <alignment horizontal="center" vertical="center"/>
    </xf>
    <xf numFmtId="0" fontId="11" fillId="0" borderId="116" xfId="0" applyFont="1" applyBorder="1" applyAlignment="1">
      <alignment horizontal="right" vertical="center"/>
    </xf>
    <xf numFmtId="0" fontId="11" fillId="0" borderId="36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9" fillId="0" borderId="109" xfId="0" applyFont="1" applyBorder="1" applyAlignment="1">
      <alignment horizontal="left" vertical="center"/>
    </xf>
    <xf numFmtId="0" fontId="9" fillId="0" borderId="103" xfId="0" applyFont="1" applyFill="1" applyBorder="1" applyAlignment="1" applyProtection="1">
      <alignment horizontal="center" vertical="center"/>
      <protection locked="0"/>
    </xf>
    <xf numFmtId="0" fontId="8" fillId="0" borderId="140" xfId="0" applyFont="1" applyBorder="1" applyAlignment="1" applyProtection="1">
      <alignment vertical="center"/>
      <protection locked="0"/>
    </xf>
    <xf numFmtId="0" fontId="11" fillId="0" borderId="174" xfId="0" applyFont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11" fillId="0" borderId="174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14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2" fillId="0" borderId="117" xfId="0" applyFont="1" applyFill="1" applyBorder="1" applyAlignment="1">
      <alignment vertical="center"/>
    </xf>
    <xf numFmtId="0" fontId="22" fillId="0" borderId="1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24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76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49" fontId="6" fillId="22" borderId="22" xfId="0" applyNumberFormat="1" applyFont="1" applyFill="1" applyBorder="1" applyAlignment="1">
      <alignment horizontal="left" vertical="center"/>
    </xf>
    <xf numFmtId="49" fontId="6" fillId="22" borderId="23" xfId="0" applyNumberFormat="1" applyFont="1" applyFill="1" applyBorder="1" applyAlignment="1">
      <alignment horizontal="left" vertical="center"/>
    </xf>
    <xf numFmtId="49" fontId="6" fillId="22" borderId="24" xfId="0" applyNumberFormat="1" applyFont="1" applyFill="1" applyBorder="1" applyAlignment="1">
      <alignment horizontal="left" vertical="center"/>
    </xf>
    <xf numFmtId="0" fontId="6" fillId="0" borderId="177" xfId="0" applyFont="1" applyBorder="1" applyAlignment="1">
      <alignment horizontal="center" vertical="center"/>
    </xf>
    <xf numFmtId="0" fontId="8" fillId="0" borderId="176" xfId="0" applyFont="1" applyBorder="1" applyAlignment="1">
      <alignment vertical="center"/>
    </xf>
    <xf numFmtId="1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55" xfId="0" applyFont="1" applyBorder="1" applyAlignment="1">
      <alignment vertical="center" wrapText="1"/>
    </xf>
    <xf numFmtId="49" fontId="6" fillId="0" borderId="178" xfId="0" applyNumberFormat="1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 wrapText="1"/>
    </xf>
    <xf numFmtId="0" fontId="6" fillId="0" borderId="181" xfId="0" applyFont="1" applyBorder="1" applyAlignment="1">
      <alignment vertical="center" wrapText="1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2" borderId="22" xfId="0" applyFont="1" applyFill="1" applyBorder="1" applyAlignment="1">
      <alignment horizontal="left" vertical="center" wrapText="1"/>
    </xf>
    <xf numFmtId="0" fontId="6" fillId="22" borderId="23" xfId="0" applyFont="1" applyFill="1" applyBorder="1" applyAlignment="1">
      <alignment horizontal="left" vertical="center" wrapText="1"/>
    </xf>
    <xf numFmtId="0" fontId="6" fillId="22" borderId="24" xfId="0" applyFont="1" applyFill="1" applyBorder="1" applyAlignment="1">
      <alignment horizontal="left" vertical="center" wrapText="1"/>
    </xf>
    <xf numFmtId="49" fontId="6" fillId="0" borderId="184" xfId="0" applyNumberFormat="1" applyFont="1" applyBorder="1" applyAlignment="1">
      <alignment horizontal="center" vertical="center"/>
    </xf>
    <xf numFmtId="0" fontId="6" fillId="0" borderId="185" xfId="0" applyFont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1" fontId="6" fillId="0" borderId="66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" fontId="6" fillId="0" borderId="72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81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187" xfId="0" applyFont="1" applyBorder="1" applyAlignment="1">
      <alignment horizontal="center" vertical="center"/>
    </xf>
    <xf numFmtId="0" fontId="9" fillId="23" borderId="109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showGridLines="0" view="pageBreakPreview" zoomScale="75" zoomScaleNormal="75" zoomScaleSheetLayoutView="75" zoomScalePageLayoutView="0" workbookViewId="0" topLeftCell="B16">
      <selection activeCell="AO53" sqref="AO53"/>
    </sheetView>
  </sheetViews>
  <sheetFormatPr defaultColWidth="9.00390625" defaultRowHeight="12.75"/>
  <cols>
    <col min="1" max="1" width="5.625" style="12" customWidth="1"/>
    <col min="2" max="2" width="17.75390625" style="5" customWidth="1"/>
    <col min="3" max="3" width="60.125" style="6" customWidth="1"/>
    <col min="4" max="4" width="6.00390625" style="4" customWidth="1"/>
    <col min="5" max="5" width="8.125" style="4" customWidth="1"/>
    <col min="6" max="9" width="3.625" style="4" customWidth="1"/>
    <col min="10" max="10" width="4.75390625" style="4" customWidth="1"/>
    <col min="11" max="14" width="3.625" style="4" customWidth="1"/>
    <col min="15" max="15" width="4.75390625" style="4" customWidth="1"/>
    <col min="16" max="19" width="3.625" style="4" customWidth="1"/>
    <col min="20" max="20" width="4.125" style="4" customWidth="1"/>
    <col min="21" max="24" width="3.625" style="4" customWidth="1"/>
    <col min="25" max="25" width="4.75390625" style="4" customWidth="1"/>
    <col min="26" max="29" width="3.625" style="4" customWidth="1"/>
    <col min="30" max="30" width="4.75390625" style="4" customWidth="1"/>
    <col min="31" max="34" width="3.625" style="4" customWidth="1"/>
    <col min="35" max="35" width="4.75390625" style="4" customWidth="1"/>
    <col min="36" max="39" width="3.625" style="4" customWidth="1"/>
    <col min="40" max="40" width="4.75390625" style="4" customWidth="1"/>
    <col min="41" max="41" width="21.25390625" style="4" customWidth="1"/>
    <col min="42" max="43" width="9.125" style="4" hidden="1" customWidth="1"/>
    <col min="44" max="16384" width="9.125" style="4" customWidth="1"/>
  </cols>
  <sheetData>
    <row r="1" spans="1:42" s="32" customFormat="1" ht="18">
      <c r="A1" s="43" t="s">
        <v>277</v>
      </c>
      <c r="B1" s="44"/>
      <c r="C1" s="45"/>
      <c r="M1" s="46" t="s">
        <v>184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O1" s="47"/>
      <c r="AP1" s="47"/>
    </row>
    <row r="2" spans="1:42" s="32" customFormat="1" ht="18">
      <c r="A2" s="43" t="s">
        <v>93</v>
      </c>
      <c r="B2" s="44"/>
      <c r="C2" s="45"/>
      <c r="M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H2" s="115" t="s">
        <v>286</v>
      </c>
      <c r="AI2" s="115"/>
      <c r="AJ2" s="115"/>
      <c r="AK2" s="115"/>
      <c r="AL2" s="115"/>
      <c r="AM2" s="115"/>
      <c r="AN2" s="115"/>
      <c r="AO2" s="115"/>
      <c r="AP2" s="115"/>
    </row>
    <row r="3" spans="1:42" s="32" customFormat="1" ht="18">
      <c r="A3" s="43"/>
      <c r="B3" s="44"/>
      <c r="C3" s="45"/>
      <c r="M3" s="46" t="s">
        <v>136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H3" s="426" t="s">
        <v>287</v>
      </c>
      <c r="AI3" s="115"/>
      <c r="AJ3" s="115"/>
      <c r="AK3" s="115"/>
      <c r="AL3" s="115"/>
      <c r="AM3" s="115"/>
      <c r="AN3" s="115"/>
      <c r="AO3" s="115"/>
      <c r="AP3" s="115"/>
    </row>
    <row r="5" spans="2:40" ht="33" customHeight="1">
      <c r="B5" s="447"/>
      <c r="C5" s="4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1" ht="25.5" customHeight="1" thickBot="1">
      <c r="A6" s="445" t="s">
        <v>25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</row>
    <row r="7" spans="1:43" s="23" customFormat="1" ht="20.25" customHeight="1">
      <c r="A7" s="440"/>
      <c r="B7" s="449" t="s">
        <v>23</v>
      </c>
      <c r="C7" s="451" t="s">
        <v>2</v>
      </c>
      <c r="D7" s="19" t="s">
        <v>0</v>
      </c>
      <c r="E7" s="453" t="s">
        <v>79</v>
      </c>
      <c r="F7" s="433" t="s">
        <v>1</v>
      </c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20"/>
      <c r="AK7" s="20"/>
      <c r="AL7" s="20"/>
      <c r="AM7" s="21"/>
      <c r="AN7" s="22"/>
      <c r="AO7" s="455" t="s">
        <v>28</v>
      </c>
      <c r="AP7" s="448" t="s">
        <v>91</v>
      </c>
      <c r="AQ7" s="444" t="s">
        <v>92</v>
      </c>
    </row>
    <row r="8" spans="1:43" s="23" customFormat="1" ht="20.25" customHeight="1" thickBot="1">
      <c r="A8" s="441"/>
      <c r="B8" s="450"/>
      <c r="C8" s="452"/>
      <c r="D8" s="24" t="s">
        <v>3</v>
      </c>
      <c r="E8" s="454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32"/>
      <c r="AP8" s="448"/>
      <c r="AQ8" s="444"/>
    </row>
    <row r="9" spans="1:41" s="23" customFormat="1" ht="19.5" customHeight="1">
      <c r="A9" s="31"/>
      <c r="B9" s="35"/>
      <c r="C9" s="36"/>
      <c r="D9" s="31"/>
      <c r="E9" s="34"/>
      <c r="F9" s="37" t="s">
        <v>10</v>
      </c>
      <c r="G9" s="38" t="s">
        <v>12</v>
      </c>
      <c r="H9" s="38" t="s">
        <v>11</v>
      </c>
      <c r="I9" s="38" t="s">
        <v>13</v>
      </c>
      <c r="J9" s="39" t="s">
        <v>14</v>
      </c>
      <c r="K9" s="37" t="s">
        <v>10</v>
      </c>
      <c r="L9" s="38" t="s">
        <v>12</v>
      </c>
      <c r="M9" s="38" t="s">
        <v>11</v>
      </c>
      <c r="N9" s="38" t="s">
        <v>13</v>
      </c>
      <c r="O9" s="39" t="s">
        <v>14</v>
      </c>
      <c r="P9" s="37" t="s">
        <v>10</v>
      </c>
      <c r="Q9" s="38" t="s">
        <v>12</v>
      </c>
      <c r="R9" s="38" t="s">
        <v>11</v>
      </c>
      <c r="S9" s="38" t="s">
        <v>13</v>
      </c>
      <c r="T9" s="39" t="s">
        <v>14</v>
      </c>
      <c r="U9" s="37" t="s">
        <v>10</v>
      </c>
      <c r="V9" s="38" t="s">
        <v>12</v>
      </c>
      <c r="W9" s="38" t="s">
        <v>11</v>
      </c>
      <c r="X9" s="38" t="s">
        <v>13</v>
      </c>
      <c r="Y9" s="39" t="s">
        <v>14</v>
      </c>
      <c r="Z9" s="37" t="s">
        <v>10</v>
      </c>
      <c r="AA9" s="38" t="s">
        <v>12</v>
      </c>
      <c r="AB9" s="38" t="s">
        <v>11</v>
      </c>
      <c r="AC9" s="38" t="s">
        <v>13</v>
      </c>
      <c r="AD9" s="39" t="s">
        <v>14</v>
      </c>
      <c r="AE9" s="37" t="s">
        <v>10</v>
      </c>
      <c r="AF9" s="38" t="s">
        <v>12</v>
      </c>
      <c r="AG9" s="38" t="s">
        <v>11</v>
      </c>
      <c r="AH9" s="38" t="s">
        <v>13</v>
      </c>
      <c r="AI9" s="39" t="s">
        <v>14</v>
      </c>
      <c r="AJ9" s="40" t="s">
        <v>10</v>
      </c>
      <c r="AK9" s="41" t="s">
        <v>12</v>
      </c>
      <c r="AL9" s="41" t="s">
        <v>11</v>
      </c>
      <c r="AM9" s="41" t="s">
        <v>13</v>
      </c>
      <c r="AN9" s="42" t="s">
        <v>14</v>
      </c>
      <c r="AO9" s="100" t="s">
        <v>23</v>
      </c>
    </row>
    <row r="10" spans="1:41" s="23" customFormat="1" ht="18.75" customHeight="1">
      <c r="A10" s="437" t="s">
        <v>88</v>
      </c>
      <c r="B10" s="438"/>
      <c r="C10" s="439"/>
      <c r="D10" s="69">
        <f>SUM(D11:D21)</f>
        <v>34</v>
      </c>
      <c r="E10" s="67">
        <f>SUM(E11:E21)</f>
        <v>40</v>
      </c>
      <c r="F10" s="68">
        <f>SUM(F11:F21)</f>
        <v>9</v>
      </c>
      <c r="G10" s="68">
        <f>SUM(G11:G21)</f>
        <v>5</v>
      </c>
      <c r="H10" s="68">
        <f>SUM(H11:H21)</f>
        <v>2</v>
      </c>
      <c r="I10" s="68"/>
      <c r="J10" s="65">
        <f>SUM(J11:J21)</f>
        <v>17</v>
      </c>
      <c r="K10" s="69">
        <f>SUM(K11:K21)</f>
        <v>6</v>
      </c>
      <c r="L10" s="68">
        <f>SUM(L11:L21)</f>
        <v>3</v>
      </c>
      <c r="M10" s="68">
        <f>SUM(M11:M21)</f>
        <v>4</v>
      </c>
      <c r="N10" s="70"/>
      <c r="O10" s="66">
        <f>SUM(O11:O21)</f>
        <v>17</v>
      </c>
      <c r="P10" s="68">
        <f>SUM(P11:P21)</f>
        <v>1</v>
      </c>
      <c r="Q10" s="70">
        <f>SUM(Q11:Q21)</f>
        <v>0</v>
      </c>
      <c r="R10" s="68">
        <f>SUM(R11:R21)</f>
        <v>2</v>
      </c>
      <c r="S10" s="70"/>
      <c r="T10" s="65">
        <f>SUM(T11:T21)</f>
        <v>4</v>
      </c>
      <c r="U10" s="69">
        <f>SUM(U11:U21)</f>
        <v>1</v>
      </c>
      <c r="V10" s="68">
        <f>SUM(V11:V21)</f>
        <v>1</v>
      </c>
      <c r="W10" s="68">
        <f>SUM(W11:W21)</f>
        <v>0</v>
      </c>
      <c r="X10" s="70"/>
      <c r="Y10" s="66">
        <f>SUM(Y11:Y21)</f>
        <v>2</v>
      </c>
      <c r="Z10" s="68">
        <f>SUM(Z11:Z21)</f>
        <v>0</v>
      </c>
      <c r="AA10" s="68">
        <f>SUM(AA11:AA21)</f>
        <v>0</v>
      </c>
      <c r="AB10" s="68">
        <f>SUM(AB11:AB21)</f>
        <v>0</v>
      </c>
      <c r="AC10" s="70"/>
      <c r="AD10" s="65">
        <f>SUM(AD11:AD21)</f>
        <v>0</v>
      </c>
      <c r="AE10" s="69">
        <f>SUM(AE11:AE21)</f>
        <v>0</v>
      </c>
      <c r="AF10" s="68">
        <f>SUM(AF11:AF21)</f>
        <v>0</v>
      </c>
      <c r="AG10" s="68">
        <f>SUM(AG11:AG21)</f>
        <v>0</v>
      </c>
      <c r="AH10" s="70"/>
      <c r="AI10" s="66">
        <f>SUM(AI11:AI21)</f>
        <v>0</v>
      </c>
      <c r="AJ10" s="68">
        <f>SUM(AJ11:AJ21)</f>
        <v>0</v>
      </c>
      <c r="AK10" s="68">
        <f>SUM(AK11:AK21)</f>
        <v>0</v>
      </c>
      <c r="AL10" s="68">
        <f>SUM(AL11:AL21)</f>
        <v>0</v>
      </c>
      <c r="AM10" s="70"/>
      <c r="AN10" s="67">
        <f>SUM(AN11:AN21)</f>
        <v>0</v>
      </c>
      <c r="AO10" s="101"/>
    </row>
    <row r="11" spans="1:43" s="23" customFormat="1" ht="15" customHeight="1">
      <c r="A11" s="194" t="s">
        <v>4</v>
      </c>
      <c r="B11" s="195" t="s">
        <v>204</v>
      </c>
      <c r="C11" s="196" t="s">
        <v>97</v>
      </c>
      <c r="D11" s="168">
        <f>SUM(F11,G11,H11,K11,L11,M11,P11,Q11,R11,U11,V11,W11,Z11,AA11,AB11,AE11,AF11,AG11,AJ11,AK11,AL11)</f>
        <v>5</v>
      </c>
      <c r="E11" s="77">
        <f>SUM(J11,O11,T11,Y11,AD11,AI11,AN11)</f>
        <v>6</v>
      </c>
      <c r="F11" s="347">
        <v>3</v>
      </c>
      <c r="G11" s="348">
        <v>2</v>
      </c>
      <c r="H11" s="348">
        <v>0</v>
      </c>
      <c r="I11" s="348" t="s">
        <v>94</v>
      </c>
      <c r="J11" s="349">
        <v>6</v>
      </c>
      <c r="K11" s="347"/>
      <c r="L11" s="348"/>
      <c r="M11" s="348"/>
      <c r="N11" s="348"/>
      <c r="O11" s="349"/>
      <c r="P11" s="347"/>
      <c r="Q11" s="348"/>
      <c r="R11" s="348"/>
      <c r="S11" s="348"/>
      <c r="T11" s="349"/>
      <c r="U11" s="347"/>
      <c r="V11" s="348"/>
      <c r="W11" s="348"/>
      <c r="X11" s="348"/>
      <c r="Y11" s="349"/>
      <c r="Z11" s="52"/>
      <c r="AA11" s="53"/>
      <c r="AB11" s="53"/>
      <c r="AC11" s="53"/>
      <c r="AD11" s="54"/>
      <c r="AE11" s="52"/>
      <c r="AF11" s="53"/>
      <c r="AG11" s="53"/>
      <c r="AH11" s="53"/>
      <c r="AI11" s="54"/>
      <c r="AJ11" s="52"/>
      <c r="AK11" s="53"/>
      <c r="AL11" s="53"/>
      <c r="AM11" s="53"/>
      <c r="AN11" s="54"/>
      <c r="AO11" s="202"/>
      <c r="AP11" s="173">
        <f>SUM(F11,G11,H11,K11,L11,M11,P11,Q11,R11,U11,V11,W11,Z11,AA11,AB11,AE11,AF11,AG11,AJ11,AK11,AL11)</f>
        <v>5</v>
      </c>
      <c r="AQ11" s="23">
        <f aca="true" t="shared" si="0" ref="AQ11:AQ21">IF(D11=AP11,,1)</f>
        <v>0</v>
      </c>
    </row>
    <row r="12" spans="1:43" s="23" customFormat="1" ht="15" customHeight="1">
      <c r="A12" s="62" t="s">
        <v>5</v>
      </c>
      <c r="B12" s="197" t="s">
        <v>205</v>
      </c>
      <c r="C12" s="198" t="s">
        <v>98</v>
      </c>
      <c r="D12" s="169">
        <v>5</v>
      </c>
      <c r="E12" s="59">
        <v>6</v>
      </c>
      <c r="F12" s="350"/>
      <c r="G12" s="351"/>
      <c r="H12" s="351"/>
      <c r="I12" s="351"/>
      <c r="J12" s="352"/>
      <c r="K12" s="350">
        <v>3</v>
      </c>
      <c r="L12" s="351">
        <v>2</v>
      </c>
      <c r="M12" s="351">
        <v>0</v>
      </c>
      <c r="N12" s="351" t="s">
        <v>15</v>
      </c>
      <c r="O12" s="352">
        <v>6</v>
      </c>
      <c r="P12" s="350"/>
      <c r="Q12" s="351"/>
      <c r="R12" s="351"/>
      <c r="S12" s="351"/>
      <c r="T12" s="352"/>
      <c r="U12" s="350"/>
      <c r="V12" s="351"/>
      <c r="W12" s="351"/>
      <c r="X12" s="351"/>
      <c r="Y12" s="352"/>
      <c r="Z12" s="55"/>
      <c r="AA12" s="56"/>
      <c r="AB12" s="56"/>
      <c r="AC12" s="56"/>
      <c r="AD12" s="57"/>
      <c r="AE12" s="55"/>
      <c r="AF12" s="56"/>
      <c r="AG12" s="56"/>
      <c r="AH12" s="56"/>
      <c r="AI12" s="57"/>
      <c r="AJ12" s="55"/>
      <c r="AK12" s="56"/>
      <c r="AL12" s="56"/>
      <c r="AM12" s="56"/>
      <c r="AN12" s="57"/>
      <c r="AO12" s="202" t="s">
        <v>204</v>
      </c>
      <c r="AP12" s="173">
        <f aca="true" t="shared" si="1" ref="AP12:AP21">SUM(F12,G12,H12,K12,L12,M12,P12,Q12,R12,U12,V12,W12,Z12,AA12,AB12,AE12,AF12,AG12,AJ12,AK12,AL12)</f>
        <v>5</v>
      </c>
      <c r="AQ12" s="23">
        <f t="shared" si="0"/>
        <v>0</v>
      </c>
    </row>
    <row r="13" spans="1:43" s="23" customFormat="1" ht="15" customHeight="1">
      <c r="A13" s="62" t="s">
        <v>7</v>
      </c>
      <c r="B13" s="197" t="s">
        <v>206</v>
      </c>
      <c r="C13" s="198" t="s">
        <v>99</v>
      </c>
      <c r="D13" s="169">
        <f aca="true" t="shared" si="2" ref="D13:D21">SUM(F13,G13,H13,K13,L13,M13,P13,Q13,R13,U13,V13,W13,Z13,AA13,AB13,AE13,AF13,AG13,AJ13,AK13,AL13)</f>
        <v>2</v>
      </c>
      <c r="E13" s="59">
        <f aca="true" t="shared" si="3" ref="E13:E21">SUM(J13,O13,T13,Y13,AD13,AI13,AN13)</f>
        <v>3</v>
      </c>
      <c r="F13" s="350">
        <v>1</v>
      </c>
      <c r="G13" s="351">
        <v>1</v>
      </c>
      <c r="H13" s="351">
        <v>0</v>
      </c>
      <c r="I13" s="351" t="s">
        <v>94</v>
      </c>
      <c r="J13" s="352">
        <v>3</v>
      </c>
      <c r="K13" s="350"/>
      <c r="L13" s="351"/>
      <c r="M13" s="351"/>
      <c r="N13" s="351"/>
      <c r="O13" s="352"/>
      <c r="P13" s="350"/>
      <c r="Q13" s="351"/>
      <c r="R13" s="351"/>
      <c r="S13" s="351"/>
      <c r="T13" s="352"/>
      <c r="U13" s="350"/>
      <c r="V13" s="351"/>
      <c r="W13" s="351"/>
      <c r="X13" s="351"/>
      <c r="Y13" s="352"/>
      <c r="Z13" s="55"/>
      <c r="AA13" s="56"/>
      <c r="AB13" s="56"/>
      <c r="AC13" s="56"/>
      <c r="AD13" s="57"/>
      <c r="AE13" s="55"/>
      <c r="AF13" s="56"/>
      <c r="AG13" s="56"/>
      <c r="AH13" s="56"/>
      <c r="AI13" s="57"/>
      <c r="AJ13" s="55"/>
      <c r="AK13" s="56"/>
      <c r="AL13" s="56"/>
      <c r="AM13" s="56"/>
      <c r="AN13" s="57"/>
      <c r="AO13" s="202"/>
      <c r="AP13" s="173">
        <f t="shared" si="1"/>
        <v>2</v>
      </c>
      <c r="AQ13" s="23">
        <f t="shared" si="0"/>
        <v>0</v>
      </c>
    </row>
    <row r="14" spans="1:43" s="23" customFormat="1" ht="15" customHeight="1">
      <c r="A14" s="62" t="s">
        <v>8</v>
      </c>
      <c r="B14" s="197" t="s">
        <v>207</v>
      </c>
      <c r="C14" s="198" t="s">
        <v>100</v>
      </c>
      <c r="D14" s="169">
        <f t="shared" si="2"/>
        <v>2</v>
      </c>
      <c r="E14" s="177">
        <f t="shared" si="3"/>
        <v>3</v>
      </c>
      <c r="F14" s="350"/>
      <c r="G14" s="351"/>
      <c r="H14" s="351"/>
      <c r="I14" s="351"/>
      <c r="J14" s="352"/>
      <c r="K14" s="350">
        <v>1</v>
      </c>
      <c r="L14" s="351">
        <v>1</v>
      </c>
      <c r="M14" s="351">
        <v>0</v>
      </c>
      <c r="N14" s="351" t="s">
        <v>15</v>
      </c>
      <c r="O14" s="352">
        <v>3</v>
      </c>
      <c r="P14" s="350"/>
      <c r="Q14" s="351"/>
      <c r="R14" s="351"/>
      <c r="S14" s="351"/>
      <c r="T14" s="352"/>
      <c r="U14" s="350"/>
      <c r="V14" s="351"/>
      <c r="W14" s="351"/>
      <c r="X14" s="351"/>
      <c r="Y14" s="352"/>
      <c r="Z14" s="55"/>
      <c r="AA14" s="56"/>
      <c r="AB14" s="56"/>
      <c r="AC14" s="56"/>
      <c r="AD14" s="57"/>
      <c r="AE14" s="55"/>
      <c r="AF14" s="56"/>
      <c r="AG14" s="56"/>
      <c r="AH14" s="56"/>
      <c r="AI14" s="57"/>
      <c r="AJ14" s="55"/>
      <c r="AK14" s="56"/>
      <c r="AL14" s="56"/>
      <c r="AM14" s="56"/>
      <c r="AN14" s="57"/>
      <c r="AO14" s="202" t="s">
        <v>206</v>
      </c>
      <c r="AP14" s="173">
        <f t="shared" si="1"/>
        <v>2</v>
      </c>
      <c r="AQ14" s="23">
        <f t="shared" si="0"/>
        <v>0</v>
      </c>
    </row>
    <row r="15" spans="1:43" s="23" customFormat="1" ht="15" customHeight="1">
      <c r="A15" s="62" t="s">
        <v>9</v>
      </c>
      <c r="B15" s="197" t="s">
        <v>208</v>
      </c>
      <c r="C15" s="198" t="s">
        <v>101</v>
      </c>
      <c r="D15" s="169">
        <f t="shared" si="2"/>
        <v>4</v>
      </c>
      <c r="E15" s="177">
        <f t="shared" si="3"/>
        <v>4</v>
      </c>
      <c r="F15" s="350">
        <v>2</v>
      </c>
      <c r="G15" s="351">
        <v>2</v>
      </c>
      <c r="H15" s="351">
        <v>0</v>
      </c>
      <c r="I15" s="351" t="s">
        <v>15</v>
      </c>
      <c r="J15" s="352">
        <v>4</v>
      </c>
      <c r="K15" s="350"/>
      <c r="L15" s="351"/>
      <c r="M15" s="351"/>
      <c r="N15" s="351"/>
      <c r="O15" s="352"/>
      <c r="P15" s="350"/>
      <c r="Q15" s="351"/>
      <c r="R15" s="351"/>
      <c r="S15" s="351"/>
      <c r="T15" s="352"/>
      <c r="U15" s="350"/>
      <c r="V15" s="351"/>
      <c r="W15" s="351"/>
      <c r="X15" s="351"/>
      <c r="Y15" s="352"/>
      <c r="Z15" s="55"/>
      <c r="AA15" s="56"/>
      <c r="AB15" s="56"/>
      <c r="AC15" s="56"/>
      <c r="AD15" s="57"/>
      <c r="AE15" s="55"/>
      <c r="AF15" s="56"/>
      <c r="AG15" s="56"/>
      <c r="AH15" s="56"/>
      <c r="AI15" s="57"/>
      <c r="AJ15" s="55"/>
      <c r="AK15" s="56"/>
      <c r="AL15" s="56"/>
      <c r="AM15" s="56"/>
      <c r="AN15" s="57"/>
      <c r="AO15" s="202"/>
      <c r="AP15" s="173">
        <f t="shared" si="1"/>
        <v>4</v>
      </c>
      <c r="AQ15" s="23">
        <f t="shared" si="0"/>
        <v>0</v>
      </c>
    </row>
    <row r="16" spans="1:43" s="23" customFormat="1" ht="15" customHeight="1">
      <c r="A16" s="62" t="s">
        <v>22</v>
      </c>
      <c r="B16" s="197" t="s">
        <v>209</v>
      </c>
      <c r="C16" s="198" t="s">
        <v>102</v>
      </c>
      <c r="D16" s="169">
        <f t="shared" si="2"/>
        <v>3</v>
      </c>
      <c r="E16" s="177">
        <f t="shared" si="3"/>
        <v>4</v>
      </c>
      <c r="F16" s="350"/>
      <c r="G16" s="351"/>
      <c r="H16" s="351"/>
      <c r="I16" s="351"/>
      <c r="J16" s="352"/>
      <c r="K16" s="350">
        <v>1</v>
      </c>
      <c r="L16" s="351">
        <v>0</v>
      </c>
      <c r="M16" s="351">
        <v>2</v>
      </c>
      <c r="N16" s="351" t="s">
        <v>15</v>
      </c>
      <c r="O16" s="352">
        <v>4</v>
      </c>
      <c r="P16" s="350"/>
      <c r="Q16" s="351"/>
      <c r="R16" s="351"/>
      <c r="S16" s="351"/>
      <c r="T16" s="352"/>
      <c r="U16" s="350"/>
      <c r="V16" s="351"/>
      <c r="W16" s="351"/>
      <c r="X16" s="351"/>
      <c r="Y16" s="352"/>
      <c r="Z16" s="55"/>
      <c r="AA16" s="56"/>
      <c r="AB16" s="56"/>
      <c r="AC16" s="56"/>
      <c r="AD16" s="57"/>
      <c r="AE16" s="55"/>
      <c r="AF16" s="56"/>
      <c r="AG16" s="56"/>
      <c r="AH16" s="56"/>
      <c r="AI16" s="57"/>
      <c r="AJ16" s="55"/>
      <c r="AK16" s="56"/>
      <c r="AL16" s="56"/>
      <c r="AM16" s="56"/>
      <c r="AN16" s="57"/>
      <c r="AO16" s="202" t="s">
        <v>208</v>
      </c>
      <c r="AP16" s="173">
        <f t="shared" si="1"/>
        <v>3</v>
      </c>
      <c r="AQ16" s="23">
        <f t="shared" si="0"/>
        <v>0</v>
      </c>
    </row>
    <row r="17" spans="1:43" s="23" customFormat="1" ht="15" customHeight="1">
      <c r="A17" s="62" t="s">
        <v>27</v>
      </c>
      <c r="B17" s="197" t="s">
        <v>210</v>
      </c>
      <c r="C17" s="199" t="s">
        <v>103</v>
      </c>
      <c r="D17" s="169">
        <f t="shared" si="2"/>
        <v>3</v>
      </c>
      <c r="E17" s="177">
        <f t="shared" si="3"/>
        <v>4</v>
      </c>
      <c r="F17" s="350"/>
      <c r="G17" s="351"/>
      <c r="H17" s="351"/>
      <c r="I17" s="351"/>
      <c r="J17" s="352"/>
      <c r="K17" s="350"/>
      <c r="L17" s="351"/>
      <c r="M17" s="351"/>
      <c r="N17" s="351"/>
      <c r="O17" s="352"/>
      <c r="P17" s="350">
        <v>1</v>
      </c>
      <c r="Q17" s="351">
        <v>0</v>
      </c>
      <c r="R17" s="351">
        <v>2</v>
      </c>
      <c r="S17" s="323" t="s">
        <v>94</v>
      </c>
      <c r="T17" s="352">
        <v>4</v>
      </c>
      <c r="U17" s="350"/>
      <c r="V17" s="351"/>
      <c r="W17" s="351"/>
      <c r="X17" s="351"/>
      <c r="Y17" s="352"/>
      <c r="Z17" s="55"/>
      <c r="AA17" s="56"/>
      <c r="AB17" s="56"/>
      <c r="AC17" s="56"/>
      <c r="AD17" s="57"/>
      <c r="AE17" s="55"/>
      <c r="AF17" s="56"/>
      <c r="AG17" s="56"/>
      <c r="AH17" s="56"/>
      <c r="AI17" s="57"/>
      <c r="AJ17" s="55"/>
      <c r="AK17" s="56"/>
      <c r="AL17" s="56"/>
      <c r="AM17" s="56"/>
      <c r="AN17" s="57"/>
      <c r="AO17" s="346" t="s">
        <v>209</v>
      </c>
      <c r="AP17" s="173">
        <f t="shared" si="1"/>
        <v>3</v>
      </c>
      <c r="AQ17" s="23">
        <f t="shared" si="0"/>
        <v>0</v>
      </c>
    </row>
    <row r="18" spans="1:42" s="23" customFormat="1" ht="15" customHeight="1">
      <c r="A18" s="62" t="s">
        <v>29</v>
      </c>
      <c r="B18" s="197" t="s">
        <v>211</v>
      </c>
      <c r="C18" s="200" t="s">
        <v>104</v>
      </c>
      <c r="D18" s="169">
        <f>SUM(F18,G18,H18,K18,L18,M18,P18,Q18,R18,U18,V18,W18,Z18,AA18,AB18,AE18,AF18,AG18,AJ18,AK18,AL18)</f>
        <v>3</v>
      </c>
      <c r="E18" s="177">
        <f>SUM(J18,O18,T18,Y18,AD18,AI18,AN18)</f>
        <v>2</v>
      </c>
      <c r="F18" s="350">
        <v>2</v>
      </c>
      <c r="G18" s="351">
        <v>0</v>
      </c>
      <c r="H18" s="351">
        <v>1</v>
      </c>
      <c r="I18" s="351" t="s">
        <v>94</v>
      </c>
      <c r="J18" s="352">
        <v>2</v>
      </c>
      <c r="K18" s="350"/>
      <c r="L18" s="351"/>
      <c r="M18" s="351"/>
      <c r="N18" s="351"/>
      <c r="O18" s="352"/>
      <c r="P18" s="350"/>
      <c r="Q18" s="351"/>
      <c r="R18" s="351"/>
      <c r="S18" s="351"/>
      <c r="T18" s="352"/>
      <c r="U18" s="350"/>
      <c r="V18" s="351"/>
      <c r="W18" s="351"/>
      <c r="X18" s="351"/>
      <c r="Y18" s="352"/>
      <c r="Z18" s="55"/>
      <c r="AA18" s="56"/>
      <c r="AB18" s="56"/>
      <c r="AC18" s="56"/>
      <c r="AD18" s="57"/>
      <c r="AE18" s="55"/>
      <c r="AF18" s="56"/>
      <c r="AG18" s="56"/>
      <c r="AH18" s="56"/>
      <c r="AI18" s="57"/>
      <c r="AJ18" s="55"/>
      <c r="AK18" s="56"/>
      <c r="AL18" s="56"/>
      <c r="AM18" s="56"/>
      <c r="AN18" s="57"/>
      <c r="AO18" s="202"/>
      <c r="AP18" s="173"/>
    </row>
    <row r="19" spans="1:43" s="23" customFormat="1" ht="15" customHeight="1">
      <c r="A19" s="62" t="s">
        <v>30</v>
      </c>
      <c r="B19" s="197" t="s">
        <v>212</v>
      </c>
      <c r="C19" s="201" t="s">
        <v>105</v>
      </c>
      <c r="D19" s="169">
        <f t="shared" si="2"/>
        <v>3</v>
      </c>
      <c r="E19" s="74">
        <f t="shared" si="3"/>
        <v>4</v>
      </c>
      <c r="F19" s="350"/>
      <c r="G19" s="351"/>
      <c r="H19" s="351"/>
      <c r="I19" s="351"/>
      <c r="J19" s="352"/>
      <c r="K19" s="350">
        <v>1</v>
      </c>
      <c r="L19" s="351">
        <v>0</v>
      </c>
      <c r="M19" s="351">
        <v>2</v>
      </c>
      <c r="N19" s="351" t="s">
        <v>15</v>
      </c>
      <c r="O19" s="352">
        <v>4</v>
      </c>
      <c r="P19" s="350"/>
      <c r="Q19" s="351"/>
      <c r="R19" s="351"/>
      <c r="S19" s="351"/>
      <c r="T19" s="352"/>
      <c r="U19" s="350"/>
      <c r="V19" s="351"/>
      <c r="W19" s="351"/>
      <c r="X19" s="351"/>
      <c r="Y19" s="352"/>
      <c r="Z19" s="55"/>
      <c r="AA19" s="56"/>
      <c r="AB19" s="56"/>
      <c r="AC19" s="56"/>
      <c r="AD19" s="57"/>
      <c r="AE19" s="55"/>
      <c r="AF19" s="56"/>
      <c r="AG19" s="56"/>
      <c r="AH19" s="56"/>
      <c r="AI19" s="57"/>
      <c r="AJ19" s="55"/>
      <c r="AK19" s="56"/>
      <c r="AL19" s="56"/>
      <c r="AM19" s="56"/>
      <c r="AN19" s="57"/>
      <c r="AO19" s="202" t="s">
        <v>211</v>
      </c>
      <c r="AP19" s="173">
        <f t="shared" si="1"/>
        <v>3</v>
      </c>
      <c r="AQ19" s="23">
        <f t="shared" si="0"/>
        <v>0</v>
      </c>
    </row>
    <row r="20" spans="1:43" s="23" customFormat="1" ht="15" customHeight="1">
      <c r="A20" s="62" t="s">
        <v>31</v>
      </c>
      <c r="B20" s="197" t="s">
        <v>213</v>
      </c>
      <c r="C20" s="196" t="s">
        <v>106</v>
      </c>
      <c r="D20" s="169">
        <f t="shared" si="2"/>
        <v>2</v>
      </c>
      <c r="E20" s="74">
        <f t="shared" si="3"/>
        <v>2</v>
      </c>
      <c r="F20" s="350"/>
      <c r="G20" s="351"/>
      <c r="H20" s="351"/>
      <c r="I20" s="351"/>
      <c r="J20" s="352"/>
      <c r="K20" s="350"/>
      <c r="L20" s="351"/>
      <c r="M20" s="351"/>
      <c r="N20" s="351"/>
      <c r="O20" s="352"/>
      <c r="P20" s="350"/>
      <c r="Q20" s="351"/>
      <c r="R20" s="351"/>
      <c r="S20" s="351"/>
      <c r="T20" s="352"/>
      <c r="U20" s="350">
        <v>1</v>
      </c>
      <c r="V20" s="351">
        <v>1</v>
      </c>
      <c r="W20" s="351">
        <v>0</v>
      </c>
      <c r="X20" s="351" t="s">
        <v>15</v>
      </c>
      <c r="Y20" s="352">
        <v>2</v>
      </c>
      <c r="Z20" s="55"/>
      <c r="AA20" s="56"/>
      <c r="AB20" s="56"/>
      <c r="AC20" s="56"/>
      <c r="AD20" s="57"/>
      <c r="AE20" s="55"/>
      <c r="AF20" s="56"/>
      <c r="AG20" s="56"/>
      <c r="AH20" s="56"/>
      <c r="AI20" s="57"/>
      <c r="AJ20" s="55"/>
      <c r="AK20" s="56"/>
      <c r="AL20" s="56"/>
      <c r="AM20" s="56"/>
      <c r="AN20" s="57"/>
      <c r="AO20" s="202" t="s">
        <v>212</v>
      </c>
      <c r="AP20" s="173">
        <f t="shared" si="1"/>
        <v>2</v>
      </c>
      <c r="AQ20" s="23">
        <f t="shared" si="0"/>
        <v>0</v>
      </c>
    </row>
    <row r="21" spans="1:43" s="23" customFormat="1" ht="18" customHeight="1">
      <c r="A21" s="64" t="s">
        <v>81</v>
      </c>
      <c r="B21" s="203" t="s">
        <v>214</v>
      </c>
      <c r="C21" s="204" t="s">
        <v>107</v>
      </c>
      <c r="D21" s="170">
        <f t="shared" si="2"/>
        <v>2</v>
      </c>
      <c r="E21" s="74">
        <f t="shared" si="3"/>
        <v>2</v>
      </c>
      <c r="F21" s="353">
        <v>1</v>
      </c>
      <c r="G21" s="354">
        <v>0</v>
      </c>
      <c r="H21" s="354">
        <v>1</v>
      </c>
      <c r="I21" s="354" t="s">
        <v>94</v>
      </c>
      <c r="J21" s="355">
        <v>2</v>
      </c>
      <c r="K21" s="353"/>
      <c r="L21" s="354"/>
      <c r="M21" s="354"/>
      <c r="N21" s="354"/>
      <c r="O21" s="355"/>
      <c r="P21" s="353"/>
      <c r="Q21" s="354"/>
      <c r="R21" s="354"/>
      <c r="S21" s="354"/>
      <c r="T21" s="355"/>
      <c r="U21" s="353"/>
      <c r="V21" s="354"/>
      <c r="W21" s="354"/>
      <c r="X21" s="354"/>
      <c r="Y21" s="355"/>
      <c r="Z21" s="356"/>
      <c r="AA21" s="357"/>
      <c r="AB21" s="357"/>
      <c r="AC21" s="357"/>
      <c r="AD21" s="358"/>
      <c r="AE21" s="356"/>
      <c r="AF21" s="357"/>
      <c r="AG21" s="357"/>
      <c r="AH21" s="357"/>
      <c r="AI21" s="358"/>
      <c r="AJ21" s="356"/>
      <c r="AK21" s="357"/>
      <c r="AL21" s="357"/>
      <c r="AM21" s="357"/>
      <c r="AN21" s="358"/>
      <c r="AO21" s="359"/>
      <c r="AP21" s="173">
        <f t="shared" si="1"/>
        <v>2</v>
      </c>
      <c r="AQ21" s="23">
        <f t="shared" si="0"/>
        <v>0</v>
      </c>
    </row>
    <row r="22" spans="1:41" s="23" customFormat="1" ht="18.75" customHeight="1">
      <c r="A22" s="437" t="s">
        <v>89</v>
      </c>
      <c r="B22" s="438"/>
      <c r="C22" s="439"/>
      <c r="D22" s="69">
        <f>SUM(D23:D31)</f>
        <v>17</v>
      </c>
      <c r="E22" s="67">
        <f>SUM(E23:E31)</f>
        <v>19</v>
      </c>
      <c r="F22" s="68">
        <f>SUM(F23:F31)</f>
        <v>3</v>
      </c>
      <c r="G22" s="70">
        <f>SUM(G23:G31)</f>
        <v>0</v>
      </c>
      <c r="H22" s="70">
        <f>SUM(H23:H31)</f>
        <v>0</v>
      </c>
      <c r="I22" s="70"/>
      <c r="J22" s="71">
        <f>SUM(J23:J31)</f>
        <v>4</v>
      </c>
      <c r="K22" s="51">
        <f>SUM(K23:K31)</f>
        <v>1</v>
      </c>
      <c r="L22" s="58">
        <f>SUM(L23:L31)</f>
        <v>1</v>
      </c>
      <c r="M22" s="58">
        <f>SUM(M23:M31)</f>
        <v>0</v>
      </c>
      <c r="N22" s="58"/>
      <c r="O22" s="67">
        <f>SUM(O23:O31)</f>
        <v>2</v>
      </c>
      <c r="P22" s="68">
        <f>SUM(P23:P31)</f>
        <v>6</v>
      </c>
      <c r="Q22" s="70">
        <f>SUM(Q23:Q31)</f>
        <v>0</v>
      </c>
      <c r="R22" s="70">
        <f>SUM(R23:R31)</f>
        <v>0</v>
      </c>
      <c r="S22" s="70"/>
      <c r="T22" s="71">
        <f>SUM(T23:T31)</f>
        <v>6</v>
      </c>
      <c r="U22" s="69">
        <f>SUM(U23:U31)</f>
        <v>1</v>
      </c>
      <c r="V22" s="70">
        <f>SUM(V23:V31)</f>
        <v>1</v>
      </c>
      <c r="W22" s="70">
        <f>SUM(W23:W31)</f>
        <v>0</v>
      </c>
      <c r="X22" s="70"/>
      <c r="Y22" s="67">
        <f>SUM(Y23:Y31)</f>
        <v>2</v>
      </c>
      <c r="Z22" s="68">
        <f>SUM(Z23:Z31)</f>
        <v>4</v>
      </c>
      <c r="AA22" s="70">
        <f>SUM(AA23:AA31)</f>
        <v>0</v>
      </c>
      <c r="AB22" s="70">
        <f>SUM(AB23:AB31)</f>
        <v>0</v>
      </c>
      <c r="AC22" s="70"/>
      <c r="AD22" s="67">
        <f>SUM(AD23:AD31)</f>
        <v>5</v>
      </c>
      <c r="AE22" s="72">
        <f>SUM(AE23:AE31)</f>
        <v>0</v>
      </c>
      <c r="AF22" s="73">
        <f>SUM(AF23:AF31)</f>
        <v>0</v>
      </c>
      <c r="AG22" s="73">
        <f>SUM(AG23:AG31)</f>
        <v>0</v>
      </c>
      <c r="AH22" s="70"/>
      <c r="AI22" s="67">
        <f>SUM(AI23:AI31)</f>
        <v>0</v>
      </c>
      <c r="AJ22" s="68">
        <f>SUM(AJ23:AJ30)</f>
        <v>0</v>
      </c>
      <c r="AK22" s="70">
        <f>SUM(AK23:AK30)</f>
        <v>0</v>
      </c>
      <c r="AL22" s="70">
        <f>SUM(AL23:AL30)</f>
        <v>0</v>
      </c>
      <c r="AM22" s="70"/>
      <c r="AN22" s="67">
        <f>SUM(AN23:AN31)</f>
        <v>0</v>
      </c>
      <c r="AO22" s="206"/>
    </row>
    <row r="23" spans="1:43" s="23" customFormat="1" ht="15" customHeight="1">
      <c r="A23" s="63" t="s">
        <v>32</v>
      </c>
      <c r="B23" s="332" t="s">
        <v>198</v>
      </c>
      <c r="C23" s="204" t="s">
        <v>108</v>
      </c>
      <c r="D23" s="171">
        <f aca="true" t="shared" si="4" ref="D23:D31">SUM(F23,G23,H23,K23,L23,M23,P23,Q23,R23,U23,V23,W23,Z23,AA23,AB23,AE23,AF23,AG23,AJ23,AK23,AL23)</f>
        <v>2</v>
      </c>
      <c r="E23" s="178">
        <f aca="true" t="shared" si="5" ref="E23:E31">SUM(J23,O23,T23,Y23,AD23,AI23,AN23)</f>
        <v>2</v>
      </c>
      <c r="F23" s="360">
        <v>2</v>
      </c>
      <c r="G23" s="361">
        <v>0</v>
      </c>
      <c r="H23" s="361">
        <v>0</v>
      </c>
      <c r="I23" s="361" t="s">
        <v>15</v>
      </c>
      <c r="J23" s="362">
        <v>2</v>
      </c>
      <c r="K23" s="360"/>
      <c r="L23" s="361"/>
      <c r="M23" s="361"/>
      <c r="N23" s="361"/>
      <c r="O23" s="362"/>
      <c r="P23" s="360"/>
      <c r="Q23" s="361"/>
      <c r="R23" s="361"/>
      <c r="S23" s="361"/>
      <c r="T23" s="362"/>
      <c r="U23" s="360"/>
      <c r="V23" s="361"/>
      <c r="W23" s="361"/>
      <c r="X23" s="361"/>
      <c r="Y23" s="362"/>
      <c r="Z23" s="336"/>
      <c r="AA23" s="324"/>
      <c r="AB23" s="324"/>
      <c r="AC23" s="324"/>
      <c r="AD23" s="335"/>
      <c r="AE23" s="99"/>
      <c r="AF23" s="98"/>
      <c r="AG23" s="98"/>
      <c r="AH23" s="98"/>
      <c r="AI23" s="210"/>
      <c r="AJ23" s="99"/>
      <c r="AK23" s="98"/>
      <c r="AL23" s="98"/>
      <c r="AM23" s="98"/>
      <c r="AN23" s="211"/>
      <c r="AO23" s="184"/>
      <c r="AP23" s="173">
        <f>SUM(F23,G23,H23,K23,L23,M23,P23,Q23,R23,U23,V23,W23,Z23,AA23,AB23,AE23,AF23,AG23,AJ23,AK23,AL23)</f>
        <v>2</v>
      </c>
      <c r="AQ23" s="23">
        <f>IF(D23=AP23,,1)</f>
        <v>0</v>
      </c>
    </row>
    <row r="24" spans="1:43" s="23" customFormat="1" ht="15" customHeight="1">
      <c r="A24" s="62" t="s">
        <v>33</v>
      </c>
      <c r="B24" s="333" t="s">
        <v>199</v>
      </c>
      <c r="C24" s="204" t="s">
        <v>109</v>
      </c>
      <c r="D24" s="171">
        <f t="shared" si="4"/>
        <v>2</v>
      </c>
      <c r="E24" s="178">
        <f t="shared" si="5"/>
        <v>2</v>
      </c>
      <c r="F24" s="336"/>
      <c r="G24" s="324"/>
      <c r="H24" s="324"/>
      <c r="I24" s="324"/>
      <c r="J24" s="335"/>
      <c r="K24" s="336">
        <v>1</v>
      </c>
      <c r="L24" s="363">
        <v>1</v>
      </c>
      <c r="M24" s="364">
        <v>0</v>
      </c>
      <c r="N24" s="365" t="s">
        <v>94</v>
      </c>
      <c r="O24" s="335">
        <v>2</v>
      </c>
      <c r="P24" s="336"/>
      <c r="Q24" s="324"/>
      <c r="R24" s="324"/>
      <c r="S24" s="324"/>
      <c r="T24" s="335"/>
      <c r="U24" s="336"/>
      <c r="V24" s="324"/>
      <c r="W24" s="324"/>
      <c r="X24" s="324"/>
      <c r="Y24" s="335"/>
      <c r="Z24" s="336"/>
      <c r="AA24" s="324"/>
      <c r="AB24" s="324"/>
      <c r="AC24" s="324"/>
      <c r="AD24" s="335"/>
      <c r="AE24" s="99"/>
      <c r="AF24" s="98"/>
      <c r="AG24" s="98"/>
      <c r="AH24" s="98"/>
      <c r="AI24" s="211"/>
      <c r="AJ24" s="99"/>
      <c r="AK24" s="98"/>
      <c r="AL24" s="98"/>
      <c r="AM24" s="98"/>
      <c r="AN24" s="211"/>
      <c r="AO24" s="184" t="s">
        <v>215</v>
      </c>
      <c r="AP24" s="173">
        <f aca="true" t="shared" si="6" ref="AP24:AP31">SUM(F24,G24,H24,K24,L24,M24,P24,Q24,R24,U24,V24,W24,Z24,AA24,AB24,AE24,AF24,AG24,AJ24,AK24,AL24)</f>
        <v>2</v>
      </c>
      <c r="AQ24" s="23">
        <f aca="true" t="shared" si="7" ref="AQ24:AQ31">IF(D24=AP24,,1)</f>
        <v>0</v>
      </c>
    </row>
    <row r="25" spans="1:43" s="23" customFormat="1" ht="15" customHeight="1">
      <c r="A25" s="62" t="s">
        <v>34</v>
      </c>
      <c r="B25" s="333" t="s">
        <v>200</v>
      </c>
      <c r="C25" s="204" t="s">
        <v>133</v>
      </c>
      <c r="D25" s="171">
        <f t="shared" si="4"/>
        <v>2</v>
      </c>
      <c r="E25" s="178">
        <f t="shared" si="5"/>
        <v>2</v>
      </c>
      <c r="F25" s="336"/>
      <c r="G25" s="324"/>
      <c r="H25" s="324"/>
      <c r="I25" s="324"/>
      <c r="J25" s="335"/>
      <c r="K25" s="336"/>
      <c r="L25" s="324"/>
      <c r="M25" s="324"/>
      <c r="N25" s="324"/>
      <c r="O25" s="335"/>
      <c r="P25" s="336">
        <v>2</v>
      </c>
      <c r="Q25" s="324">
        <v>0</v>
      </c>
      <c r="R25" s="324">
        <v>0</v>
      </c>
      <c r="S25" s="324" t="s">
        <v>15</v>
      </c>
      <c r="T25" s="335">
        <v>2</v>
      </c>
      <c r="U25" s="336"/>
      <c r="V25" s="324"/>
      <c r="W25" s="324"/>
      <c r="X25" s="324"/>
      <c r="Y25" s="335"/>
      <c r="Z25" s="336"/>
      <c r="AA25" s="324"/>
      <c r="AB25" s="324"/>
      <c r="AC25" s="324"/>
      <c r="AD25" s="335"/>
      <c r="AE25" s="99"/>
      <c r="AF25" s="98"/>
      <c r="AG25" s="98"/>
      <c r="AH25" s="98"/>
      <c r="AI25" s="211"/>
      <c r="AJ25" s="99"/>
      <c r="AK25" s="98"/>
      <c r="AL25" s="98"/>
      <c r="AM25" s="98"/>
      <c r="AN25" s="211"/>
      <c r="AO25" s="184" t="s">
        <v>216</v>
      </c>
      <c r="AP25" s="173">
        <f t="shared" si="6"/>
        <v>2</v>
      </c>
      <c r="AQ25" s="23">
        <f t="shared" si="7"/>
        <v>0</v>
      </c>
    </row>
    <row r="26" spans="1:43" s="23" customFormat="1" ht="15" customHeight="1">
      <c r="A26" s="62" t="s">
        <v>35</v>
      </c>
      <c r="B26" s="333" t="s">
        <v>201</v>
      </c>
      <c r="C26" s="204" t="s">
        <v>134</v>
      </c>
      <c r="D26" s="171">
        <f t="shared" si="4"/>
        <v>2</v>
      </c>
      <c r="E26" s="178">
        <f t="shared" si="5"/>
        <v>2</v>
      </c>
      <c r="F26" s="336"/>
      <c r="G26" s="324"/>
      <c r="H26" s="324"/>
      <c r="I26" s="324"/>
      <c r="J26" s="335"/>
      <c r="K26" s="336"/>
      <c r="L26" s="324"/>
      <c r="M26" s="324"/>
      <c r="N26" s="324"/>
      <c r="O26" s="335"/>
      <c r="P26" s="336"/>
      <c r="Q26" s="324"/>
      <c r="R26" s="324"/>
      <c r="S26" s="324"/>
      <c r="T26" s="335"/>
      <c r="U26" s="336">
        <v>1</v>
      </c>
      <c r="V26" s="324">
        <v>1</v>
      </c>
      <c r="W26" s="324">
        <v>0</v>
      </c>
      <c r="X26" s="324" t="s">
        <v>94</v>
      </c>
      <c r="Y26" s="335">
        <v>2</v>
      </c>
      <c r="Z26" s="336"/>
      <c r="AA26" s="324"/>
      <c r="AB26" s="324"/>
      <c r="AC26" s="324"/>
      <c r="AD26" s="335"/>
      <c r="AE26" s="99"/>
      <c r="AF26" s="98"/>
      <c r="AG26" s="98"/>
      <c r="AH26" s="98"/>
      <c r="AI26" s="211"/>
      <c r="AJ26" s="99"/>
      <c r="AK26" s="98"/>
      <c r="AL26" s="98"/>
      <c r="AM26" s="98"/>
      <c r="AN26" s="211"/>
      <c r="AO26" s="184" t="s">
        <v>217</v>
      </c>
      <c r="AP26" s="173">
        <f t="shared" si="6"/>
        <v>2</v>
      </c>
      <c r="AQ26" s="23">
        <f t="shared" si="7"/>
        <v>0</v>
      </c>
    </row>
    <row r="27" spans="1:43" s="23" customFormat="1" ht="15" customHeight="1">
      <c r="A27" s="62" t="s">
        <v>36</v>
      </c>
      <c r="B27" s="330" t="s">
        <v>202</v>
      </c>
      <c r="C27" s="204" t="s">
        <v>110</v>
      </c>
      <c r="D27" s="171">
        <f t="shared" si="4"/>
        <v>2</v>
      </c>
      <c r="E27" s="178">
        <f t="shared" si="5"/>
        <v>3</v>
      </c>
      <c r="F27" s="336"/>
      <c r="G27" s="324"/>
      <c r="H27" s="324"/>
      <c r="I27" s="324"/>
      <c r="J27" s="335"/>
      <c r="K27" s="336"/>
      <c r="L27" s="324"/>
      <c r="M27" s="324"/>
      <c r="N27" s="324"/>
      <c r="O27" s="335"/>
      <c r="P27" s="336"/>
      <c r="Q27" s="324"/>
      <c r="R27" s="324"/>
      <c r="S27" s="324"/>
      <c r="T27" s="335"/>
      <c r="U27" s="336"/>
      <c r="V27" s="324"/>
      <c r="W27" s="324"/>
      <c r="X27" s="324"/>
      <c r="Y27" s="335"/>
      <c r="Z27" s="336">
        <v>2</v>
      </c>
      <c r="AA27" s="324">
        <v>0</v>
      </c>
      <c r="AB27" s="324">
        <v>0</v>
      </c>
      <c r="AC27" s="324" t="s">
        <v>15</v>
      </c>
      <c r="AD27" s="335">
        <v>3</v>
      </c>
      <c r="AE27" s="99"/>
      <c r="AF27" s="98"/>
      <c r="AG27" s="98"/>
      <c r="AH27" s="98"/>
      <c r="AI27" s="211"/>
      <c r="AJ27" s="99"/>
      <c r="AK27" s="98"/>
      <c r="AL27" s="98"/>
      <c r="AM27" s="98"/>
      <c r="AN27" s="211"/>
      <c r="AO27" s="184" t="s">
        <v>218</v>
      </c>
      <c r="AP27" s="173">
        <f t="shared" si="6"/>
        <v>2</v>
      </c>
      <c r="AQ27" s="23">
        <f t="shared" si="7"/>
        <v>0</v>
      </c>
    </row>
    <row r="28" spans="1:43" s="23" customFormat="1" ht="15" customHeight="1">
      <c r="A28" s="62" t="s">
        <v>37</v>
      </c>
      <c r="B28" s="413" t="s">
        <v>219</v>
      </c>
      <c r="C28" s="414" t="s">
        <v>283</v>
      </c>
      <c r="D28" s="171">
        <f t="shared" si="4"/>
        <v>2</v>
      </c>
      <c r="E28" s="178">
        <f t="shared" si="5"/>
        <v>2</v>
      </c>
      <c r="F28" s="336"/>
      <c r="G28" s="324"/>
      <c r="H28" s="324"/>
      <c r="I28" s="324"/>
      <c r="J28" s="335"/>
      <c r="K28" s="336"/>
      <c r="L28" s="324"/>
      <c r="M28" s="324"/>
      <c r="N28" s="324"/>
      <c r="O28" s="335"/>
      <c r="P28" s="336"/>
      <c r="Q28" s="324"/>
      <c r="R28" s="324"/>
      <c r="S28" s="324"/>
      <c r="T28" s="335"/>
      <c r="U28" s="336"/>
      <c r="V28" s="324"/>
      <c r="W28" s="324"/>
      <c r="X28" s="324"/>
      <c r="Y28" s="335"/>
      <c r="Z28" s="336">
        <v>2</v>
      </c>
      <c r="AA28" s="324">
        <v>0</v>
      </c>
      <c r="AB28" s="324">
        <v>0</v>
      </c>
      <c r="AC28" s="324" t="s">
        <v>15</v>
      </c>
      <c r="AD28" s="335">
        <v>2</v>
      </c>
      <c r="AE28" s="99"/>
      <c r="AF28" s="98"/>
      <c r="AG28" s="98"/>
      <c r="AH28" s="98"/>
      <c r="AI28" s="211"/>
      <c r="AJ28" s="99"/>
      <c r="AK28" s="98"/>
      <c r="AL28" s="98"/>
      <c r="AM28" s="98"/>
      <c r="AN28" s="211"/>
      <c r="AO28" s="215"/>
      <c r="AP28" s="173">
        <f t="shared" si="6"/>
        <v>2</v>
      </c>
      <c r="AQ28" s="23">
        <f t="shared" si="7"/>
        <v>0</v>
      </c>
    </row>
    <row r="29" spans="1:43" s="23" customFormat="1" ht="15" customHeight="1">
      <c r="A29" s="62" t="s">
        <v>38</v>
      </c>
      <c r="B29" s="333" t="s">
        <v>288</v>
      </c>
      <c r="C29" s="204" t="s">
        <v>178</v>
      </c>
      <c r="D29" s="171">
        <f t="shared" si="4"/>
        <v>2</v>
      </c>
      <c r="E29" s="178">
        <f t="shared" si="5"/>
        <v>2</v>
      </c>
      <c r="F29" s="336"/>
      <c r="G29" s="324"/>
      <c r="H29" s="324"/>
      <c r="I29" s="324"/>
      <c r="J29" s="335"/>
      <c r="K29" s="336"/>
      <c r="L29" s="324"/>
      <c r="M29" s="324"/>
      <c r="N29" s="324"/>
      <c r="O29" s="335"/>
      <c r="P29" s="336">
        <v>2</v>
      </c>
      <c r="Q29" s="324">
        <v>0</v>
      </c>
      <c r="R29" s="324">
        <v>0</v>
      </c>
      <c r="S29" s="324" t="s">
        <v>15</v>
      </c>
      <c r="T29" s="335">
        <v>2</v>
      </c>
      <c r="U29" s="336"/>
      <c r="V29" s="324"/>
      <c r="W29" s="324"/>
      <c r="X29" s="324"/>
      <c r="Y29" s="335"/>
      <c r="Z29" s="336"/>
      <c r="AA29" s="324"/>
      <c r="AB29" s="324"/>
      <c r="AC29" s="324"/>
      <c r="AD29" s="335"/>
      <c r="AE29" s="99"/>
      <c r="AF29" s="98"/>
      <c r="AG29" s="98"/>
      <c r="AH29" s="98"/>
      <c r="AI29" s="211"/>
      <c r="AJ29" s="99"/>
      <c r="AK29" s="98"/>
      <c r="AL29" s="98"/>
      <c r="AM29" s="98"/>
      <c r="AN29" s="211"/>
      <c r="AO29" s="215"/>
      <c r="AP29" s="173">
        <f t="shared" si="6"/>
        <v>2</v>
      </c>
      <c r="AQ29" s="23">
        <f t="shared" si="7"/>
        <v>0</v>
      </c>
    </row>
    <row r="30" spans="1:43" s="23" customFormat="1" ht="15" customHeight="1">
      <c r="A30" s="62" t="s">
        <v>39</v>
      </c>
      <c r="B30" s="330" t="s">
        <v>289</v>
      </c>
      <c r="C30" s="204" t="s">
        <v>111</v>
      </c>
      <c r="D30" s="171">
        <f t="shared" si="4"/>
        <v>2</v>
      </c>
      <c r="E30" s="178">
        <f t="shared" si="5"/>
        <v>2</v>
      </c>
      <c r="F30" s="336"/>
      <c r="G30" s="324"/>
      <c r="H30" s="324"/>
      <c r="I30" s="324"/>
      <c r="J30" s="335"/>
      <c r="K30" s="336"/>
      <c r="L30" s="324"/>
      <c r="M30" s="324"/>
      <c r="N30" s="324"/>
      <c r="O30" s="335"/>
      <c r="P30" s="336">
        <v>2</v>
      </c>
      <c r="Q30" s="324">
        <v>0</v>
      </c>
      <c r="R30" s="324">
        <v>0</v>
      </c>
      <c r="S30" s="324" t="s">
        <v>94</v>
      </c>
      <c r="T30" s="335">
        <v>2</v>
      </c>
      <c r="U30" s="336"/>
      <c r="V30" s="324"/>
      <c r="W30" s="324"/>
      <c r="X30" s="324"/>
      <c r="Y30" s="335"/>
      <c r="Z30" s="336"/>
      <c r="AA30" s="324"/>
      <c r="AB30" s="324"/>
      <c r="AC30" s="324"/>
      <c r="AD30" s="335"/>
      <c r="AE30" s="99"/>
      <c r="AF30" s="98"/>
      <c r="AG30" s="98"/>
      <c r="AH30" s="98"/>
      <c r="AI30" s="211"/>
      <c r="AJ30" s="99"/>
      <c r="AK30" s="98"/>
      <c r="AL30" s="98"/>
      <c r="AM30" s="98"/>
      <c r="AN30" s="211"/>
      <c r="AO30" s="184"/>
      <c r="AP30" s="173">
        <f>SUM(F30,G30,H30,K30,L30,M30,P30,Q30,R30,U30,V30,W30,Z30,AA30,AB30,AE30,AF30,AG30,AJ30,AK30,AL30)</f>
        <v>2</v>
      </c>
      <c r="AQ30" s="23">
        <f t="shared" si="7"/>
        <v>0</v>
      </c>
    </row>
    <row r="31" spans="1:43" s="23" customFormat="1" ht="15.75">
      <c r="A31" s="64" t="s">
        <v>40</v>
      </c>
      <c r="B31" s="410" t="s">
        <v>203</v>
      </c>
      <c r="C31" s="204" t="s">
        <v>112</v>
      </c>
      <c r="D31" s="171">
        <f t="shared" si="4"/>
        <v>1</v>
      </c>
      <c r="E31" s="178">
        <f t="shared" si="5"/>
        <v>2</v>
      </c>
      <c r="F31" s="366">
        <v>1</v>
      </c>
      <c r="G31" s="367">
        <v>0</v>
      </c>
      <c r="H31" s="367">
        <v>0</v>
      </c>
      <c r="I31" s="367" t="s">
        <v>94</v>
      </c>
      <c r="J31" s="368">
        <v>2</v>
      </c>
      <c r="K31" s="366"/>
      <c r="L31" s="367"/>
      <c r="M31" s="367"/>
      <c r="N31" s="367"/>
      <c r="O31" s="368"/>
      <c r="P31" s="366"/>
      <c r="Q31" s="367"/>
      <c r="R31" s="367"/>
      <c r="S31" s="367"/>
      <c r="T31" s="368"/>
      <c r="U31" s="366"/>
      <c r="V31" s="367"/>
      <c r="W31" s="367"/>
      <c r="X31" s="367"/>
      <c r="Y31" s="368"/>
      <c r="Z31" s="336"/>
      <c r="AA31" s="324"/>
      <c r="AB31" s="324"/>
      <c r="AC31" s="324"/>
      <c r="AD31" s="335"/>
      <c r="AE31" s="99"/>
      <c r="AF31" s="98"/>
      <c r="AG31" s="98"/>
      <c r="AH31" s="98"/>
      <c r="AI31" s="205"/>
      <c r="AJ31" s="99"/>
      <c r="AK31" s="98"/>
      <c r="AL31" s="98"/>
      <c r="AM31" s="98"/>
      <c r="AN31" s="211"/>
      <c r="AO31" s="216"/>
      <c r="AP31" s="173">
        <f t="shared" si="6"/>
        <v>1</v>
      </c>
      <c r="AQ31" s="23">
        <f t="shared" si="7"/>
        <v>0</v>
      </c>
    </row>
    <row r="32" spans="1:41" s="23" customFormat="1" ht="18.75" customHeight="1">
      <c r="A32" s="437" t="s">
        <v>90</v>
      </c>
      <c r="B32" s="438"/>
      <c r="C32" s="439"/>
      <c r="D32" s="69">
        <f>SUM(D33:D60)</f>
        <v>66</v>
      </c>
      <c r="E32" s="67">
        <f>SUM(E33:E60)</f>
        <v>81</v>
      </c>
      <c r="F32" s="69">
        <f>SUM(F33:F60)</f>
        <v>6</v>
      </c>
      <c r="G32" s="70">
        <f>SUM(G33:G60)</f>
        <v>3</v>
      </c>
      <c r="H32" s="70">
        <f>SUM(H33:H60)</f>
        <v>0</v>
      </c>
      <c r="I32" s="70"/>
      <c r="J32" s="67">
        <f>SUM(J33:J60)</f>
        <v>12</v>
      </c>
      <c r="K32" s="69">
        <f>SUM(K33:K60)</f>
        <v>5</v>
      </c>
      <c r="L32" s="70">
        <f>SUM(L33:L60)</f>
        <v>2</v>
      </c>
      <c r="M32" s="70">
        <f>SUM(M33:M60)</f>
        <v>1</v>
      </c>
      <c r="N32" s="70"/>
      <c r="O32" s="67">
        <f>SUM(O33:O60)</f>
        <v>9</v>
      </c>
      <c r="P32" s="69">
        <f>SUM(P33:P60)</f>
        <v>9</v>
      </c>
      <c r="Q32" s="70">
        <f>SUM(Q33:Q60)</f>
        <v>5</v>
      </c>
      <c r="R32" s="70">
        <f>SUM(R33:R60)</f>
        <v>4</v>
      </c>
      <c r="S32" s="70"/>
      <c r="T32" s="67">
        <f>SUM(T33:T60)</f>
        <v>20</v>
      </c>
      <c r="U32" s="69">
        <f>SUM(U33:U60)</f>
        <v>13</v>
      </c>
      <c r="V32" s="70">
        <f>SUM(V33:V60)</f>
        <v>3</v>
      </c>
      <c r="W32" s="70">
        <f>SUM(W33:W60)</f>
        <v>3</v>
      </c>
      <c r="X32" s="70"/>
      <c r="Y32" s="67">
        <f>SUM(Y33:Y60)</f>
        <v>23</v>
      </c>
      <c r="Z32" s="69">
        <f>SUM(Z33:Z60)</f>
        <v>9</v>
      </c>
      <c r="AA32" s="70">
        <f>SUM(AA33:AA60)</f>
        <v>3</v>
      </c>
      <c r="AB32" s="70">
        <f>SUM(AB33:AB60)</f>
        <v>0</v>
      </c>
      <c r="AC32" s="70"/>
      <c r="AD32" s="67">
        <f>SUM(AD33:AD60)</f>
        <v>17</v>
      </c>
      <c r="AE32" s="69">
        <f>SUM(AE33:AE60)</f>
        <v>0</v>
      </c>
      <c r="AF32" s="70">
        <f>SUM(AF33:AF60)</f>
        <v>0</v>
      </c>
      <c r="AG32" s="70">
        <f>SUM(AG33:AG60)</f>
        <v>0</v>
      </c>
      <c r="AH32" s="70"/>
      <c r="AI32" s="67">
        <f>SUM(AI33:AI60)</f>
        <v>0</v>
      </c>
      <c r="AJ32" s="69">
        <f>SUM(AJ33:AJ60)</f>
        <v>0</v>
      </c>
      <c r="AK32" s="70">
        <f>SUM(AK33:AK60)</f>
        <v>0</v>
      </c>
      <c r="AL32" s="70">
        <f>SUM(AL33:AL60)</f>
        <v>0</v>
      </c>
      <c r="AM32" s="70"/>
      <c r="AN32" s="67">
        <f>SUM(AN33:AN60)</f>
        <v>0</v>
      </c>
      <c r="AO32" s="101"/>
    </row>
    <row r="33" spans="1:43" s="23" customFormat="1" ht="15" customHeight="1">
      <c r="A33" s="63" t="s">
        <v>41</v>
      </c>
      <c r="B33" s="207" t="s">
        <v>221</v>
      </c>
      <c r="C33" s="204" t="s">
        <v>113</v>
      </c>
      <c r="D33" s="169">
        <f>SUM(F33,G33,H33,K33,L33,M33,P33,Q33,R33,U33,V33,W33,Z33,AA33,AB33,AE33,AF33,AG33,AJ33,AK33,AL33)</f>
        <v>2</v>
      </c>
      <c r="E33" s="178">
        <f>SUM(J33,O33,T33,Y33,AD33,AI33,AN33)</f>
        <v>2</v>
      </c>
      <c r="F33" s="208">
        <v>2</v>
      </c>
      <c r="G33" s="209">
        <v>0</v>
      </c>
      <c r="H33" s="209">
        <v>0</v>
      </c>
      <c r="I33" s="209" t="s">
        <v>15</v>
      </c>
      <c r="J33" s="210">
        <v>2</v>
      </c>
      <c r="K33" s="217"/>
      <c r="L33" s="218"/>
      <c r="M33" s="218"/>
      <c r="N33" s="218"/>
      <c r="O33" s="219"/>
      <c r="P33" s="217"/>
      <c r="Q33" s="218"/>
      <c r="R33" s="218"/>
      <c r="S33" s="218"/>
      <c r="T33" s="219"/>
      <c r="U33" s="208"/>
      <c r="V33" s="209"/>
      <c r="W33" s="209"/>
      <c r="X33" s="209"/>
      <c r="Y33" s="210"/>
      <c r="Z33" s="217"/>
      <c r="AA33" s="218"/>
      <c r="AB33" s="218"/>
      <c r="AC33" s="218"/>
      <c r="AD33" s="219"/>
      <c r="AE33" s="217"/>
      <c r="AF33" s="218"/>
      <c r="AG33" s="218"/>
      <c r="AH33" s="218"/>
      <c r="AI33" s="220"/>
      <c r="AJ33" s="217"/>
      <c r="AK33" s="218"/>
      <c r="AL33" s="218"/>
      <c r="AM33" s="218"/>
      <c r="AN33" s="219"/>
      <c r="AO33" s="184"/>
      <c r="AP33" s="173">
        <f>SUM(F33,G33,H33,K33,L33,M33,P33,Q33,R33,U33,V33,W33,Z33,AA33,AB33,AE33,AF33,AG33,AJ33,AK33,AL33)</f>
        <v>2</v>
      </c>
      <c r="AQ33" s="23">
        <f>IF(D33=AP33,,1)</f>
        <v>0</v>
      </c>
    </row>
    <row r="34" spans="1:43" s="23" customFormat="1" ht="15" customHeight="1">
      <c r="A34" s="61" t="s">
        <v>42</v>
      </c>
      <c r="B34" s="214" t="s">
        <v>222</v>
      </c>
      <c r="C34" s="204" t="s">
        <v>114</v>
      </c>
      <c r="D34" s="169">
        <f>SUM(F34,G34,H34,K34,L34,M34,P34,Q34,R34,U34,V34,W34,Z34,AA34,AB34,AE34,AF34,AG34,AJ34,AK34,AL34)</f>
        <v>4</v>
      </c>
      <c r="E34" s="178">
        <f>SUM(J34,O34,T34,Y34,AD34,AI34,AN34)</f>
        <v>4</v>
      </c>
      <c r="F34" s="99"/>
      <c r="G34" s="98"/>
      <c r="H34" s="98"/>
      <c r="I34" s="98"/>
      <c r="J34" s="211"/>
      <c r="K34" s="99">
        <v>2</v>
      </c>
      <c r="L34" s="98">
        <v>2</v>
      </c>
      <c r="M34" s="98">
        <v>0</v>
      </c>
      <c r="N34" s="98" t="s">
        <v>94</v>
      </c>
      <c r="O34" s="211">
        <v>4</v>
      </c>
      <c r="P34" s="99"/>
      <c r="Q34" s="98"/>
      <c r="R34" s="98"/>
      <c r="S34" s="98"/>
      <c r="T34" s="211"/>
      <c r="U34" s="99"/>
      <c r="V34" s="98"/>
      <c r="W34" s="98"/>
      <c r="X34" s="98"/>
      <c r="Y34" s="211"/>
      <c r="Z34" s="99"/>
      <c r="AA34" s="98"/>
      <c r="AB34" s="98"/>
      <c r="AC34" s="98"/>
      <c r="AD34" s="211"/>
      <c r="AE34" s="99"/>
      <c r="AF34" s="98"/>
      <c r="AG34" s="98"/>
      <c r="AH34" s="98"/>
      <c r="AI34" s="213"/>
      <c r="AJ34" s="99"/>
      <c r="AK34" s="98"/>
      <c r="AL34" s="98"/>
      <c r="AM34" s="98"/>
      <c r="AN34" s="211"/>
      <c r="AO34" s="215"/>
      <c r="AP34" s="173">
        <f aca="true" t="shared" si="8" ref="AP34:AP60">SUM(F34,G34,H34,K34,L34,M34,P34,Q34,R34,U34,V34,W34,Z34,AA34,AB34,AE34,AF34,AG34,AJ34,AK34,AL34)</f>
        <v>4</v>
      </c>
      <c r="AQ34" s="23">
        <f aca="true" t="shared" si="9" ref="AQ34:AQ60">IF(D34=AP34,,1)</f>
        <v>0</v>
      </c>
    </row>
    <row r="35" spans="1:43" s="23" customFormat="1" ht="15" customHeight="1">
      <c r="A35" s="61" t="s">
        <v>43</v>
      </c>
      <c r="B35" s="214" t="s">
        <v>223</v>
      </c>
      <c r="C35" s="204" t="s">
        <v>115</v>
      </c>
      <c r="D35" s="169">
        <f aca="true" t="shared" si="10" ref="D35:D59">SUM(F35,G35,H35,K35,L35,M35,P35,Q35,R35,U35,V35,W35,Z35,AA35,AB35,AE35,AF35,AG35,AJ35,AK35,AL35)</f>
        <v>3</v>
      </c>
      <c r="E35" s="178">
        <f aca="true" t="shared" si="11" ref="E35:E59">SUM(J35,O35,T35,Y35,AD35,AI35,AN35)</f>
        <v>4</v>
      </c>
      <c r="F35" s="99">
        <v>1</v>
      </c>
      <c r="G35" s="98">
        <v>2</v>
      </c>
      <c r="H35" s="98">
        <v>0</v>
      </c>
      <c r="I35" s="98" t="s">
        <v>94</v>
      </c>
      <c r="J35" s="211">
        <v>4</v>
      </c>
      <c r="K35" s="99"/>
      <c r="L35" s="98"/>
      <c r="M35" s="98"/>
      <c r="N35" s="98"/>
      <c r="O35" s="211"/>
      <c r="P35" s="99"/>
      <c r="Q35" s="98"/>
      <c r="R35" s="98"/>
      <c r="S35" s="98"/>
      <c r="T35" s="211"/>
      <c r="U35" s="99"/>
      <c r="V35" s="98"/>
      <c r="W35" s="98"/>
      <c r="X35" s="98"/>
      <c r="Y35" s="211"/>
      <c r="Z35" s="99"/>
      <c r="AA35" s="98"/>
      <c r="AB35" s="98"/>
      <c r="AC35" s="98"/>
      <c r="AD35" s="211"/>
      <c r="AE35" s="99"/>
      <c r="AF35" s="98"/>
      <c r="AG35" s="98"/>
      <c r="AH35" s="98"/>
      <c r="AI35" s="213"/>
      <c r="AJ35" s="99"/>
      <c r="AK35" s="98"/>
      <c r="AL35" s="98"/>
      <c r="AM35" s="98"/>
      <c r="AN35" s="211"/>
      <c r="AO35" s="215"/>
      <c r="AP35" s="173">
        <f t="shared" si="8"/>
        <v>3</v>
      </c>
      <c r="AQ35" s="23">
        <f t="shared" si="9"/>
        <v>0</v>
      </c>
    </row>
    <row r="36" spans="1:43" s="23" customFormat="1" ht="15" customHeight="1">
      <c r="A36" s="61" t="s">
        <v>44</v>
      </c>
      <c r="B36" s="214" t="s">
        <v>224</v>
      </c>
      <c r="C36" s="204" t="s">
        <v>116</v>
      </c>
      <c r="D36" s="169">
        <f t="shared" si="10"/>
        <v>2</v>
      </c>
      <c r="E36" s="178">
        <f t="shared" si="11"/>
        <v>2</v>
      </c>
      <c r="F36" s="99"/>
      <c r="G36" s="98"/>
      <c r="H36" s="98"/>
      <c r="I36" s="98"/>
      <c r="J36" s="211"/>
      <c r="K36" s="99"/>
      <c r="L36" s="98"/>
      <c r="M36" s="98"/>
      <c r="N36" s="98"/>
      <c r="O36" s="211"/>
      <c r="P36" s="175"/>
      <c r="Q36" s="176"/>
      <c r="R36" s="176"/>
      <c r="S36" s="176"/>
      <c r="T36" s="221"/>
      <c r="U36" s="99">
        <v>1</v>
      </c>
      <c r="V36" s="98">
        <v>1</v>
      </c>
      <c r="W36" s="98">
        <v>0</v>
      </c>
      <c r="X36" s="98" t="s">
        <v>94</v>
      </c>
      <c r="Y36" s="211">
        <v>2</v>
      </c>
      <c r="Z36" s="99"/>
      <c r="AA36" s="98"/>
      <c r="AB36" s="98"/>
      <c r="AC36" s="98"/>
      <c r="AD36" s="211"/>
      <c r="AE36" s="99"/>
      <c r="AF36" s="98"/>
      <c r="AG36" s="98"/>
      <c r="AH36" s="98"/>
      <c r="AI36" s="213"/>
      <c r="AJ36" s="99"/>
      <c r="AK36" s="98"/>
      <c r="AL36" s="98"/>
      <c r="AM36" s="98"/>
      <c r="AN36" s="211"/>
      <c r="AO36" s="222" t="s">
        <v>207</v>
      </c>
      <c r="AP36" s="173">
        <f t="shared" si="8"/>
        <v>2</v>
      </c>
      <c r="AQ36" s="23">
        <f t="shared" si="9"/>
        <v>0</v>
      </c>
    </row>
    <row r="37" spans="1:43" s="23" customFormat="1" ht="15" customHeight="1">
      <c r="A37" s="61" t="s">
        <v>45</v>
      </c>
      <c r="B37" s="214" t="s">
        <v>225</v>
      </c>
      <c r="C37" s="204" t="s">
        <v>117</v>
      </c>
      <c r="D37" s="169">
        <f t="shared" si="10"/>
        <v>4</v>
      </c>
      <c r="E37" s="178">
        <f t="shared" si="11"/>
        <v>4</v>
      </c>
      <c r="F37" s="99"/>
      <c r="G37" s="98"/>
      <c r="H37" s="98"/>
      <c r="I37" s="98"/>
      <c r="J37" s="211"/>
      <c r="K37" s="99"/>
      <c r="L37" s="98"/>
      <c r="M37" s="98"/>
      <c r="N37" s="98"/>
      <c r="O37" s="211"/>
      <c r="P37" s="99"/>
      <c r="Q37" s="98"/>
      <c r="R37" s="98"/>
      <c r="S37" s="98"/>
      <c r="T37" s="211"/>
      <c r="U37" s="99">
        <v>2</v>
      </c>
      <c r="V37" s="98">
        <v>0</v>
      </c>
      <c r="W37" s="98">
        <v>2</v>
      </c>
      <c r="X37" s="98" t="s">
        <v>94</v>
      </c>
      <c r="Y37" s="211">
        <v>4</v>
      </c>
      <c r="Z37" s="99"/>
      <c r="AA37" s="98"/>
      <c r="AB37" s="98"/>
      <c r="AC37" s="98"/>
      <c r="AD37" s="211"/>
      <c r="AE37" s="99"/>
      <c r="AF37" s="98"/>
      <c r="AG37" s="98"/>
      <c r="AH37" s="98"/>
      <c r="AI37" s="213"/>
      <c r="AJ37" s="99"/>
      <c r="AK37" s="98"/>
      <c r="AL37" s="98"/>
      <c r="AM37" s="98"/>
      <c r="AN37" s="211"/>
      <c r="AO37" s="222" t="s">
        <v>205</v>
      </c>
      <c r="AP37" s="173">
        <f t="shared" si="8"/>
        <v>4</v>
      </c>
      <c r="AQ37" s="23">
        <f t="shared" si="9"/>
        <v>0</v>
      </c>
    </row>
    <row r="38" spans="1:43" s="23" customFormat="1" ht="15" customHeight="1">
      <c r="A38" s="61" t="s">
        <v>46</v>
      </c>
      <c r="B38" s="214" t="s">
        <v>226</v>
      </c>
      <c r="C38" s="204" t="s">
        <v>118</v>
      </c>
      <c r="D38" s="169">
        <f t="shared" si="10"/>
        <v>2</v>
      </c>
      <c r="E38" s="178">
        <f t="shared" si="11"/>
        <v>3</v>
      </c>
      <c r="F38" s="99">
        <v>1</v>
      </c>
      <c r="G38" s="98">
        <v>1</v>
      </c>
      <c r="H38" s="98">
        <v>0</v>
      </c>
      <c r="I38" s="98" t="s">
        <v>15</v>
      </c>
      <c r="J38" s="211">
        <v>3</v>
      </c>
      <c r="K38" s="99"/>
      <c r="L38" s="98"/>
      <c r="M38" s="98"/>
      <c r="N38" s="98"/>
      <c r="O38" s="211"/>
      <c r="P38" s="99"/>
      <c r="Q38" s="98"/>
      <c r="R38" s="98"/>
      <c r="S38" s="98"/>
      <c r="T38" s="211"/>
      <c r="U38" s="99"/>
      <c r="V38" s="98"/>
      <c r="W38" s="98"/>
      <c r="X38" s="98"/>
      <c r="Y38" s="211"/>
      <c r="Z38" s="99"/>
      <c r="AA38" s="98"/>
      <c r="AB38" s="98"/>
      <c r="AC38" s="98"/>
      <c r="AD38" s="211"/>
      <c r="AE38" s="99"/>
      <c r="AF38" s="98"/>
      <c r="AG38" s="98"/>
      <c r="AH38" s="98"/>
      <c r="AI38" s="213"/>
      <c r="AJ38" s="99"/>
      <c r="AK38" s="98"/>
      <c r="AL38" s="98"/>
      <c r="AM38" s="98"/>
      <c r="AN38" s="211"/>
      <c r="AO38" s="223"/>
      <c r="AP38" s="173">
        <f t="shared" si="8"/>
        <v>2</v>
      </c>
      <c r="AQ38" s="23">
        <f t="shared" si="9"/>
        <v>0</v>
      </c>
    </row>
    <row r="39" spans="1:43" s="23" customFormat="1" ht="15" customHeight="1">
      <c r="A39" s="61" t="s">
        <v>47</v>
      </c>
      <c r="B39" s="214" t="s">
        <v>227</v>
      </c>
      <c r="C39" s="204" t="s">
        <v>119</v>
      </c>
      <c r="D39" s="169">
        <f t="shared" si="10"/>
        <v>2</v>
      </c>
      <c r="E39" s="178">
        <f t="shared" si="11"/>
        <v>2</v>
      </c>
      <c r="F39" s="99"/>
      <c r="G39" s="98"/>
      <c r="H39" s="98"/>
      <c r="I39" s="98"/>
      <c r="J39" s="211"/>
      <c r="K39" s="99"/>
      <c r="L39" s="98"/>
      <c r="M39" s="98"/>
      <c r="N39" s="98"/>
      <c r="O39" s="211"/>
      <c r="P39" s="99"/>
      <c r="Q39" s="98"/>
      <c r="R39" s="98"/>
      <c r="S39" s="98"/>
      <c r="T39" s="211"/>
      <c r="U39" s="99"/>
      <c r="V39" s="98"/>
      <c r="W39" s="98"/>
      <c r="X39" s="98"/>
      <c r="Y39" s="211"/>
      <c r="Z39" s="99">
        <v>2</v>
      </c>
      <c r="AA39" s="98">
        <v>0</v>
      </c>
      <c r="AB39" s="98">
        <v>0</v>
      </c>
      <c r="AC39" s="98" t="s">
        <v>94</v>
      </c>
      <c r="AD39" s="211">
        <v>2</v>
      </c>
      <c r="AE39" s="99"/>
      <c r="AF39" s="98"/>
      <c r="AG39" s="98"/>
      <c r="AH39" s="98"/>
      <c r="AI39" s="213"/>
      <c r="AJ39" s="99"/>
      <c r="AK39" s="98"/>
      <c r="AL39" s="98"/>
      <c r="AM39" s="98"/>
      <c r="AN39" s="211"/>
      <c r="AO39" s="215"/>
      <c r="AP39" s="173">
        <f t="shared" si="8"/>
        <v>2</v>
      </c>
      <c r="AQ39" s="23">
        <f t="shared" si="9"/>
        <v>0</v>
      </c>
    </row>
    <row r="40" spans="1:43" s="23" customFormat="1" ht="15" customHeight="1">
      <c r="A40" s="61" t="s">
        <v>48</v>
      </c>
      <c r="B40" s="214" t="s">
        <v>228</v>
      </c>
      <c r="C40" s="204" t="s">
        <v>120</v>
      </c>
      <c r="D40" s="169">
        <f t="shared" si="10"/>
        <v>2</v>
      </c>
      <c r="E40" s="178">
        <f t="shared" si="11"/>
        <v>2</v>
      </c>
      <c r="F40" s="99"/>
      <c r="G40" s="98"/>
      <c r="H40" s="98"/>
      <c r="I40" s="98"/>
      <c r="J40" s="211"/>
      <c r="K40" s="99">
        <v>1</v>
      </c>
      <c r="L40" s="98">
        <v>0</v>
      </c>
      <c r="M40" s="98">
        <v>1</v>
      </c>
      <c r="N40" s="98" t="s">
        <v>94</v>
      </c>
      <c r="O40" s="211">
        <v>2</v>
      </c>
      <c r="P40" s="99"/>
      <c r="Q40" s="98"/>
      <c r="R40" s="98"/>
      <c r="S40" s="98"/>
      <c r="T40" s="211"/>
      <c r="U40" s="99"/>
      <c r="V40" s="98"/>
      <c r="W40" s="98"/>
      <c r="X40" s="98"/>
      <c r="Y40" s="211"/>
      <c r="Z40" s="99"/>
      <c r="AA40" s="98"/>
      <c r="AB40" s="98"/>
      <c r="AC40" s="98"/>
      <c r="AD40" s="211"/>
      <c r="AE40" s="99"/>
      <c r="AF40" s="98"/>
      <c r="AG40" s="98"/>
      <c r="AH40" s="98"/>
      <c r="AI40" s="213"/>
      <c r="AJ40" s="99"/>
      <c r="AK40" s="98"/>
      <c r="AL40" s="98"/>
      <c r="AM40" s="98"/>
      <c r="AN40" s="211"/>
      <c r="AO40" s="215" t="s">
        <v>214</v>
      </c>
      <c r="AP40" s="173">
        <f t="shared" si="8"/>
        <v>2</v>
      </c>
      <c r="AQ40" s="23">
        <f t="shared" si="9"/>
        <v>0</v>
      </c>
    </row>
    <row r="41" spans="1:43" s="23" customFormat="1" ht="15" customHeight="1">
      <c r="A41" s="61" t="s">
        <v>49</v>
      </c>
      <c r="B41" s="214" t="s">
        <v>229</v>
      </c>
      <c r="C41" s="204" t="s">
        <v>121</v>
      </c>
      <c r="D41" s="169">
        <f t="shared" si="10"/>
        <v>3</v>
      </c>
      <c r="E41" s="178">
        <f t="shared" si="11"/>
        <v>3</v>
      </c>
      <c r="F41" s="99"/>
      <c r="G41" s="324"/>
      <c r="H41" s="324"/>
      <c r="I41" s="324"/>
      <c r="J41" s="335"/>
      <c r="K41" s="336"/>
      <c r="L41" s="324"/>
      <c r="M41" s="324"/>
      <c r="N41" s="324"/>
      <c r="O41" s="335"/>
      <c r="P41" s="336">
        <v>1</v>
      </c>
      <c r="Q41" s="324">
        <v>2</v>
      </c>
      <c r="R41" s="324">
        <v>0</v>
      </c>
      <c r="S41" s="324" t="s">
        <v>94</v>
      </c>
      <c r="T41" s="335">
        <v>3</v>
      </c>
      <c r="U41" s="336"/>
      <c r="V41" s="324"/>
      <c r="W41" s="324"/>
      <c r="X41" s="324"/>
      <c r="Y41" s="335"/>
      <c r="Z41" s="99"/>
      <c r="AA41" s="98"/>
      <c r="AB41" s="98"/>
      <c r="AC41" s="98"/>
      <c r="AD41" s="211"/>
      <c r="AE41" s="99"/>
      <c r="AF41" s="98"/>
      <c r="AG41" s="98"/>
      <c r="AH41" s="98"/>
      <c r="AI41" s="213"/>
      <c r="AJ41" s="99"/>
      <c r="AK41" s="98"/>
      <c r="AL41" s="98"/>
      <c r="AM41" s="98"/>
      <c r="AN41" s="211"/>
      <c r="AO41" s="224"/>
      <c r="AP41" s="173">
        <f t="shared" si="8"/>
        <v>3</v>
      </c>
      <c r="AQ41" s="23">
        <f t="shared" si="9"/>
        <v>0</v>
      </c>
    </row>
    <row r="42" spans="1:43" s="23" customFormat="1" ht="15" customHeight="1">
      <c r="A42" s="61" t="s">
        <v>50</v>
      </c>
      <c r="B42" s="212" t="s">
        <v>230</v>
      </c>
      <c r="C42" s="225" t="s">
        <v>122</v>
      </c>
      <c r="D42" s="169">
        <f t="shared" si="10"/>
        <v>3</v>
      </c>
      <c r="E42" s="178">
        <f t="shared" si="11"/>
        <v>3</v>
      </c>
      <c r="F42" s="99"/>
      <c r="G42" s="324"/>
      <c r="H42" s="324"/>
      <c r="I42" s="324"/>
      <c r="J42" s="335"/>
      <c r="K42" s="336"/>
      <c r="L42" s="324"/>
      <c r="M42" s="324"/>
      <c r="N42" s="324"/>
      <c r="O42" s="335"/>
      <c r="P42" s="336">
        <v>1</v>
      </c>
      <c r="Q42" s="324">
        <v>2</v>
      </c>
      <c r="R42" s="324">
        <v>0</v>
      </c>
      <c r="S42" s="324" t="s">
        <v>94</v>
      </c>
      <c r="T42" s="335">
        <v>3</v>
      </c>
      <c r="U42" s="336"/>
      <c r="V42" s="324"/>
      <c r="W42" s="324"/>
      <c r="X42" s="324"/>
      <c r="Y42" s="335"/>
      <c r="Z42" s="99"/>
      <c r="AA42" s="98"/>
      <c r="AB42" s="98"/>
      <c r="AC42" s="98"/>
      <c r="AD42" s="211"/>
      <c r="AE42" s="99"/>
      <c r="AF42" s="98"/>
      <c r="AG42" s="98"/>
      <c r="AH42" s="98"/>
      <c r="AI42" s="213"/>
      <c r="AJ42" s="99"/>
      <c r="AK42" s="98"/>
      <c r="AL42" s="98"/>
      <c r="AM42" s="98"/>
      <c r="AN42" s="211"/>
      <c r="AO42" s="184"/>
      <c r="AP42" s="173">
        <f t="shared" si="8"/>
        <v>3</v>
      </c>
      <c r="AQ42" s="23">
        <f t="shared" si="9"/>
        <v>0</v>
      </c>
    </row>
    <row r="43" spans="1:43" s="23" customFormat="1" ht="15" customHeight="1">
      <c r="A43" s="61" t="s">
        <v>51</v>
      </c>
      <c r="B43" s="214" t="s">
        <v>231</v>
      </c>
      <c r="C43" s="204" t="s">
        <v>123</v>
      </c>
      <c r="D43" s="169">
        <f t="shared" si="10"/>
        <v>2</v>
      </c>
      <c r="E43" s="178">
        <f t="shared" si="11"/>
        <v>2</v>
      </c>
      <c r="F43" s="99"/>
      <c r="G43" s="324"/>
      <c r="H43" s="324"/>
      <c r="I43" s="324"/>
      <c r="J43" s="335"/>
      <c r="K43" s="336"/>
      <c r="L43" s="324"/>
      <c r="M43" s="324"/>
      <c r="N43" s="324"/>
      <c r="O43" s="335"/>
      <c r="P43" s="336"/>
      <c r="Q43" s="324"/>
      <c r="R43" s="324"/>
      <c r="S43" s="324"/>
      <c r="T43" s="335"/>
      <c r="U43" s="336">
        <v>2</v>
      </c>
      <c r="V43" s="324">
        <v>0</v>
      </c>
      <c r="W43" s="324">
        <v>0</v>
      </c>
      <c r="X43" s="324" t="s">
        <v>15</v>
      </c>
      <c r="Y43" s="335">
        <v>2</v>
      </c>
      <c r="Z43" s="99"/>
      <c r="AA43" s="98"/>
      <c r="AB43" s="98"/>
      <c r="AC43" s="98"/>
      <c r="AD43" s="211"/>
      <c r="AE43" s="99"/>
      <c r="AF43" s="98"/>
      <c r="AG43" s="98"/>
      <c r="AH43" s="98"/>
      <c r="AI43" s="213"/>
      <c r="AJ43" s="99"/>
      <c r="AK43" s="98"/>
      <c r="AL43" s="98"/>
      <c r="AM43" s="98"/>
      <c r="AN43" s="211"/>
      <c r="AO43" s="215"/>
      <c r="AP43" s="173">
        <f t="shared" si="8"/>
        <v>2</v>
      </c>
      <c r="AQ43" s="23">
        <f t="shared" si="9"/>
        <v>0</v>
      </c>
    </row>
    <row r="44" spans="1:43" s="23" customFormat="1" ht="15" customHeight="1">
      <c r="A44" s="61" t="s">
        <v>52</v>
      </c>
      <c r="B44" s="214" t="s">
        <v>232</v>
      </c>
      <c r="C44" s="204" t="s">
        <v>124</v>
      </c>
      <c r="D44" s="169">
        <f t="shared" si="10"/>
        <v>2</v>
      </c>
      <c r="E44" s="178">
        <f t="shared" si="11"/>
        <v>2</v>
      </c>
      <c r="F44" s="99"/>
      <c r="G44" s="324"/>
      <c r="H44" s="324"/>
      <c r="I44" s="324"/>
      <c r="J44" s="335"/>
      <c r="K44" s="336"/>
      <c r="L44" s="324"/>
      <c r="M44" s="324"/>
      <c r="N44" s="324"/>
      <c r="O44" s="335"/>
      <c r="P44" s="336"/>
      <c r="Q44" s="324"/>
      <c r="R44" s="324"/>
      <c r="S44" s="324"/>
      <c r="T44" s="335"/>
      <c r="U44" s="336">
        <v>2</v>
      </c>
      <c r="V44" s="324">
        <v>0</v>
      </c>
      <c r="W44" s="324">
        <v>0</v>
      </c>
      <c r="X44" s="412" t="s">
        <v>15</v>
      </c>
      <c r="Y44" s="335">
        <v>2</v>
      </c>
      <c r="Z44" s="99"/>
      <c r="AA44" s="98"/>
      <c r="AB44" s="98"/>
      <c r="AC44" s="98"/>
      <c r="AD44" s="211"/>
      <c r="AE44" s="99"/>
      <c r="AF44" s="98"/>
      <c r="AG44" s="98"/>
      <c r="AH44" s="98"/>
      <c r="AI44" s="213"/>
      <c r="AJ44" s="99"/>
      <c r="AK44" s="98"/>
      <c r="AL44" s="98"/>
      <c r="AM44" s="98"/>
      <c r="AN44" s="211"/>
      <c r="AO44" s="215"/>
      <c r="AP44" s="173">
        <f t="shared" si="8"/>
        <v>2</v>
      </c>
      <c r="AQ44" s="23">
        <f t="shared" si="9"/>
        <v>0</v>
      </c>
    </row>
    <row r="45" spans="1:43" s="23" customFormat="1" ht="15" customHeight="1">
      <c r="A45" s="61" t="s">
        <v>53</v>
      </c>
      <c r="B45" s="214" t="s">
        <v>233</v>
      </c>
      <c r="C45" s="204" t="s">
        <v>188</v>
      </c>
      <c r="D45" s="169">
        <f t="shared" si="10"/>
        <v>3</v>
      </c>
      <c r="E45" s="178">
        <f t="shared" si="11"/>
        <v>4</v>
      </c>
      <c r="F45" s="99"/>
      <c r="G45" s="324"/>
      <c r="H45" s="324"/>
      <c r="I45" s="324"/>
      <c r="J45" s="335"/>
      <c r="K45" s="336"/>
      <c r="L45" s="324"/>
      <c r="M45" s="324"/>
      <c r="N45" s="324"/>
      <c r="O45" s="335"/>
      <c r="P45" s="336">
        <v>2</v>
      </c>
      <c r="Q45" s="324">
        <v>1</v>
      </c>
      <c r="R45" s="324">
        <v>0</v>
      </c>
      <c r="S45" s="324" t="s">
        <v>94</v>
      </c>
      <c r="T45" s="335">
        <v>4</v>
      </c>
      <c r="U45" s="336"/>
      <c r="V45" s="324"/>
      <c r="W45" s="324"/>
      <c r="X45" s="324"/>
      <c r="Y45" s="335"/>
      <c r="Z45" s="99"/>
      <c r="AA45" s="98"/>
      <c r="AB45" s="98"/>
      <c r="AC45" s="98"/>
      <c r="AD45" s="211"/>
      <c r="AE45" s="99"/>
      <c r="AF45" s="98"/>
      <c r="AG45" s="98"/>
      <c r="AH45" s="98"/>
      <c r="AI45" s="213"/>
      <c r="AJ45" s="99"/>
      <c r="AK45" s="98"/>
      <c r="AL45" s="98"/>
      <c r="AM45" s="98"/>
      <c r="AN45" s="211"/>
      <c r="AO45" s="215"/>
      <c r="AP45" s="173">
        <f t="shared" si="8"/>
        <v>3</v>
      </c>
      <c r="AQ45" s="23">
        <f t="shared" si="9"/>
        <v>0</v>
      </c>
    </row>
    <row r="46" spans="1:43" s="23" customFormat="1" ht="15" customHeight="1">
      <c r="A46" s="61" t="s">
        <v>54</v>
      </c>
      <c r="B46" s="214" t="s">
        <v>234</v>
      </c>
      <c r="C46" s="204" t="s">
        <v>125</v>
      </c>
      <c r="D46" s="169">
        <f t="shared" si="10"/>
        <v>2</v>
      </c>
      <c r="E46" s="178">
        <f t="shared" si="11"/>
        <v>2</v>
      </c>
      <c r="F46" s="99"/>
      <c r="G46" s="324"/>
      <c r="H46" s="324"/>
      <c r="I46" s="324"/>
      <c r="J46" s="335"/>
      <c r="K46" s="336"/>
      <c r="L46" s="324"/>
      <c r="M46" s="324"/>
      <c r="N46" s="324"/>
      <c r="O46" s="335"/>
      <c r="P46" s="345">
        <v>2</v>
      </c>
      <c r="Q46" s="324">
        <v>0</v>
      </c>
      <c r="R46" s="324">
        <v>0</v>
      </c>
      <c r="S46" s="324" t="s">
        <v>15</v>
      </c>
      <c r="T46" s="335">
        <v>2</v>
      </c>
      <c r="U46" s="336"/>
      <c r="V46" s="324"/>
      <c r="W46" s="324"/>
      <c r="X46" s="324"/>
      <c r="Y46" s="335"/>
      <c r="Z46" s="99"/>
      <c r="AA46" s="98"/>
      <c r="AB46" s="98"/>
      <c r="AC46" s="98"/>
      <c r="AD46" s="211"/>
      <c r="AE46" s="99"/>
      <c r="AF46" s="98"/>
      <c r="AG46" s="98"/>
      <c r="AH46" s="98"/>
      <c r="AI46" s="213"/>
      <c r="AJ46" s="99"/>
      <c r="AK46" s="98"/>
      <c r="AL46" s="98"/>
      <c r="AM46" s="98"/>
      <c r="AN46" s="211"/>
      <c r="AO46" s="215" t="s">
        <v>214</v>
      </c>
      <c r="AP46" s="173">
        <f t="shared" si="8"/>
        <v>2</v>
      </c>
      <c r="AQ46" s="23">
        <f t="shared" si="9"/>
        <v>0</v>
      </c>
    </row>
    <row r="47" spans="1:43" s="23" customFormat="1" ht="15" customHeight="1">
      <c r="A47" s="61" t="s">
        <v>55</v>
      </c>
      <c r="B47" s="214" t="s">
        <v>235</v>
      </c>
      <c r="C47" s="204" t="s">
        <v>126</v>
      </c>
      <c r="D47" s="169">
        <f t="shared" si="10"/>
        <v>3</v>
      </c>
      <c r="E47" s="178">
        <f t="shared" si="11"/>
        <v>4</v>
      </c>
      <c r="F47" s="99"/>
      <c r="G47" s="324"/>
      <c r="H47" s="324"/>
      <c r="I47" s="324"/>
      <c r="J47" s="335"/>
      <c r="K47" s="336"/>
      <c r="L47" s="324"/>
      <c r="M47" s="324"/>
      <c r="N47" s="324"/>
      <c r="O47" s="335"/>
      <c r="P47" s="336"/>
      <c r="Q47" s="324"/>
      <c r="R47" s="324"/>
      <c r="S47" s="324"/>
      <c r="T47" s="335"/>
      <c r="U47" s="336">
        <v>1</v>
      </c>
      <c r="V47" s="324">
        <v>2</v>
      </c>
      <c r="W47" s="324">
        <v>0</v>
      </c>
      <c r="X47" s="324" t="s">
        <v>15</v>
      </c>
      <c r="Y47" s="335">
        <v>4</v>
      </c>
      <c r="Z47" s="99"/>
      <c r="AA47" s="98"/>
      <c r="AB47" s="98"/>
      <c r="AC47" s="98"/>
      <c r="AD47" s="211"/>
      <c r="AE47" s="99"/>
      <c r="AF47" s="98"/>
      <c r="AG47" s="98"/>
      <c r="AH47" s="98"/>
      <c r="AI47" s="213"/>
      <c r="AJ47" s="99"/>
      <c r="AK47" s="98"/>
      <c r="AL47" s="98"/>
      <c r="AM47" s="98"/>
      <c r="AN47" s="211"/>
      <c r="AO47" s="215" t="s">
        <v>234</v>
      </c>
      <c r="AP47" s="173">
        <f t="shared" si="8"/>
        <v>3</v>
      </c>
      <c r="AQ47" s="23">
        <f t="shared" si="9"/>
        <v>0</v>
      </c>
    </row>
    <row r="48" spans="1:42" s="23" customFormat="1" ht="15" customHeight="1">
      <c r="A48" s="61" t="s">
        <v>56</v>
      </c>
      <c r="B48" s="330" t="s">
        <v>236</v>
      </c>
      <c r="C48" s="343" t="s">
        <v>179</v>
      </c>
      <c r="D48" s="169">
        <f>SUM(F48,G48,H48,K48,L48,M48,P48,Q48,R48,U48,V48,W48,Z48,AA48,AB48,AE48,AF48,AG48,AJ48,AK48,AL48)</f>
        <v>2</v>
      </c>
      <c r="E48" s="178">
        <f>SUM(J48,O48,T48,Y48,AD48,AI48,AN48)</f>
        <v>3</v>
      </c>
      <c r="F48" s="336">
        <v>2</v>
      </c>
      <c r="G48" s="324">
        <v>0</v>
      </c>
      <c r="H48" s="324">
        <v>0</v>
      </c>
      <c r="I48" s="324" t="s">
        <v>15</v>
      </c>
      <c r="J48" s="335">
        <v>3</v>
      </c>
      <c r="K48" s="336"/>
      <c r="L48" s="324"/>
      <c r="M48" s="324"/>
      <c r="N48" s="324"/>
      <c r="O48" s="335"/>
      <c r="P48" s="336"/>
      <c r="Q48" s="324"/>
      <c r="R48" s="324"/>
      <c r="S48" s="324"/>
      <c r="T48" s="335"/>
      <c r="U48" s="336"/>
      <c r="V48" s="324"/>
      <c r="W48" s="324"/>
      <c r="X48" s="324"/>
      <c r="Y48" s="335"/>
      <c r="Z48" s="99"/>
      <c r="AA48" s="98"/>
      <c r="AB48" s="98"/>
      <c r="AC48" s="98"/>
      <c r="AD48" s="211"/>
      <c r="AE48" s="99"/>
      <c r="AF48" s="98"/>
      <c r="AG48" s="98"/>
      <c r="AH48" s="98"/>
      <c r="AI48" s="213"/>
      <c r="AJ48" s="99"/>
      <c r="AK48" s="98"/>
      <c r="AL48" s="98"/>
      <c r="AM48" s="98"/>
      <c r="AN48" s="211"/>
      <c r="AO48" s="215"/>
      <c r="AP48" s="173"/>
    </row>
    <row r="49" spans="1:43" s="23" customFormat="1" ht="15" customHeight="1">
      <c r="A49" s="61" t="s">
        <v>57</v>
      </c>
      <c r="B49" s="330" t="s">
        <v>237</v>
      </c>
      <c r="C49" s="343" t="s">
        <v>180</v>
      </c>
      <c r="D49" s="169">
        <f t="shared" si="10"/>
        <v>2</v>
      </c>
      <c r="E49" s="178">
        <f t="shared" si="11"/>
        <v>3</v>
      </c>
      <c r="F49" s="99"/>
      <c r="G49" s="324"/>
      <c r="H49" s="324"/>
      <c r="I49" s="324"/>
      <c r="J49" s="335"/>
      <c r="K49" s="336">
        <v>2</v>
      </c>
      <c r="L49" s="324">
        <v>0</v>
      </c>
      <c r="M49" s="324">
        <v>0</v>
      </c>
      <c r="N49" s="324" t="s">
        <v>15</v>
      </c>
      <c r="O49" s="335">
        <v>3</v>
      </c>
      <c r="P49" s="336"/>
      <c r="Q49" s="324"/>
      <c r="R49" s="324"/>
      <c r="S49" s="324"/>
      <c r="T49" s="335"/>
      <c r="U49" s="336"/>
      <c r="V49" s="324"/>
      <c r="W49" s="324"/>
      <c r="X49" s="324"/>
      <c r="Y49" s="335"/>
      <c r="Z49" s="99"/>
      <c r="AA49" s="98"/>
      <c r="AB49" s="98"/>
      <c r="AC49" s="98"/>
      <c r="AD49" s="211"/>
      <c r="AE49" s="99"/>
      <c r="AF49" s="98"/>
      <c r="AG49" s="98"/>
      <c r="AH49" s="98"/>
      <c r="AI49" s="213"/>
      <c r="AJ49" s="99"/>
      <c r="AK49" s="98"/>
      <c r="AL49" s="98"/>
      <c r="AM49" s="98"/>
      <c r="AN49" s="211"/>
      <c r="AO49" s="222" t="s">
        <v>236</v>
      </c>
      <c r="AP49" s="173">
        <f t="shared" si="8"/>
        <v>2</v>
      </c>
      <c r="AQ49" s="23">
        <f t="shared" si="9"/>
        <v>0</v>
      </c>
    </row>
    <row r="50" spans="1:42" s="23" customFormat="1" ht="15" customHeight="1">
      <c r="A50" s="61" t="s">
        <v>58</v>
      </c>
      <c r="B50" s="330" t="s">
        <v>238</v>
      </c>
      <c r="C50" s="343" t="s">
        <v>181</v>
      </c>
      <c r="D50" s="169">
        <f>SUM(F50,G50,H50,K50,L50,M50,P50,Q50,R50,U50,V50,W50,Z50,AA50,AB50,AE50,AF50,AG50,AJ50,AK50,AL50)</f>
        <v>2</v>
      </c>
      <c r="E50" s="178">
        <f>SUM(J50,O50,T50,Y50,AD50,AI50,AN50)</f>
        <v>2</v>
      </c>
      <c r="F50" s="99"/>
      <c r="G50" s="324"/>
      <c r="H50" s="324"/>
      <c r="I50" s="324"/>
      <c r="J50" s="335"/>
      <c r="K50" s="336"/>
      <c r="L50" s="324"/>
      <c r="M50" s="324"/>
      <c r="N50" s="324"/>
      <c r="O50" s="335"/>
      <c r="P50" s="324">
        <v>0</v>
      </c>
      <c r="Q50" s="324">
        <v>0</v>
      </c>
      <c r="R50" s="324">
        <v>2</v>
      </c>
      <c r="S50" s="324" t="s">
        <v>94</v>
      </c>
      <c r="T50" s="324">
        <v>2</v>
      </c>
      <c r="U50" s="336"/>
      <c r="V50" s="324"/>
      <c r="W50" s="324"/>
      <c r="X50" s="324"/>
      <c r="Y50" s="335"/>
      <c r="Z50" s="99"/>
      <c r="AA50" s="98"/>
      <c r="AB50" s="98"/>
      <c r="AC50" s="98"/>
      <c r="AD50" s="211"/>
      <c r="AE50" s="99"/>
      <c r="AF50" s="98"/>
      <c r="AG50" s="98"/>
      <c r="AH50" s="98"/>
      <c r="AI50" s="213"/>
      <c r="AJ50" s="99"/>
      <c r="AK50" s="98"/>
      <c r="AL50" s="98"/>
      <c r="AM50" s="98"/>
      <c r="AN50" s="211"/>
      <c r="AO50" s="222" t="s">
        <v>236</v>
      </c>
      <c r="AP50" s="173"/>
    </row>
    <row r="51" spans="1:43" s="23" customFormat="1" ht="15" customHeight="1">
      <c r="A51" s="61" t="s">
        <v>59</v>
      </c>
      <c r="B51" s="214" t="s">
        <v>239</v>
      </c>
      <c r="C51" s="204" t="s">
        <v>127</v>
      </c>
      <c r="D51" s="169">
        <f t="shared" si="10"/>
        <v>3</v>
      </c>
      <c r="E51" s="178">
        <f t="shared" si="11"/>
        <v>4</v>
      </c>
      <c r="F51" s="99"/>
      <c r="G51" s="324"/>
      <c r="H51" s="324"/>
      <c r="I51" s="324"/>
      <c r="J51" s="335"/>
      <c r="K51" s="336"/>
      <c r="L51" s="324"/>
      <c r="M51" s="324"/>
      <c r="N51" s="324"/>
      <c r="O51" s="335"/>
      <c r="P51" s="336">
        <v>1</v>
      </c>
      <c r="Q51" s="324">
        <v>0</v>
      </c>
      <c r="R51" s="324">
        <v>2</v>
      </c>
      <c r="S51" s="324" t="s">
        <v>94</v>
      </c>
      <c r="T51" s="335">
        <v>4</v>
      </c>
      <c r="U51" s="336"/>
      <c r="V51" s="324"/>
      <c r="W51" s="324"/>
      <c r="X51" s="324"/>
      <c r="Y51" s="335"/>
      <c r="Z51" s="99"/>
      <c r="AA51" s="98"/>
      <c r="AB51" s="98"/>
      <c r="AC51" s="98"/>
      <c r="AD51" s="211"/>
      <c r="AE51" s="99"/>
      <c r="AF51" s="98"/>
      <c r="AG51" s="98"/>
      <c r="AH51" s="98"/>
      <c r="AI51" s="213"/>
      <c r="AJ51" s="99"/>
      <c r="AK51" s="98"/>
      <c r="AL51" s="98"/>
      <c r="AM51" s="98"/>
      <c r="AN51" s="211"/>
      <c r="AO51" s="215"/>
      <c r="AP51" s="173">
        <f t="shared" si="8"/>
        <v>3</v>
      </c>
      <c r="AQ51" s="23">
        <f t="shared" si="9"/>
        <v>0</v>
      </c>
    </row>
    <row r="52" spans="1:43" s="23" customFormat="1" ht="15" customHeight="1">
      <c r="A52" s="61" t="s">
        <v>60</v>
      </c>
      <c r="B52" s="214" t="s">
        <v>240</v>
      </c>
      <c r="C52" s="204" t="s">
        <v>297</v>
      </c>
      <c r="D52" s="169">
        <f t="shared" si="10"/>
        <v>2</v>
      </c>
      <c r="E52" s="178">
        <f t="shared" si="11"/>
        <v>4</v>
      </c>
      <c r="F52" s="99"/>
      <c r="G52" s="98"/>
      <c r="H52" s="98"/>
      <c r="I52" s="98"/>
      <c r="J52" s="211"/>
      <c r="K52" s="99"/>
      <c r="L52" s="98"/>
      <c r="M52" s="98"/>
      <c r="N52" s="98"/>
      <c r="O52" s="211"/>
      <c r="P52" s="99"/>
      <c r="Q52" s="98"/>
      <c r="R52" s="98"/>
      <c r="S52" s="98"/>
      <c r="T52" s="211"/>
      <c r="U52" s="99"/>
      <c r="V52" s="98"/>
      <c r="W52" s="98"/>
      <c r="X52" s="98"/>
      <c r="Y52" s="211"/>
      <c r="Z52" s="99">
        <v>1</v>
      </c>
      <c r="AA52" s="98">
        <v>1</v>
      </c>
      <c r="AB52" s="98">
        <v>0</v>
      </c>
      <c r="AC52" s="98" t="s">
        <v>94</v>
      </c>
      <c r="AD52" s="211">
        <v>4</v>
      </c>
      <c r="AE52" s="99"/>
      <c r="AF52" s="98"/>
      <c r="AG52" s="98"/>
      <c r="AH52" s="98"/>
      <c r="AI52" s="213"/>
      <c r="AJ52" s="99"/>
      <c r="AK52" s="98"/>
      <c r="AL52" s="98"/>
      <c r="AM52" s="98"/>
      <c r="AN52" s="211"/>
      <c r="AO52" s="215" t="s">
        <v>300</v>
      </c>
      <c r="AP52" s="173">
        <f t="shared" si="8"/>
        <v>2</v>
      </c>
      <c r="AQ52" s="23">
        <f t="shared" si="9"/>
        <v>0</v>
      </c>
    </row>
    <row r="53" spans="1:43" s="23" customFormat="1" ht="15" customHeight="1">
      <c r="A53" s="61" t="s">
        <v>61</v>
      </c>
      <c r="B53" s="214" t="s">
        <v>241</v>
      </c>
      <c r="C53" s="204" t="s">
        <v>128</v>
      </c>
      <c r="D53" s="169">
        <f t="shared" si="10"/>
        <v>2</v>
      </c>
      <c r="E53" s="178">
        <f t="shared" si="11"/>
        <v>3</v>
      </c>
      <c r="F53" s="99"/>
      <c r="G53" s="98"/>
      <c r="H53" s="98"/>
      <c r="I53" s="98"/>
      <c r="J53" s="211"/>
      <c r="K53" s="99"/>
      <c r="L53" s="98"/>
      <c r="M53" s="98"/>
      <c r="N53" s="98"/>
      <c r="O53" s="211"/>
      <c r="P53" s="99"/>
      <c r="Q53" s="98"/>
      <c r="R53" s="98"/>
      <c r="S53" s="98"/>
      <c r="T53" s="211"/>
      <c r="U53" s="99"/>
      <c r="V53" s="98"/>
      <c r="W53" s="98"/>
      <c r="X53" s="98"/>
      <c r="Y53" s="211"/>
      <c r="Z53" s="99">
        <v>1</v>
      </c>
      <c r="AA53" s="98">
        <v>1</v>
      </c>
      <c r="AB53" s="98">
        <v>0</v>
      </c>
      <c r="AC53" s="98" t="s">
        <v>94</v>
      </c>
      <c r="AD53" s="211">
        <v>3</v>
      </c>
      <c r="AE53" s="99"/>
      <c r="AF53" s="98"/>
      <c r="AG53" s="98"/>
      <c r="AH53" s="98"/>
      <c r="AI53" s="213"/>
      <c r="AJ53" s="99"/>
      <c r="AK53" s="98"/>
      <c r="AL53" s="98"/>
      <c r="AM53" s="98"/>
      <c r="AN53" s="211"/>
      <c r="AO53" s="215"/>
      <c r="AP53" s="173">
        <f t="shared" si="8"/>
        <v>2</v>
      </c>
      <c r="AQ53" s="23">
        <f t="shared" si="9"/>
        <v>0</v>
      </c>
    </row>
    <row r="54" spans="1:43" s="23" customFormat="1" ht="15" customHeight="1">
      <c r="A54" s="61" t="s">
        <v>62</v>
      </c>
      <c r="B54" s="330" t="s">
        <v>242</v>
      </c>
      <c r="C54" s="204" t="s">
        <v>129</v>
      </c>
      <c r="D54" s="169">
        <f t="shared" si="10"/>
        <v>2</v>
      </c>
      <c r="E54" s="178">
        <f t="shared" si="11"/>
        <v>3</v>
      </c>
      <c r="F54" s="99"/>
      <c r="G54" s="98"/>
      <c r="H54" s="98"/>
      <c r="I54" s="98"/>
      <c r="J54" s="211"/>
      <c r="K54" s="99"/>
      <c r="L54" s="98"/>
      <c r="M54" s="98"/>
      <c r="N54" s="98"/>
      <c r="O54" s="211"/>
      <c r="P54" s="99"/>
      <c r="Q54" s="98"/>
      <c r="R54" s="98"/>
      <c r="S54" s="98"/>
      <c r="T54" s="211"/>
      <c r="U54" s="99"/>
      <c r="V54" s="98"/>
      <c r="W54" s="98"/>
      <c r="X54" s="98"/>
      <c r="Y54" s="211"/>
      <c r="Z54" s="99">
        <v>1</v>
      </c>
      <c r="AA54" s="98">
        <v>1</v>
      </c>
      <c r="AB54" s="98">
        <v>0</v>
      </c>
      <c r="AC54" s="98" t="s">
        <v>94</v>
      </c>
      <c r="AD54" s="211">
        <v>3</v>
      </c>
      <c r="AE54" s="99"/>
      <c r="AF54" s="98"/>
      <c r="AG54" s="98"/>
      <c r="AH54" s="98"/>
      <c r="AI54" s="213"/>
      <c r="AJ54" s="99"/>
      <c r="AK54" s="98"/>
      <c r="AL54" s="98"/>
      <c r="AM54" s="98"/>
      <c r="AN54" s="211"/>
      <c r="AO54" s="215"/>
      <c r="AP54" s="173">
        <f t="shared" si="8"/>
        <v>2</v>
      </c>
      <c r="AQ54" s="23">
        <f t="shared" si="9"/>
        <v>0</v>
      </c>
    </row>
    <row r="55" spans="1:42" s="23" customFormat="1" ht="15" customHeight="1">
      <c r="A55" s="61" t="s">
        <v>87</v>
      </c>
      <c r="B55" s="330" t="s">
        <v>290</v>
      </c>
      <c r="C55" s="204" t="s">
        <v>187</v>
      </c>
      <c r="D55" s="169">
        <f>SUM(F55,G55,H55,K55,L55,M55,P55,Q55,R55,U55,V55,W55,Z55,AA55,AB55,AE55,AF55,AG55,AJ55,AK55,AL55)</f>
        <v>2</v>
      </c>
      <c r="E55" s="178">
        <f>SUM(J55,O55,T55,Y55,AD55,AI55,AN55)</f>
        <v>2</v>
      </c>
      <c r="F55" s="99"/>
      <c r="G55" s="98"/>
      <c r="H55" s="98"/>
      <c r="I55" s="98"/>
      <c r="J55" s="211"/>
      <c r="K55" s="99"/>
      <c r="L55" s="98"/>
      <c r="M55" s="98"/>
      <c r="N55" s="98"/>
      <c r="O55" s="211"/>
      <c r="P55" s="99"/>
      <c r="Q55" s="98"/>
      <c r="R55" s="98"/>
      <c r="S55" s="98"/>
      <c r="T55" s="211"/>
      <c r="U55" s="99">
        <v>2</v>
      </c>
      <c r="V55" s="98">
        <v>0</v>
      </c>
      <c r="W55" s="98">
        <v>0</v>
      </c>
      <c r="X55" s="324" t="s">
        <v>15</v>
      </c>
      <c r="Y55" s="211">
        <v>2</v>
      </c>
      <c r="Z55" s="99"/>
      <c r="AA55" s="98"/>
      <c r="AB55" s="98"/>
      <c r="AC55" s="98"/>
      <c r="AD55" s="211"/>
      <c r="AE55" s="99"/>
      <c r="AF55" s="98"/>
      <c r="AG55" s="98"/>
      <c r="AH55" s="98"/>
      <c r="AI55" s="213"/>
      <c r="AJ55" s="99"/>
      <c r="AK55" s="98"/>
      <c r="AL55" s="98"/>
      <c r="AM55" s="98"/>
      <c r="AN55" s="211"/>
      <c r="AO55" s="226" t="s">
        <v>220</v>
      </c>
      <c r="AP55" s="173"/>
    </row>
    <row r="56" spans="1:42" s="23" customFormat="1" ht="15" customHeight="1">
      <c r="A56" s="61" t="s">
        <v>63</v>
      </c>
      <c r="B56" s="330" t="s">
        <v>243</v>
      </c>
      <c r="C56" s="204" t="s">
        <v>130</v>
      </c>
      <c r="D56" s="169">
        <f>SUM(F56,G56,H56,K56,L56,M56,P56,Q56,R56,U56,V56,W56,Z56,AA56,AB56,AE56,AF56,AG56,AJ56,AK56,AL56)</f>
        <v>2</v>
      </c>
      <c r="E56" s="178">
        <f>SUM(J56,O56,T56,Y56,AD56,AI56,AN56)</f>
        <v>2</v>
      </c>
      <c r="F56" s="99"/>
      <c r="G56" s="98"/>
      <c r="H56" s="98"/>
      <c r="I56" s="98"/>
      <c r="J56" s="211"/>
      <c r="K56" s="99"/>
      <c r="L56" s="98"/>
      <c r="M56" s="98"/>
      <c r="N56" s="98"/>
      <c r="O56" s="211"/>
      <c r="P56" s="99">
        <v>2</v>
      </c>
      <c r="Q56" s="98">
        <v>0</v>
      </c>
      <c r="R56" s="98">
        <v>0</v>
      </c>
      <c r="S56" s="98" t="s">
        <v>15</v>
      </c>
      <c r="T56" s="211">
        <v>2</v>
      </c>
      <c r="U56" s="175"/>
      <c r="V56" s="176"/>
      <c r="W56" s="176"/>
      <c r="X56" s="176"/>
      <c r="Y56" s="221"/>
      <c r="Z56" s="99"/>
      <c r="AA56" s="98"/>
      <c r="AB56" s="98"/>
      <c r="AC56" s="98"/>
      <c r="AD56" s="211"/>
      <c r="AE56" s="99"/>
      <c r="AF56" s="98"/>
      <c r="AG56" s="98"/>
      <c r="AH56" s="98"/>
      <c r="AI56" s="213"/>
      <c r="AJ56" s="99"/>
      <c r="AK56" s="98"/>
      <c r="AL56" s="98"/>
      <c r="AM56" s="98"/>
      <c r="AN56" s="211"/>
      <c r="AO56" s="226" t="s">
        <v>212</v>
      </c>
      <c r="AP56" s="173"/>
    </row>
    <row r="57" spans="1:42" s="23" customFormat="1" ht="15" customHeight="1">
      <c r="A57" s="61" t="s">
        <v>64</v>
      </c>
      <c r="B57" s="330" t="s">
        <v>244</v>
      </c>
      <c r="C57" s="204" t="s">
        <v>131</v>
      </c>
      <c r="D57" s="169">
        <f>SUM(F57,G57,H57,K57,L57,M57,P57,Q57,R57,U57,V57,W57,Z57,AA57,AB57,AE57,AF57,AG57,AJ57,AK57,AL57)</f>
        <v>2</v>
      </c>
      <c r="E57" s="178">
        <f>SUM(J57,O57,T57,Y57,AD57,AI57,AN57)</f>
        <v>4</v>
      </c>
      <c r="F57" s="99"/>
      <c r="G57" s="98"/>
      <c r="H57" s="98"/>
      <c r="I57" s="98"/>
      <c r="J57" s="211"/>
      <c r="K57" s="99"/>
      <c r="L57" s="98"/>
      <c r="M57" s="98"/>
      <c r="N57" s="98"/>
      <c r="O57" s="211"/>
      <c r="P57" s="99"/>
      <c r="Q57" s="98"/>
      <c r="R57" s="98"/>
      <c r="S57" s="98"/>
      <c r="T57" s="211"/>
      <c r="U57" s="99">
        <v>2</v>
      </c>
      <c r="V57" s="98">
        <v>0</v>
      </c>
      <c r="W57" s="98">
        <v>0</v>
      </c>
      <c r="X57" s="98" t="s">
        <v>94</v>
      </c>
      <c r="Y57" s="211">
        <v>4</v>
      </c>
      <c r="Z57" s="99"/>
      <c r="AA57" s="98"/>
      <c r="AB57" s="98"/>
      <c r="AC57" s="98"/>
      <c r="AD57" s="211"/>
      <c r="AE57" s="99"/>
      <c r="AF57" s="98"/>
      <c r="AG57" s="98"/>
      <c r="AH57" s="98"/>
      <c r="AI57" s="213"/>
      <c r="AJ57" s="99"/>
      <c r="AK57" s="98"/>
      <c r="AL57" s="98"/>
      <c r="AM57" s="98"/>
      <c r="AN57" s="211"/>
      <c r="AO57" s="226"/>
      <c r="AP57" s="173"/>
    </row>
    <row r="58" spans="1:43" s="23" customFormat="1" ht="15" customHeight="1">
      <c r="A58" s="61" t="s">
        <v>65</v>
      </c>
      <c r="B58" s="330" t="s">
        <v>298</v>
      </c>
      <c r="C58" s="204" t="s">
        <v>281</v>
      </c>
      <c r="D58" s="169">
        <f t="shared" si="10"/>
        <v>2</v>
      </c>
      <c r="E58" s="178">
        <f t="shared" si="11"/>
        <v>3</v>
      </c>
      <c r="F58" s="99"/>
      <c r="G58" s="98"/>
      <c r="H58" s="98"/>
      <c r="I58" s="98"/>
      <c r="J58" s="211"/>
      <c r="K58" s="99"/>
      <c r="L58" s="98"/>
      <c r="M58" s="98"/>
      <c r="N58" s="98"/>
      <c r="O58" s="211"/>
      <c r="P58" s="99"/>
      <c r="Q58" s="98"/>
      <c r="R58" s="98"/>
      <c r="S58" s="98"/>
      <c r="T58" s="211"/>
      <c r="U58" s="99"/>
      <c r="V58" s="98"/>
      <c r="W58" s="98"/>
      <c r="X58" s="98"/>
      <c r="Y58" s="211"/>
      <c r="Z58" s="99">
        <v>2</v>
      </c>
      <c r="AA58" s="98">
        <v>0</v>
      </c>
      <c r="AB58" s="98">
        <v>0</v>
      </c>
      <c r="AC58" s="98" t="s">
        <v>15</v>
      </c>
      <c r="AD58" s="211">
        <v>3</v>
      </c>
      <c r="AE58" s="99"/>
      <c r="AF58" s="98"/>
      <c r="AG58" s="98"/>
      <c r="AH58" s="98"/>
      <c r="AI58" s="213"/>
      <c r="AJ58" s="99"/>
      <c r="AK58" s="98"/>
      <c r="AL58" s="98"/>
      <c r="AM58" s="98"/>
      <c r="AN58" s="211"/>
      <c r="AO58" s="227"/>
      <c r="AP58" s="173">
        <f t="shared" si="8"/>
        <v>2</v>
      </c>
      <c r="AQ58" s="23">
        <f t="shared" si="9"/>
        <v>0</v>
      </c>
    </row>
    <row r="59" spans="1:43" s="23" customFormat="1" ht="15" customHeight="1">
      <c r="A59" s="61" t="s">
        <v>66</v>
      </c>
      <c r="B59" s="330" t="s">
        <v>299</v>
      </c>
      <c r="C59" s="225" t="s">
        <v>282</v>
      </c>
      <c r="D59" s="169">
        <f t="shared" si="10"/>
        <v>2</v>
      </c>
      <c r="E59" s="178">
        <f t="shared" si="11"/>
        <v>2</v>
      </c>
      <c r="F59" s="99"/>
      <c r="G59" s="98"/>
      <c r="H59" s="98"/>
      <c r="I59" s="98"/>
      <c r="J59" s="211"/>
      <c r="K59" s="99"/>
      <c r="L59" s="98"/>
      <c r="M59" s="98"/>
      <c r="N59" s="98"/>
      <c r="O59" s="211"/>
      <c r="P59" s="99"/>
      <c r="Q59" s="98"/>
      <c r="R59" s="98"/>
      <c r="S59" s="98"/>
      <c r="T59" s="211"/>
      <c r="U59" s="99"/>
      <c r="V59" s="98"/>
      <c r="W59" s="98"/>
      <c r="X59" s="98"/>
      <c r="Y59" s="211"/>
      <c r="Z59" s="99">
        <v>2</v>
      </c>
      <c r="AA59" s="98">
        <v>0</v>
      </c>
      <c r="AB59" s="98">
        <v>0</v>
      </c>
      <c r="AC59" s="98" t="s">
        <v>15</v>
      </c>
      <c r="AD59" s="211">
        <v>2</v>
      </c>
      <c r="AE59" s="99"/>
      <c r="AF59" s="98"/>
      <c r="AG59" s="98"/>
      <c r="AH59" s="98"/>
      <c r="AI59" s="213"/>
      <c r="AJ59" s="99"/>
      <c r="AK59" s="98"/>
      <c r="AL59" s="98"/>
      <c r="AM59" s="98"/>
      <c r="AN59" s="211"/>
      <c r="AO59" s="184"/>
      <c r="AP59" s="173">
        <f t="shared" si="8"/>
        <v>2</v>
      </c>
      <c r="AQ59" s="23">
        <f t="shared" si="9"/>
        <v>0</v>
      </c>
    </row>
    <row r="60" spans="1:43" s="23" customFormat="1" ht="15" customHeight="1" thickBot="1">
      <c r="A60" s="61" t="s">
        <v>67</v>
      </c>
      <c r="B60" s="331" t="s">
        <v>245</v>
      </c>
      <c r="C60" s="228" t="s">
        <v>132</v>
      </c>
      <c r="D60" s="172">
        <f>SUM(F60,G60,H60,K60,L60,M60,P60,Q60,R60,U60,V60,W60,Z60,AA60,AB60,AE60,AF60,AG60,AJ60,AK60,AL60)</f>
        <v>2</v>
      </c>
      <c r="E60" s="179">
        <f>SUM(J60,O60,T60,Y60,AD60,AI60,AN60)</f>
        <v>3</v>
      </c>
      <c r="F60" s="174"/>
      <c r="G60" s="103"/>
      <c r="H60" s="103"/>
      <c r="I60" s="103"/>
      <c r="J60" s="229"/>
      <c r="K60" s="174"/>
      <c r="L60" s="103"/>
      <c r="M60" s="103"/>
      <c r="N60" s="103"/>
      <c r="O60" s="229"/>
      <c r="P60" s="174"/>
      <c r="Q60" s="103"/>
      <c r="R60" s="103"/>
      <c r="S60" s="103"/>
      <c r="T60" s="229"/>
      <c r="U60" s="174">
        <v>1</v>
      </c>
      <c r="V60" s="103">
        <v>0</v>
      </c>
      <c r="W60" s="103">
        <v>1</v>
      </c>
      <c r="X60" s="103" t="s">
        <v>94</v>
      </c>
      <c r="Y60" s="229">
        <v>3</v>
      </c>
      <c r="Z60" s="174"/>
      <c r="AA60" s="103"/>
      <c r="AB60" s="103"/>
      <c r="AC60" s="103"/>
      <c r="AD60" s="229"/>
      <c r="AE60" s="174"/>
      <c r="AF60" s="103"/>
      <c r="AG60" s="103"/>
      <c r="AH60" s="103"/>
      <c r="AI60" s="230"/>
      <c r="AJ60" s="174"/>
      <c r="AK60" s="103"/>
      <c r="AL60" s="103"/>
      <c r="AM60" s="103"/>
      <c r="AN60" s="229"/>
      <c r="AO60" s="431" t="s">
        <v>209</v>
      </c>
      <c r="AP60" s="173">
        <f t="shared" si="8"/>
        <v>2</v>
      </c>
      <c r="AQ60" s="23">
        <f t="shared" si="9"/>
        <v>0</v>
      </c>
    </row>
    <row r="61" spans="1:41" s="7" customFormat="1" ht="15" customHeight="1">
      <c r="A61" s="2"/>
      <c r="B61" s="8"/>
      <c r="C61" s="16"/>
      <c r="D61" s="146">
        <f>SUM(D10,D22,D32)</f>
        <v>117</v>
      </c>
      <c r="E61" s="193">
        <f>SUM(E10,E22,E32)</f>
        <v>140</v>
      </c>
      <c r="F61" s="147">
        <f>SUM(F10,F22,F32)</f>
        <v>18</v>
      </c>
      <c r="G61" s="147">
        <f>SUM(G10,G22,G32)</f>
        <v>8</v>
      </c>
      <c r="H61" s="147">
        <f>SUM(H10,H22,H32)</f>
        <v>2</v>
      </c>
      <c r="I61" s="147"/>
      <c r="J61" s="147">
        <f>SUM(J10,J22,J32)</f>
        <v>33</v>
      </c>
      <c r="K61" s="147">
        <f>SUM(K10,K22,K32)</f>
        <v>12</v>
      </c>
      <c r="L61" s="147">
        <f>SUM(L10,L22,L32)</f>
        <v>6</v>
      </c>
      <c r="M61" s="147">
        <f>SUM(M10,M22,M32)</f>
        <v>5</v>
      </c>
      <c r="N61" s="147"/>
      <c r="O61" s="147">
        <f>SUM(O10,O22,O32)</f>
        <v>28</v>
      </c>
      <c r="P61" s="147">
        <f>SUM(P10,P22,P32)</f>
        <v>16</v>
      </c>
      <c r="Q61" s="147">
        <f>SUM(Q10,Q22,Q32)</f>
        <v>5</v>
      </c>
      <c r="R61" s="147">
        <f>SUM(R10,R22,R32)</f>
        <v>6</v>
      </c>
      <c r="S61" s="147"/>
      <c r="T61" s="147">
        <f>SUM(T10,T22,T32)</f>
        <v>30</v>
      </c>
      <c r="U61" s="147">
        <f>SUM(U10,U22,U32)</f>
        <v>15</v>
      </c>
      <c r="V61" s="147">
        <f>SUM(V10,V22,V32)</f>
        <v>5</v>
      </c>
      <c r="W61" s="147">
        <f>SUM(W10,W22,W32)</f>
        <v>3</v>
      </c>
      <c r="X61" s="147"/>
      <c r="Y61" s="147">
        <f>SUM(Y10,Y22,Y32)</f>
        <v>27</v>
      </c>
      <c r="Z61" s="147">
        <f>SUM(Z10,Z22,Z32)</f>
        <v>13</v>
      </c>
      <c r="AA61" s="147">
        <f>SUM(AA10,AA22,AA32)</f>
        <v>3</v>
      </c>
      <c r="AB61" s="147">
        <f>SUM(AB10,AB22,AB32)</f>
        <v>0</v>
      </c>
      <c r="AC61" s="147"/>
      <c r="AD61" s="147">
        <f>SUM(AD10,AD22,AD32)</f>
        <v>22</v>
      </c>
      <c r="AE61" s="147">
        <f>SUM(AE10,AE22,AE32)</f>
        <v>0</v>
      </c>
      <c r="AF61" s="147">
        <f>SUM(AF10,AF22,AF32)</f>
        <v>0</v>
      </c>
      <c r="AG61" s="147">
        <f>SUM(AG10,AG22,AG32)</f>
        <v>0</v>
      </c>
      <c r="AH61" s="147"/>
      <c r="AI61" s="147">
        <f>SUM(AI10,AI22,AI32)</f>
        <v>0</v>
      </c>
      <c r="AJ61" s="147">
        <f>SUM(AJ10,AJ22,AJ32)</f>
        <v>0</v>
      </c>
      <c r="AK61" s="147">
        <f>SUM(AK10,AK22,AK32)</f>
        <v>0</v>
      </c>
      <c r="AL61" s="147">
        <f>SUM(AL10,AL22,AL32)</f>
        <v>0</v>
      </c>
      <c r="AM61" s="147"/>
      <c r="AN61" s="147">
        <f>SUM(AN10,AN22,AN32)</f>
        <v>0</v>
      </c>
      <c r="AO61" s="17"/>
    </row>
    <row r="62" spans="1:41" s="7" customFormat="1" ht="15" customHeight="1">
      <c r="A62" s="2"/>
      <c r="B62" s="8"/>
      <c r="C62" s="16"/>
      <c r="D62" s="148"/>
      <c r="E62" s="149" t="s">
        <v>16</v>
      </c>
      <c r="F62" s="150"/>
      <c r="G62" s="150"/>
      <c r="I62" s="146">
        <f>COUNTIF(I10:I60,"v")</f>
        <v>5</v>
      </c>
      <c r="J62" s="10"/>
      <c r="K62" s="150"/>
      <c r="L62" s="150"/>
      <c r="N62" s="146">
        <f>COUNTIF(N10:N60,"v")</f>
        <v>5</v>
      </c>
      <c r="O62" s="10"/>
      <c r="P62" s="150"/>
      <c r="Q62" s="150"/>
      <c r="S62" s="146">
        <f>COUNTIF(S10:S60,"v")</f>
        <v>4</v>
      </c>
      <c r="T62" s="10"/>
      <c r="U62" s="150"/>
      <c r="V62" s="150"/>
      <c r="X62" s="146">
        <f>COUNTIF(X10:X60,"v")</f>
        <v>5</v>
      </c>
      <c r="Y62" s="10"/>
      <c r="Z62" s="150"/>
      <c r="AA62" s="150"/>
      <c r="AC62" s="146">
        <f>COUNTIF(AC10:AC60,"v")</f>
        <v>4</v>
      </c>
      <c r="AD62" s="10"/>
      <c r="AE62" s="150"/>
      <c r="AF62" s="150"/>
      <c r="AH62" s="146">
        <f>COUNTIF(AH10:AH60,"v")</f>
        <v>0</v>
      </c>
      <c r="AI62" s="10"/>
      <c r="AJ62" s="150"/>
      <c r="AK62" s="150"/>
      <c r="AM62" s="146">
        <f>COUNTIF(AM10:AM60,"v")</f>
        <v>0</v>
      </c>
      <c r="AN62" s="10"/>
      <c r="AO62" s="17"/>
    </row>
    <row r="63" spans="1:41" s="7" customFormat="1" ht="15" customHeight="1">
      <c r="A63" s="2"/>
      <c r="B63" s="8"/>
      <c r="C63" s="16"/>
      <c r="D63" s="151"/>
      <c r="E63" s="152" t="s">
        <v>17</v>
      </c>
      <c r="F63" s="151"/>
      <c r="G63" s="151"/>
      <c r="I63" s="146">
        <f>COUNTIF(I10:I60,"é")</f>
        <v>6</v>
      </c>
      <c r="J63" s="151"/>
      <c r="K63" s="151"/>
      <c r="L63" s="151"/>
      <c r="N63" s="146">
        <f>COUNTIF(N10:N60,"é")</f>
        <v>3</v>
      </c>
      <c r="O63" s="151"/>
      <c r="P63" s="151"/>
      <c r="Q63" s="151"/>
      <c r="S63" s="146">
        <f>COUNTIF(S10:S60,"é")</f>
        <v>7</v>
      </c>
      <c r="T63" s="151"/>
      <c r="U63" s="151"/>
      <c r="V63" s="151"/>
      <c r="X63" s="146">
        <f>COUNTIF(X10:X60,"é")</f>
        <v>5</v>
      </c>
      <c r="Y63" s="151"/>
      <c r="Z63" s="151"/>
      <c r="AA63" s="151"/>
      <c r="AC63" s="146">
        <f>COUNTIF(AC10:AC60,"é")</f>
        <v>4</v>
      </c>
      <c r="AD63" s="151"/>
      <c r="AE63" s="151"/>
      <c r="AF63" s="151"/>
      <c r="AH63" s="146">
        <f>COUNTIF(AH10:AH60,"é")</f>
        <v>0</v>
      </c>
      <c r="AI63" s="151"/>
      <c r="AJ63" s="151"/>
      <c r="AK63" s="151"/>
      <c r="AM63" s="146">
        <f>COUNTIF(AM10:AM60,"é")</f>
        <v>0</v>
      </c>
      <c r="AN63" s="151"/>
      <c r="AO63" s="17"/>
    </row>
    <row r="64" spans="1:42" s="23" customFormat="1" ht="15" customHeight="1">
      <c r="A64" s="18"/>
      <c r="B64" s="416" t="s">
        <v>284</v>
      </c>
      <c r="C64" s="442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187"/>
      <c r="S64" s="187"/>
      <c r="T64" s="188"/>
      <c r="U64" s="187"/>
      <c r="V64" s="187"/>
      <c r="W64" s="187"/>
      <c r="X64" s="187"/>
      <c r="Y64" s="188"/>
      <c r="Z64" s="187"/>
      <c r="AA64" s="187"/>
      <c r="AB64" s="187"/>
      <c r="AC64" s="187"/>
      <c r="AD64" s="188"/>
      <c r="AE64" s="189"/>
      <c r="AF64" s="189"/>
      <c r="AG64" s="189"/>
      <c r="AH64" s="189"/>
      <c r="AI64" s="190"/>
      <c r="AJ64" s="187"/>
      <c r="AK64" s="187"/>
      <c r="AL64" s="187"/>
      <c r="AM64" s="187"/>
      <c r="AN64" s="188"/>
      <c r="AO64" s="191"/>
      <c r="AP64" s="173"/>
    </row>
    <row r="65" spans="1:42" s="23" customFormat="1" ht="15" customHeight="1">
      <c r="A65" s="18"/>
      <c r="B65" s="416" t="s">
        <v>285</v>
      </c>
      <c r="C65" s="192"/>
      <c r="S65" s="187"/>
      <c r="T65" s="188"/>
      <c r="U65" s="187"/>
      <c r="V65" s="187"/>
      <c r="W65" s="187"/>
      <c r="X65" s="187"/>
      <c r="Y65" s="188"/>
      <c r="Z65" s="187"/>
      <c r="AA65" s="187"/>
      <c r="AB65" s="187"/>
      <c r="AC65" s="187"/>
      <c r="AD65" s="188"/>
      <c r="AE65" s="189"/>
      <c r="AF65" s="189"/>
      <c r="AG65" s="189"/>
      <c r="AH65" s="189"/>
      <c r="AI65" s="190"/>
      <c r="AJ65" s="187"/>
      <c r="AK65" s="187"/>
      <c r="AL65" s="187"/>
      <c r="AM65" s="187"/>
      <c r="AN65" s="188"/>
      <c r="AO65" s="191"/>
      <c r="AP65" s="173"/>
    </row>
    <row r="69" spans="1:41" s="7" customFormat="1" ht="15" customHeight="1">
      <c r="A69" s="2"/>
      <c r="B69" s="8"/>
      <c r="C69" s="16"/>
      <c r="D69" s="1"/>
      <c r="E69" s="3"/>
      <c r="F69" s="1"/>
      <c r="G69" s="1"/>
      <c r="H69" s="1"/>
      <c r="I69" s="1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1"/>
      <c r="AM69" s="1"/>
      <c r="AN69" s="10"/>
      <c r="AO69" s="17"/>
    </row>
    <row r="70" spans="1:41" s="7" customFormat="1" ht="15" customHeight="1">
      <c r="A70" s="2"/>
      <c r="B70" s="8"/>
      <c r="C70" s="16"/>
      <c r="D70" s="1"/>
      <c r="E70" s="3"/>
      <c r="F70" s="1"/>
      <c r="G70" s="1"/>
      <c r="H70" s="1"/>
      <c r="I70" s="1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1"/>
      <c r="AM70" s="1"/>
      <c r="AN70" s="10"/>
      <c r="AO70" s="17"/>
    </row>
    <row r="71" spans="1:40" s="7" customFormat="1" ht="12.75">
      <c r="A71" s="2"/>
      <c r="B71" s="8"/>
      <c r="C71" s="16"/>
      <c r="D71" s="1"/>
      <c r="E71" s="3"/>
      <c r="F71" s="1"/>
      <c r="G71" s="1"/>
      <c r="H71" s="1"/>
      <c r="I71" s="1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1"/>
      <c r="AM71" s="1"/>
      <c r="AN71" s="10"/>
    </row>
  </sheetData>
  <sheetProtection/>
  <mergeCells count="14">
    <mergeCell ref="AQ7:AQ8"/>
    <mergeCell ref="A6:AO6"/>
    <mergeCell ref="B5:C5"/>
    <mergeCell ref="A22:C22"/>
    <mergeCell ref="AP7:AP8"/>
    <mergeCell ref="B7:B8"/>
    <mergeCell ref="C7:C8"/>
    <mergeCell ref="E7:E8"/>
    <mergeCell ref="AO7:AO8"/>
    <mergeCell ref="F7:AI7"/>
    <mergeCell ref="A32:C32"/>
    <mergeCell ref="A7:A8"/>
    <mergeCell ref="A10:C10"/>
    <mergeCell ref="C64:Q64"/>
  </mergeCells>
  <printOptions horizontalCentered="1"/>
  <pageMargins left="0.15748031496062992" right="0.15748031496062992" top="0.3937007874015748" bottom="0.3937007874015748" header="0.5905511811023623" footer="0.31496062992125984"/>
  <pageSetup firstPageNumber="1" useFirstPageNumber="1" horizontalDpi="300" verticalDpi="300" orientation="landscape" paperSize="9" scale="50" r:id="rId1"/>
  <headerFooter alignWithMargins="0">
    <oddFooter>&amp;L&amp;14Nyomtatva:&amp;D &amp;C&amp;12Tanterv - Nappali
 &amp;F&amp;R1/5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6"/>
  <sheetViews>
    <sheetView showGridLines="0" tabSelected="1" view="pageBreakPreview" zoomScale="69" zoomScaleNormal="75" zoomScaleSheetLayoutView="69" zoomScalePageLayoutView="0" workbookViewId="0" topLeftCell="A1">
      <selection activeCell="C38" sqref="C38"/>
    </sheetView>
  </sheetViews>
  <sheetFormatPr defaultColWidth="9.00390625" defaultRowHeight="12.75"/>
  <cols>
    <col min="1" max="1" width="5.625" style="12" customWidth="1"/>
    <col min="2" max="2" width="16.375" style="5" customWidth="1"/>
    <col min="3" max="3" width="54.875" style="6" customWidth="1"/>
    <col min="4" max="4" width="6.00390625" style="4" customWidth="1"/>
    <col min="5" max="5" width="7.875" style="4" customWidth="1"/>
    <col min="6" max="9" width="3.625" style="4" customWidth="1"/>
    <col min="10" max="10" width="4.625" style="4" customWidth="1"/>
    <col min="11" max="14" width="3.625" style="4" customWidth="1"/>
    <col min="15" max="15" width="4.625" style="4" customWidth="1"/>
    <col min="16" max="19" width="3.625" style="4" customWidth="1"/>
    <col min="20" max="20" width="4.625" style="4" customWidth="1"/>
    <col min="21" max="24" width="3.625" style="4" customWidth="1"/>
    <col min="25" max="25" width="4.625" style="4" customWidth="1"/>
    <col min="26" max="29" width="3.625" style="4" customWidth="1"/>
    <col min="30" max="30" width="4.625" style="4" customWidth="1"/>
    <col min="31" max="34" width="3.625" style="4" customWidth="1"/>
    <col min="35" max="35" width="4.625" style="4" customWidth="1"/>
    <col min="36" max="39" width="3.625" style="4" customWidth="1"/>
    <col min="40" max="40" width="4.625" style="4" customWidth="1"/>
    <col min="41" max="41" width="36.25390625" style="4" customWidth="1"/>
    <col min="42" max="43" width="9.125" style="4" hidden="1" customWidth="1"/>
    <col min="44" max="16384" width="9.125" style="4" customWidth="1"/>
  </cols>
  <sheetData>
    <row r="1" spans="1:43" s="32" customFormat="1" ht="18">
      <c r="A1" s="43" t="s">
        <v>277</v>
      </c>
      <c r="B1" s="44"/>
      <c r="C1" s="45"/>
      <c r="G1" s="46"/>
      <c r="H1" s="46"/>
      <c r="I1" s="46"/>
      <c r="J1" s="46"/>
      <c r="K1" s="46"/>
      <c r="L1" s="46"/>
      <c r="M1" s="46"/>
      <c r="N1" s="46"/>
      <c r="O1" s="46" t="s">
        <v>185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G1" s="115" t="s">
        <v>286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3" s="32" customFormat="1" ht="18">
      <c r="A2" s="43" t="s">
        <v>96</v>
      </c>
      <c r="B2" s="44"/>
      <c r="C2" s="45"/>
      <c r="G2" s="46"/>
      <c r="H2" s="46"/>
      <c r="I2" s="46"/>
      <c r="J2" s="46"/>
      <c r="K2" s="46"/>
      <c r="L2" s="46"/>
      <c r="M2" s="46"/>
      <c r="N2" s="46"/>
      <c r="O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G2" s="426" t="s">
        <v>287</v>
      </c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29" s="32" customFormat="1" ht="18">
      <c r="A3" s="43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136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7:35" ht="21.75" customHeight="1">
      <c r="G4" s="46"/>
      <c r="H4" s="46"/>
      <c r="I4" s="46"/>
      <c r="J4" s="46"/>
      <c r="K4" s="46"/>
      <c r="L4" s="46"/>
      <c r="M4" s="46"/>
      <c r="N4" s="46"/>
      <c r="O4" s="46" t="s">
        <v>135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</row>
    <row r="5" spans="2:40" ht="33" customHeight="1">
      <c r="B5" s="447"/>
      <c r="C5" s="4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5.5" customHeight="1" thickBot="1">
      <c r="A6" s="445" t="s">
        <v>25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</row>
    <row r="7" spans="1:43" s="23" customFormat="1" ht="20.25" customHeight="1">
      <c r="A7" s="440"/>
      <c r="B7" s="463" t="s">
        <v>23</v>
      </c>
      <c r="C7" s="451" t="s">
        <v>2</v>
      </c>
      <c r="D7" s="19" t="s">
        <v>0</v>
      </c>
      <c r="E7" s="457" t="s">
        <v>26</v>
      </c>
      <c r="F7" s="433" t="s">
        <v>1</v>
      </c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20"/>
      <c r="AK7" s="20"/>
      <c r="AL7" s="20"/>
      <c r="AM7" s="21"/>
      <c r="AN7" s="22"/>
      <c r="AO7" s="436" t="s">
        <v>28</v>
      </c>
      <c r="AP7" s="448" t="s">
        <v>91</v>
      </c>
      <c r="AQ7" s="444" t="s">
        <v>92</v>
      </c>
    </row>
    <row r="8" spans="1:43" s="23" customFormat="1" ht="20.25" customHeight="1" thickBot="1">
      <c r="A8" s="435"/>
      <c r="B8" s="464"/>
      <c r="C8" s="452"/>
      <c r="D8" s="24" t="s">
        <v>3</v>
      </c>
      <c r="E8" s="458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56"/>
      <c r="AP8" s="448"/>
      <c r="AQ8" s="444"/>
    </row>
    <row r="9" spans="1:41" s="9" customFormat="1" ht="19.5" customHeight="1">
      <c r="A9" s="31"/>
      <c r="B9" s="35"/>
      <c r="C9" s="36"/>
      <c r="D9" s="60"/>
      <c r="E9" s="48"/>
      <c r="F9" s="94" t="s">
        <v>10</v>
      </c>
      <c r="G9" s="95" t="s">
        <v>12</v>
      </c>
      <c r="H9" s="95" t="s">
        <v>11</v>
      </c>
      <c r="I9" s="95" t="s">
        <v>13</v>
      </c>
      <c r="J9" s="96" t="s">
        <v>14</v>
      </c>
      <c r="K9" s="94" t="s">
        <v>10</v>
      </c>
      <c r="L9" s="95" t="s">
        <v>12</v>
      </c>
      <c r="M9" s="95" t="s">
        <v>11</v>
      </c>
      <c r="N9" s="95" t="s">
        <v>13</v>
      </c>
      <c r="O9" s="96" t="s">
        <v>14</v>
      </c>
      <c r="P9" s="94" t="s">
        <v>10</v>
      </c>
      <c r="Q9" s="95" t="s">
        <v>12</v>
      </c>
      <c r="R9" s="95" t="s">
        <v>11</v>
      </c>
      <c r="S9" s="95" t="s">
        <v>13</v>
      </c>
      <c r="T9" s="96" t="s">
        <v>14</v>
      </c>
      <c r="U9" s="94" t="s">
        <v>10</v>
      </c>
      <c r="V9" s="95" t="s">
        <v>12</v>
      </c>
      <c r="W9" s="95" t="s">
        <v>11</v>
      </c>
      <c r="X9" s="95" t="s">
        <v>13</v>
      </c>
      <c r="Y9" s="96" t="s">
        <v>14</v>
      </c>
      <c r="Z9" s="94" t="s">
        <v>10</v>
      </c>
      <c r="AA9" s="95" t="s">
        <v>12</v>
      </c>
      <c r="AB9" s="95" t="s">
        <v>11</v>
      </c>
      <c r="AC9" s="95" t="s">
        <v>13</v>
      </c>
      <c r="AD9" s="96" t="s">
        <v>14</v>
      </c>
      <c r="AE9" s="94" t="s">
        <v>10</v>
      </c>
      <c r="AF9" s="95" t="s">
        <v>12</v>
      </c>
      <c r="AG9" s="95" t="s">
        <v>11</v>
      </c>
      <c r="AH9" s="95" t="s">
        <v>13</v>
      </c>
      <c r="AI9" s="96" t="s">
        <v>14</v>
      </c>
      <c r="AJ9" s="97" t="s">
        <v>10</v>
      </c>
      <c r="AK9" s="18" t="s">
        <v>12</v>
      </c>
      <c r="AL9" s="18" t="s">
        <v>11</v>
      </c>
      <c r="AM9" s="18" t="s">
        <v>13</v>
      </c>
      <c r="AN9" s="96" t="s">
        <v>14</v>
      </c>
      <c r="AO9" s="104" t="s">
        <v>23</v>
      </c>
    </row>
    <row r="10" spans="1:41" ht="20.25" customHeight="1">
      <c r="A10" s="437" t="s">
        <v>137</v>
      </c>
      <c r="B10" s="438"/>
      <c r="C10" s="439"/>
      <c r="D10" s="75">
        <f>SUM(D11:D17)</f>
        <v>19</v>
      </c>
      <c r="E10" s="76">
        <f>SUM(E11:E17)</f>
        <v>33</v>
      </c>
      <c r="F10" s="75">
        <f>SUM(F11:F17)</f>
        <v>0</v>
      </c>
      <c r="G10" s="78">
        <f>SUM(G11:G17)</f>
        <v>0</v>
      </c>
      <c r="H10" s="78">
        <f>SUM(H11:H17)</f>
        <v>0</v>
      </c>
      <c r="I10" s="78"/>
      <c r="J10" s="76">
        <f>SUM(J11:J17)</f>
        <v>0</v>
      </c>
      <c r="K10" s="75">
        <f>SUM(K11:K17)</f>
        <v>0</v>
      </c>
      <c r="L10" s="78">
        <f>SUM(L11:L17)</f>
        <v>0</v>
      </c>
      <c r="M10" s="78">
        <f>SUM(M11:M17)</f>
        <v>0</v>
      </c>
      <c r="N10" s="78"/>
      <c r="O10" s="76">
        <f>SUM(O11:O17)</f>
        <v>0</v>
      </c>
      <c r="P10" s="75">
        <f>SUM(P11:P17)</f>
        <v>0</v>
      </c>
      <c r="Q10" s="78">
        <f>SUM(Q11:Q17)</f>
        <v>0</v>
      </c>
      <c r="R10" s="78">
        <f>SUM(R11:R17)</f>
        <v>0</v>
      </c>
      <c r="S10" s="78"/>
      <c r="T10" s="76">
        <f>SUM(T11:T17)</f>
        <v>0</v>
      </c>
      <c r="U10" s="75">
        <f>SUM(U11:U17)</f>
        <v>0</v>
      </c>
      <c r="V10" s="78">
        <f>SUM(V11:V17)</f>
        <v>0</v>
      </c>
      <c r="W10" s="78">
        <f>SUM(W11:W17)</f>
        <v>0</v>
      </c>
      <c r="X10" s="78"/>
      <c r="Y10" s="76">
        <f>SUM(Y11:Y17)</f>
        <v>0</v>
      </c>
      <c r="Z10" s="75">
        <f>SUM(Z11:Z17)</f>
        <v>0</v>
      </c>
      <c r="AA10" s="78">
        <f>SUM(AA11:AA17)</f>
        <v>0</v>
      </c>
      <c r="AB10" s="78">
        <f>SUM(AB11:AB17)</f>
        <v>0</v>
      </c>
      <c r="AC10" s="78"/>
      <c r="AD10" s="76">
        <f>SUM(AD11:AD17)</f>
        <v>0</v>
      </c>
      <c r="AE10" s="75">
        <f>SUM(AE11:AE17)</f>
        <v>8</v>
      </c>
      <c r="AF10" s="78">
        <f>SUM(AF11:AF17)</f>
        <v>3</v>
      </c>
      <c r="AG10" s="78">
        <f>SUM(AG11:AG17)</f>
        <v>0</v>
      </c>
      <c r="AH10" s="78"/>
      <c r="AI10" s="76">
        <f>SUM(AI11:AI17)</f>
        <v>19</v>
      </c>
      <c r="AJ10" s="75">
        <f>SUM(AJ11:AJ17)</f>
        <v>6</v>
      </c>
      <c r="AK10" s="78">
        <f>SUM(AK11:AK17)</f>
        <v>2</v>
      </c>
      <c r="AL10" s="78">
        <f>SUM(AL11:AL17)</f>
        <v>0</v>
      </c>
      <c r="AM10" s="78"/>
      <c r="AN10" s="76">
        <f>SUM(AN11:AN17)</f>
        <v>14</v>
      </c>
      <c r="AO10" s="92"/>
    </row>
    <row r="11" spans="1:43" ht="18" customHeight="1">
      <c r="A11" s="63" t="s">
        <v>66</v>
      </c>
      <c r="B11" s="332" t="s">
        <v>292</v>
      </c>
      <c r="C11" s="225" t="s">
        <v>138</v>
      </c>
      <c r="D11" s="30">
        <f aca="true" t="shared" si="0" ref="D11:D25">SUM(F11:H11,K11:M11,P11:R11,U11:W11,Z11:AB11,AE11:AG11,AJ11:AL11)</f>
        <v>3</v>
      </c>
      <c r="E11" s="181">
        <f aca="true" t="shared" si="1" ref="E11:E25">SUM(J11,O11,T11,Y11,AD11,AI11,AN11)</f>
        <v>5</v>
      </c>
      <c r="F11" s="232"/>
      <c r="G11" s="233"/>
      <c r="H11" s="81"/>
      <c r="I11" s="83"/>
      <c r="J11" s="234"/>
      <c r="K11" s="235"/>
      <c r="L11" s="232"/>
      <c r="M11" s="81"/>
      <c r="N11" s="83"/>
      <c r="O11" s="234"/>
      <c r="P11" s="81"/>
      <c r="Q11" s="82"/>
      <c r="R11" s="81"/>
      <c r="S11" s="83"/>
      <c r="T11" s="234"/>
      <c r="U11" s="81"/>
      <c r="V11" s="82"/>
      <c r="W11" s="81"/>
      <c r="X11" s="83"/>
      <c r="Y11" s="234"/>
      <c r="Z11" s="81"/>
      <c r="AA11" s="82"/>
      <c r="AB11" s="81"/>
      <c r="AC11" s="83"/>
      <c r="AD11" s="234"/>
      <c r="AE11" s="161">
        <v>2</v>
      </c>
      <c r="AF11" s="162">
        <v>1</v>
      </c>
      <c r="AG11" s="185">
        <v>0</v>
      </c>
      <c r="AH11" s="162" t="s">
        <v>15</v>
      </c>
      <c r="AI11" s="236">
        <v>5</v>
      </c>
      <c r="AJ11" s="237"/>
      <c r="AK11" s="82"/>
      <c r="AL11" s="81"/>
      <c r="AM11" s="83"/>
      <c r="AN11" s="234"/>
      <c r="AO11" s="165"/>
      <c r="AP11" s="23">
        <f>SUM(F11:H11,K11:M11,P11:R11,U11:W11,Z11:AB11,AE11:AG11,AJ11:AL11)</f>
        <v>3</v>
      </c>
      <c r="AQ11" s="23">
        <f>IF(D11=AP11,,1)</f>
        <v>0</v>
      </c>
    </row>
    <row r="12" spans="1:43" ht="18" customHeight="1">
      <c r="A12" s="62" t="s">
        <v>67</v>
      </c>
      <c r="B12" s="333" t="s">
        <v>293</v>
      </c>
      <c r="C12" s="225" t="s">
        <v>139</v>
      </c>
      <c r="D12" s="30">
        <f t="shared" si="0"/>
        <v>3</v>
      </c>
      <c r="E12" s="182">
        <f t="shared" si="1"/>
        <v>5</v>
      </c>
      <c r="F12" s="231"/>
      <c r="G12" s="82"/>
      <c r="H12" s="84"/>
      <c r="I12" s="85"/>
      <c r="J12" s="238"/>
      <c r="K12" s="231"/>
      <c r="L12" s="82"/>
      <c r="M12" s="84"/>
      <c r="N12" s="85"/>
      <c r="O12" s="238"/>
      <c r="P12" s="84"/>
      <c r="Q12" s="82"/>
      <c r="R12" s="84"/>
      <c r="S12" s="85"/>
      <c r="T12" s="238"/>
      <c r="U12" s="84"/>
      <c r="V12" s="82"/>
      <c r="W12" s="84"/>
      <c r="X12" s="85"/>
      <c r="Y12" s="238"/>
      <c r="Z12" s="84"/>
      <c r="AA12" s="82"/>
      <c r="AB12" s="84"/>
      <c r="AC12" s="85"/>
      <c r="AD12" s="238"/>
      <c r="AE12" s="161">
        <v>2</v>
      </c>
      <c r="AF12" s="162">
        <v>1</v>
      </c>
      <c r="AG12" s="185">
        <v>0</v>
      </c>
      <c r="AH12" s="162" t="s">
        <v>15</v>
      </c>
      <c r="AI12" s="236">
        <v>5</v>
      </c>
      <c r="AJ12" s="186"/>
      <c r="AK12" s="82"/>
      <c r="AL12" s="84"/>
      <c r="AM12" s="85"/>
      <c r="AN12" s="238"/>
      <c r="AO12" s="166"/>
      <c r="AP12" s="23">
        <f aca="true" t="shared" si="2" ref="AP12:AP17">SUM(F12:H12,K12:M12,P12:R12,U12:W12,Z12:AB12,AE12:AG12,AJ12:AL12)</f>
        <v>3</v>
      </c>
      <c r="AQ12" s="23">
        <f aca="true" t="shared" si="3" ref="AQ12:AQ17">IF(D12=AP12,,1)</f>
        <v>0</v>
      </c>
    </row>
    <row r="13" spans="1:43" ht="18" customHeight="1">
      <c r="A13" s="62" t="s">
        <v>68</v>
      </c>
      <c r="B13" s="333" t="s">
        <v>294</v>
      </c>
      <c r="C13" s="225" t="s">
        <v>140</v>
      </c>
      <c r="D13" s="30">
        <f t="shared" si="0"/>
        <v>3</v>
      </c>
      <c r="E13" s="182">
        <f t="shared" si="1"/>
        <v>5</v>
      </c>
      <c r="F13" s="231"/>
      <c r="G13" s="82"/>
      <c r="H13" s="84"/>
      <c r="I13" s="85"/>
      <c r="J13" s="238"/>
      <c r="K13" s="231"/>
      <c r="L13" s="82"/>
      <c r="M13" s="84"/>
      <c r="N13" s="85"/>
      <c r="O13" s="238"/>
      <c r="P13" s="161"/>
      <c r="Q13" s="162"/>
      <c r="R13" s="162"/>
      <c r="S13" s="162"/>
      <c r="T13" s="236"/>
      <c r="U13" s="161"/>
      <c r="V13" s="162"/>
      <c r="W13" s="162"/>
      <c r="X13" s="162"/>
      <c r="Y13" s="236"/>
      <c r="Z13" s="161"/>
      <c r="AA13" s="162"/>
      <c r="AB13" s="84"/>
      <c r="AC13" s="85"/>
      <c r="AD13" s="238"/>
      <c r="AE13" s="161">
        <v>2</v>
      </c>
      <c r="AF13" s="162">
        <v>1</v>
      </c>
      <c r="AG13" s="162">
        <v>0</v>
      </c>
      <c r="AH13" s="162" t="s">
        <v>15</v>
      </c>
      <c r="AI13" s="236">
        <v>5</v>
      </c>
      <c r="AJ13" s="186"/>
      <c r="AK13" s="82"/>
      <c r="AL13" s="84"/>
      <c r="AM13" s="85"/>
      <c r="AN13" s="238"/>
      <c r="AO13" s="166"/>
      <c r="AP13" s="23">
        <f t="shared" si="2"/>
        <v>3</v>
      </c>
      <c r="AQ13" s="23">
        <f>IF(D13=AP13,,1)</f>
        <v>0</v>
      </c>
    </row>
    <row r="14" spans="1:43" ht="18" customHeight="1">
      <c r="A14" s="62" t="s">
        <v>69</v>
      </c>
      <c r="B14" s="333" t="s">
        <v>246</v>
      </c>
      <c r="C14" s="225" t="s">
        <v>141</v>
      </c>
      <c r="D14" s="30">
        <f t="shared" si="0"/>
        <v>3</v>
      </c>
      <c r="E14" s="182">
        <f t="shared" si="1"/>
        <v>5</v>
      </c>
      <c r="F14" s="231"/>
      <c r="G14" s="82"/>
      <c r="H14" s="84"/>
      <c r="I14" s="85"/>
      <c r="J14" s="238"/>
      <c r="K14" s="231"/>
      <c r="L14" s="231"/>
      <c r="M14" s="84"/>
      <c r="N14" s="85"/>
      <c r="O14" s="238"/>
      <c r="P14" s="161"/>
      <c r="Q14" s="162"/>
      <c r="R14" s="162"/>
      <c r="S14" s="162"/>
      <c r="T14" s="236"/>
      <c r="U14" s="161"/>
      <c r="V14" s="162"/>
      <c r="W14" s="162"/>
      <c r="X14" s="162"/>
      <c r="Y14" s="236"/>
      <c r="Z14" s="161"/>
      <c r="AA14" s="162"/>
      <c r="AB14" s="84"/>
      <c r="AC14" s="85"/>
      <c r="AD14" s="238"/>
      <c r="AE14" s="161"/>
      <c r="AF14" s="162"/>
      <c r="AG14" s="162"/>
      <c r="AH14" s="162"/>
      <c r="AI14" s="236"/>
      <c r="AJ14" s="186">
        <v>2</v>
      </c>
      <c r="AK14" s="82">
        <v>1</v>
      </c>
      <c r="AL14" s="84">
        <v>0</v>
      </c>
      <c r="AM14" s="85" t="s">
        <v>15</v>
      </c>
      <c r="AN14" s="238">
        <v>5</v>
      </c>
      <c r="AO14" s="166"/>
      <c r="AP14" s="23"/>
      <c r="AQ14" s="23"/>
    </row>
    <row r="15" spans="1:43" ht="18" customHeight="1">
      <c r="A15" s="62" t="s">
        <v>70</v>
      </c>
      <c r="B15" s="333" t="s">
        <v>247</v>
      </c>
      <c r="C15" s="225" t="s">
        <v>142</v>
      </c>
      <c r="D15" s="30">
        <f t="shared" si="0"/>
        <v>3</v>
      </c>
      <c r="E15" s="182">
        <f t="shared" si="1"/>
        <v>5</v>
      </c>
      <c r="F15" s="231"/>
      <c r="G15" s="82"/>
      <c r="H15" s="84"/>
      <c r="I15" s="85"/>
      <c r="J15" s="238"/>
      <c r="K15" s="231"/>
      <c r="L15" s="231"/>
      <c r="M15" s="84"/>
      <c r="N15" s="85"/>
      <c r="O15" s="238"/>
      <c r="P15" s="161"/>
      <c r="Q15" s="162"/>
      <c r="R15" s="162"/>
      <c r="S15" s="162"/>
      <c r="T15" s="236"/>
      <c r="U15" s="161"/>
      <c r="V15" s="162"/>
      <c r="W15" s="162"/>
      <c r="X15" s="162"/>
      <c r="Y15" s="236"/>
      <c r="Z15" s="161"/>
      <c r="AA15" s="162"/>
      <c r="AB15" s="84"/>
      <c r="AC15" s="85"/>
      <c r="AD15" s="238"/>
      <c r="AE15" s="161"/>
      <c r="AF15" s="162"/>
      <c r="AG15" s="162"/>
      <c r="AH15" s="162"/>
      <c r="AI15" s="236"/>
      <c r="AJ15" s="186">
        <v>2</v>
      </c>
      <c r="AK15" s="82">
        <v>1</v>
      </c>
      <c r="AL15" s="84">
        <v>0</v>
      </c>
      <c r="AM15" s="85" t="s">
        <v>15</v>
      </c>
      <c r="AN15" s="238">
        <v>5</v>
      </c>
      <c r="AO15" s="166"/>
      <c r="AP15" s="23"/>
      <c r="AQ15" s="23"/>
    </row>
    <row r="16" spans="1:43" ht="18" customHeight="1">
      <c r="A16" s="62" t="s">
        <v>82</v>
      </c>
      <c r="B16" s="212" t="s">
        <v>295</v>
      </c>
      <c r="C16" s="225" t="s">
        <v>182</v>
      </c>
      <c r="D16" s="30">
        <f t="shared" si="0"/>
        <v>2</v>
      </c>
      <c r="E16" s="182">
        <f t="shared" si="1"/>
        <v>4</v>
      </c>
      <c r="F16" s="231"/>
      <c r="G16" s="82"/>
      <c r="H16" s="84"/>
      <c r="I16" s="85"/>
      <c r="J16" s="238"/>
      <c r="K16" s="239"/>
      <c r="L16" s="231"/>
      <c r="M16" s="84"/>
      <c r="N16" s="85"/>
      <c r="O16" s="238"/>
      <c r="P16" s="84"/>
      <c r="Q16" s="82"/>
      <c r="R16" s="84"/>
      <c r="S16" s="85"/>
      <c r="T16" s="238"/>
      <c r="U16" s="161"/>
      <c r="V16" s="162"/>
      <c r="W16" s="162"/>
      <c r="X16" s="162"/>
      <c r="Y16" s="236"/>
      <c r="Z16" s="161"/>
      <c r="AA16" s="185"/>
      <c r="AB16" s="185"/>
      <c r="AC16" s="162"/>
      <c r="AD16" s="236"/>
      <c r="AE16" s="161">
        <v>2</v>
      </c>
      <c r="AF16" s="162">
        <v>0</v>
      </c>
      <c r="AG16" s="162">
        <v>0</v>
      </c>
      <c r="AH16" s="162" t="s">
        <v>94</v>
      </c>
      <c r="AI16" s="236">
        <v>4</v>
      </c>
      <c r="AJ16" s="186"/>
      <c r="AK16" s="82"/>
      <c r="AL16" s="84"/>
      <c r="AM16" s="85"/>
      <c r="AN16" s="238"/>
      <c r="AO16" s="166"/>
      <c r="AP16" s="23">
        <f t="shared" si="2"/>
        <v>2</v>
      </c>
      <c r="AQ16" s="23">
        <f t="shared" si="3"/>
        <v>0</v>
      </c>
    </row>
    <row r="17" spans="1:43" ht="18" customHeight="1">
      <c r="A17" s="62" t="s">
        <v>83</v>
      </c>
      <c r="B17" s="212" t="s">
        <v>296</v>
      </c>
      <c r="C17" s="225" t="s">
        <v>183</v>
      </c>
      <c r="D17" s="30">
        <f t="shared" si="0"/>
        <v>2</v>
      </c>
      <c r="E17" s="182">
        <f t="shared" si="1"/>
        <v>4</v>
      </c>
      <c r="F17" s="231"/>
      <c r="G17" s="82"/>
      <c r="H17" s="84"/>
      <c r="I17" s="85"/>
      <c r="J17" s="238"/>
      <c r="K17" s="239"/>
      <c r="L17" s="231"/>
      <c r="M17" s="84"/>
      <c r="N17" s="85"/>
      <c r="O17" s="238"/>
      <c r="P17" s="84"/>
      <c r="Q17" s="82"/>
      <c r="R17" s="84"/>
      <c r="S17" s="85"/>
      <c r="T17" s="238"/>
      <c r="U17" s="84"/>
      <c r="V17" s="82"/>
      <c r="W17" s="84"/>
      <c r="X17" s="85"/>
      <c r="Y17" s="238"/>
      <c r="Z17" s="161"/>
      <c r="AA17" s="185"/>
      <c r="AB17" s="185"/>
      <c r="AC17" s="162"/>
      <c r="AD17" s="236"/>
      <c r="AE17" s="180"/>
      <c r="AF17" s="183"/>
      <c r="AG17" s="183"/>
      <c r="AH17" s="183"/>
      <c r="AI17" s="241"/>
      <c r="AJ17" s="186">
        <v>2</v>
      </c>
      <c r="AK17" s="82">
        <v>0</v>
      </c>
      <c r="AL17" s="84">
        <v>0</v>
      </c>
      <c r="AM17" s="85" t="s">
        <v>94</v>
      </c>
      <c r="AN17" s="238">
        <v>4</v>
      </c>
      <c r="AO17" s="240"/>
      <c r="AP17" s="23">
        <f t="shared" si="2"/>
        <v>2</v>
      </c>
      <c r="AQ17" s="23">
        <f t="shared" si="3"/>
        <v>0</v>
      </c>
    </row>
    <row r="18" spans="1:41" ht="19.5" customHeight="1">
      <c r="A18" s="460" t="s">
        <v>146</v>
      </c>
      <c r="B18" s="461"/>
      <c r="C18" s="462"/>
      <c r="D18" s="75">
        <f t="shared" si="0"/>
        <v>8</v>
      </c>
      <c r="E18" s="76">
        <f t="shared" si="1"/>
        <v>12</v>
      </c>
      <c r="F18" s="265">
        <f>SUM(F19:F22)</f>
        <v>0</v>
      </c>
      <c r="G18" s="266">
        <f>SUM(G19:G22)</f>
        <v>0</v>
      </c>
      <c r="H18" s="266">
        <f>SUM(H19:H22)</f>
        <v>0</v>
      </c>
      <c r="I18" s="266"/>
      <c r="J18" s="267">
        <f>SUM(J19:J22)</f>
        <v>0</v>
      </c>
      <c r="K18" s="265">
        <f>SUM(K19:K22)</f>
        <v>0</v>
      </c>
      <c r="L18" s="266">
        <f>SUM(L19:L22)</f>
        <v>0</v>
      </c>
      <c r="M18" s="266">
        <f>SUM(M19:M22)</f>
        <v>0</v>
      </c>
      <c r="N18" s="266"/>
      <c r="O18" s="267">
        <f>SUM(O19:O22)</f>
        <v>0</v>
      </c>
      <c r="P18" s="265">
        <f>SUM(P19:P22)</f>
        <v>0</v>
      </c>
      <c r="Q18" s="266">
        <f>SUM(Q19:Q22)</f>
        <v>0</v>
      </c>
      <c r="R18" s="266">
        <f>SUM(R19:R22)</f>
        <v>0</v>
      </c>
      <c r="S18" s="266"/>
      <c r="T18" s="267">
        <f>SUM(T19:T22)</f>
        <v>0</v>
      </c>
      <c r="U18" s="265">
        <f>SUM(U19:U22)</f>
        <v>0</v>
      </c>
      <c r="V18" s="266">
        <f>SUM(V19:V22)</f>
        <v>0</v>
      </c>
      <c r="W18" s="266">
        <f>SUM(W19:W22)</f>
        <v>0</v>
      </c>
      <c r="X18" s="266"/>
      <c r="Y18" s="267">
        <f>SUM(Y19:Y22)</f>
        <v>0</v>
      </c>
      <c r="Z18" s="337">
        <f>SUM(Z19:Z22)</f>
        <v>0</v>
      </c>
      <c r="AA18" s="338">
        <f>SUM(AA19:AA22)</f>
        <v>0</v>
      </c>
      <c r="AB18" s="338">
        <f>SUM(AB19:AB22)</f>
        <v>0</v>
      </c>
      <c r="AC18" s="338"/>
      <c r="AD18" s="339">
        <f>SUM(AD19:AD22)</f>
        <v>0</v>
      </c>
      <c r="AE18" s="337">
        <f>SUM(AE19:AE22)</f>
        <v>6</v>
      </c>
      <c r="AF18" s="338">
        <f>SUM(AF19:AF22)</f>
        <v>0</v>
      </c>
      <c r="AG18" s="338">
        <f>SUM(AG19:AG22)</f>
        <v>0</v>
      </c>
      <c r="AH18" s="338"/>
      <c r="AI18" s="339">
        <f>SUM(AI19:AI22)</f>
        <v>9</v>
      </c>
      <c r="AJ18" s="337">
        <f>SUM(AJ19:AJ22)</f>
        <v>1</v>
      </c>
      <c r="AK18" s="338">
        <f>SUM(AK19:AK22)</f>
        <v>1</v>
      </c>
      <c r="AL18" s="338">
        <f>SUM(AL19:AL22)</f>
        <v>0</v>
      </c>
      <c r="AM18" s="338"/>
      <c r="AN18" s="339">
        <f>SUM(AN19:AN22)</f>
        <v>3</v>
      </c>
      <c r="AO18" s="93"/>
    </row>
    <row r="19" spans="1:41" ht="18.75" customHeight="1">
      <c r="A19" s="268" t="s">
        <v>74</v>
      </c>
      <c r="B19" s="207" t="s">
        <v>280</v>
      </c>
      <c r="C19" s="261" t="s">
        <v>279</v>
      </c>
      <c r="D19" s="271">
        <f t="shared" si="0"/>
        <v>2</v>
      </c>
      <c r="E19" s="272">
        <f t="shared" si="1"/>
        <v>3</v>
      </c>
      <c r="F19" s="247"/>
      <c r="G19" s="248"/>
      <c r="H19" s="248"/>
      <c r="I19" s="248"/>
      <c r="J19" s="249"/>
      <c r="K19" s="247"/>
      <c r="L19" s="248"/>
      <c r="M19" s="248"/>
      <c r="N19" s="248"/>
      <c r="O19" s="249"/>
      <c r="P19" s="247"/>
      <c r="Q19" s="248"/>
      <c r="R19" s="248"/>
      <c r="S19" s="248"/>
      <c r="T19" s="249"/>
      <c r="U19" s="247"/>
      <c r="V19" s="248"/>
      <c r="W19" s="248"/>
      <c r="X19" s="248"/>
      <c r="Y19" s="249"/>
      <c r="Z19" s="247"/>
      <c r="AA19" s="248"/>
      <c r="AB19" s="248"/>
      <c r="AC19" s="248"/>
      <c r="AD19" s="249"/>
      <c r="AE19" s="262">
        <v>2</v>
      </c>
      <c r="AF19" s="263">
        <v>0</v>
      </c>
      <c r="AG19" s="263">
        <v>0</v>
      </c>
      <c r="AH19" s="263" t="s">
        <v>94</v>
      </c>
      <c r="AI19" s="264">
        <v>3</v>
      </c>
      <c r="AJ19" s="262"/>
      <c r="AK19" s="263"/>
      <c r="AL19" s="263"/>
      <c r="AM19" s="263"/>
      <c r="AN19" s="264"/>
      <c r="AO19" s="245"/>
    </row>
    <row r="20" spans="1:41" ht="18.75" customHeight="1">
      <c r="A20" s="269" t="s">
        <v>75</v>
      </c>
      <c r="B20" s="212" t="s">
        <v>248</v>
      </c>
      <c r="C20" s="225" t="s">
        <v>278</v>
      </c>
      <c r="D20" s="271">
        <f t="shared" si="0"/>
        <v>2</v>
      </c>
      <c r="E20" s="273">
        <f t="shared" si="1"/>
        <v>3</v>
      </c>
      <c r="F20" s="250"/>
      <c r="G20" s="251"/>
      <c r="H20" s="251"/>
      <c r="I20" s="251"/>
      <c r="J20" s="252"/>
      <c r="K20" s="250"/>
      <c r="L20" s="251"/>
      <c r="M20" s="251"/>
      <c r="N20" s="251"/>
      <c r="O20" s="252"/>
      <c r="P20" s="250"/>
      <c r="Q20" s="251"/>
      <c r="R20" s="251"/>
      <c r="S20" s="251"/>
      <c r="T20" s="252"/>
      <c r="U20" s="250"/>
      <c r="V20" s="251"/>
      <c r="W20" s="251"/>
      <c r="X20" s="251"/>
      <c r="Y20" s="252"/>
      <c r="Z20" s="250"/>
      <c r="AA20" s="251"/>
      <c r="AB20" s="251"/>
      <c r="AC20" s="251"/>
      <c r="AD20" s="252"/>
      <c r="AE20" s="161"/>
      <c r="AF20" s="162"/>
      <c r="AG20" s="162"/>
      <c r="AH20" s="162"/>
      <c r="AI20" s="236"/>
      <c r="AJ20" s="250">
        <v>1</v>
      </c>
      <c r="AK20" s="251">
        <v>1</v>
      </c>
      <c r="AL20" s="251">
        <v>0</v>
      </c>
      <c r="AM20" s="251" t="s">
        <v>94</v>
      </c>
      <c r="AN20" s="252">
        <v>3</v>
      </c>
      <c r="AO20" s="246"/>
    </row>
    <row r="21" spans="1:41" ht="18.75" customHeight="1">
      <c r="A21" s="269" t="s">
        <v>76</v>
      </c>
      <c r="B21" s="212" t="s">
        <v>301</v>
      </c>
      <c r="C21" s="225" t="s">
        <v>143</v>
      </c>
      <c r="D21" s="274">
        <f t="shared" si="0"/>
        <v>2</v>
      </c>
      <c r="E21" s="273">
        <f t="shared" si="1"/>
        <v>3</v>
      </c>
      <c r="F21" s="250"/>
      <c r="G21" s="251"/>
      <c r="H21" s="251"/>
      <c r="I21" s="251"/>
      <c r="J21" s="252"/>
      <c r="K21" s="250"/>
      <c r="L21" s="251"/>
      <c r="M21" s="251"/>
      <c r="N21" s="251"/>
      <c r="O21" s="252"/>
      <c r="P21" s="250"/>
      <c r="Q21" s="251"/>
      <c r="R21" s="251"/>
      <c r="S21" s="251"/>
      <c r="T21" s="252"/>
      <c r="U21" s="250"/>
      <c r="V21" s="251"/>
      <c r="W21" s="251"/>
      <c r="X21" s="251"/>
      <c r="Y21" s="252"/>
      <c r="Z21" s="250"/>
      <c r="AA21" s="251"/>
      <c r="AB21" s="251"/>
      <c r="AC21" s="251"/>
      <c r="AD21" s="252"/>
      <c r="AE21" s="161">
        <v>2</v>
      </c>
      <c r="AF21" s="162">
        <v>0</v>
      </c>
      <c r="AG21" s="162">
        <v>0</v>
      </c>
      <c r="AH21" s="162" t="s">
        <v>94</v>
      </c>
      <c r="AI21" s="236">
        <v>3</v>
      </c>
      <c r="AJ21" s="250"/>
      <c r="AK21" s="251"/>
      <c r="AL21" s="251"/>
      <c r="AM21" s="251"/>
      <c r="AN21" s="252"/>
      <c r="AO21" s="246"/>
    </row>
    <row r="22" spans="1:41" ht="18.75" customHeight="1">
      <c r="A22" s="269" t="s">
        <v>77</v>
      </c>
      <c r="B22" s="212" t="s">
        <v>291</v>
      </c>
      <c r="C22" s="225" t="s">
        <v>144</v>
      </c>
      <c r="D22" s="274">
        <f t="shared" si="0"/>
        <v>2</v>
      </c>
      <c r="E22" s="273">
        <f t="shared" si="1"/>
        <v>3</v>
      </c>
      <c r="F22" s="250"/>
      <c r="G22" s="251"/>
      <c r="H22" s="251"/>
      <c r="I22" s="251"/>
      <c r="J22" s="252"/>
      <c r="K22" s="250"/>
      <c r="L22" s="251"/>
      <c r="M22" s="251"/>
      <c r="N22" s="251"/>
      <c r="O22" s="252"/>
      <c r="P22" s="250"/>
      <c r="Q22" s="251"/>
      <c r="R22" s="251"/>
      <c r="S22" s="251"/>
      <c r="T22" s="252"/>
      <c r="U22" s="250"/>
      <c r="V22" s="251"/>
      <c r="W22" s="251"/>
      <c r="X22" s="251"/>
      <c r="Y22" s="252"/>
      <c r="Z22" s="250"/>
      <c r="AA22" s="251"/>
      <c r="AB22" s="251"/>
      <c r="AC22" s="251"/>
      <c r="AD22" s="252"/>
      <c r="AE22" s="161">
        <v>2</v>
      </c>
      <c r="AF22" s="162">
        <v>0</v>
      </c>
      <c r="AG22" s="162">
        <v>0</v>
      </c>
      <c r="AH22" s="162" t="s">
        <v>94</v>
      </c>
      <c r="AI22" s="236">
        <v>3</v>
      </c>
      <c r="AJ22" s="250"/>
      <c r="AK22" s="251"/>
      <c r="AL22" s="251"/>
      <c r="AM22" s="251"/>
      <c r="AN22" s="252"/>
      <c r="AO22" s="246"/>
    </row>
    <row r="23" spans="1:41" ht="18.75" customHeight="1">
      <c r="A23" s="437" t="s">
        <v>145</v>
      </c>
      <c r="B23" s="438"/>
      <c r="C23" s="439"/>
      <c r="D23" s="78">
        <f t="shared" si="0"/>
        <v>10</v>
      </c>
      <c r="E23" s="79">
        <f t="shared" si="1"/>
        <v>10</v>
      </c>
      <c r="F23" s="265">
        <f>SUM(F24:F25)</f>
        <v>0</v>
      </c>
      <c r="G23" s="266">
        <f>SUM(G24:G25)</f>
        <v>0</v>
      </c>
      <c r="H23" s="266">
        <f>SUM(H24:H25)</f>
        <v>0</v>
      </c>
      <c r="I23" s="266"/>
      <c r="J23" s="267">
        <f>SUM(J24:J25)</f>
        <v>0</v>
      </c>
      <c r="K23" s="265">
        <f>SUM(K24:K25)</f>
        <v>0</v>
      </c>
      <c r="L23" s="266">
        <f>SUM(L24:L25)</f>
        <v>0</v>
      </c>
      <c r="M23" s="266">
        <f>SUM(M24:M25)</f>
        <v>0</v>
      </c>
      <c r="N23" s="266"/>
      <c r="O23" s="267">
        <f>SUM(O24:O25)</f>
        <v>0</v>
      </c>
      <c r="P23" s="265">
        <f>SUM(P24:P25)</f>
        <v>0</v>
      </c>
      <c r="Q23" s="266">
        <f>SUM(Q24:Q25)</f>
        <v>0</v>
      </c>
      <c r="R23" s="266">
        <f>SUM(R24:R25)</f>
        <v>0</v>
      </c>
      <c r="S23" s="266"/>
      <c r="T23" s="267">
        <f>SUM(T24:T25)</f>
        <v>0</v>
      </c>
      <c r="U23" s="265">
        <f>SUM(U24:U25)</f>
        <v>2</v>
      </c>
      <c r="V23" s="266">
        <f>SUM(V24:V25)</f>
        <v>0</v>
      </c>
      <c r="W23" s="266">
        <f>SUM(W24:W25)</f>
        <v>0</v>
      </c>
      <c r="X23" s="266"/>
      <c r="Y23" s="267">
        <f>SUM(Y24:Y25)</f>
        <v>2</v>
      </c>
      <c r="Z23" s="340">
        <f>SUM(Z24:Z25)</f>
        <v>8</v>
      </c>
      <c r="AA23" s="341">
        <f>SUM(AA24:AA25)</f>
        <v>0</v>
      </c>
      <c r="AB23" s="341">
        <f>SUM(AB24:AB25)</f>
        <v>0</v>
      </c>
      <c r="AC23" s="341"/>
      <c r="AD23" s="342">
        <f>SUM(AD24:AD25)</f>
        <v>8</v>
      </c>
      <c r="AE23" s="337">
        <f>SUM(AE24:AE25)</f>
        <v>0</v>
      </c>
      <c r="AF23" s="338">
        <f>SUM(AF24:AF25)</f>
        <v>0</v>
      </c>
      <c r="AG23" s="338">
        <f>SUM(AG24:AG25)</f>
        <v>0</v>
      </c>
      <c r="AH23" s="338"/>
      <c r="AI23" s="339">
        <f>SUM(AI24:AI25)</f>
        <v>0</v>
      </c>
      <c r="AJ23" s="337">
        <f>SUM(AJ24:AJ25)</f>
        <v>0</v>
      </c>
      <c r="AK23" s="338">
        <f>SUM(AK24:AK25)</f>
        <v>0</v>
      </c>
      <c r="AL23" s="338">
        <f>SUM(AL24:AL25)</f>
        <v>0</v>
      </c>
      <c r="AM23" s="338"/>
      <c r="AN23" s="339">
        <f>SUM(AN24:AN25)</f>
        <v>0</v>
      </c>
      <c r="AO23" s="93"/>
    </row>
    <row r="24" spans="1:41" ht="18" customHeight="1">
      <c r="A24" s="286"/>
      <c r="B24" s="287"/>
      <c r="C24" s="288"/>
      <c r="D24" s="274">
        <f t="shared" si="0"/>
        <v>10</v>
      </c>
      <c r="E24" s="273">
        <f t="shared" si="1"/>
        <v>10</v>
      </c>
      <c r="F24" s="247"/>
      <c r="G24" s="248"/>
      <c r="H24" s="248"/>
      <c r="I24" s="248"/>
      <c r="J24" s="249"/>
      <c r="K24" s="247"/>
      <c r="L24" s="248"/>
      <c r="M24" s="248"/>
      <c r="N24" s="248"/>
      <c r="O24" s="249"/>
      <c r="P24" s="247"/>
      <c r="Q24" s="248"/>
      <c r="R24" s="248"/>
      <c r="S24" s="248"/>
      <c r="T24" s="249"/>
      <c r="U24" s="295">
        <v>2</v>
      </c>
      <c r="V24" s="296">
        <v>0</v>
      </c>
      <c r="W24" s="296">
        <v>0</v>
      </c>
      <c r="X24" s="296"/>
      <c r="Y24" s="297">
        <v>2</v>
      </c>
      <c r="Z24" s="262">
        <v>8</v>
      </c>
      <c r="AA24" s="263">
        <v>0</v>
      </c>
      <c r="AB24" s="263">
        <v>0</v>
      </c>
      <c r="AC24" s="263"/>
      <c r="AD24" s="264">
        <v>8</v>
      </c>
      <c r="AE24" s="262"/>
      <c r="AF24" s="263"/>
      <c r="AG24" s="263"/>
      <c r="AH24" s="263"/>
      <c r="AI24" s="264"/>
      <c r="AJ24" s="247"/>
      <c r="AK24" s="248"/>
      <c r="AL24" s="248"/>
      <c r="AM24" s="248"/>
      <c r="AN24" s="249"/>
      <c r="AO24" s="253"/>
    </row>
    <row r="25" spans="1:41" ht="18" customHeight="1">
      <c r="A25" s="291"/>
      <c r="B25" s="289"/>
      <c r="C25" s="290"/>
      <c r="D25" s="274">
        <f t="shared" si="0"/>
        <v>0</v>
      </c>
      <c r="E25" s="273">
        <f t="shared" si="1"/>
        <v>0</v>
      </c>
      <c r="F25" s="280"/>
      <c r="G25" s="281"/>
      <c r="H25" s="282"/>
      <c r="I25" s="281"/>
      <c r="J25" s="283"/>
      <c r="K25" s="280"/>
      <c r="L25" s="281"/>
      <c r="M25" s="282"/>
      <c r="N25" s="281"/>
      <c r="O25" s="283"/>
      <c r="P25" s="280"/>
      <c r="Q25" s="284"/>
      <c r="R25" s="281"/>
      <c r="S25" s="281"/>
      <c r="T25" s="283"/>
      <c r="U25" s="285"/>
      <c r="V25" s="281"/>
      <c r="W25" s="282"/>
      <c r="X25" s="281"/>
      <c r="Y25" s="283"/>
      <c r="Z25" s="285"/>
      <c r="AA25" s="281"/>
      <c r="AB25" s="282"/>
      <c r="AC25" s="281"/>
      <c r="AD25" s="283"/>
      <c r="AE25" s="285"/>
      <c r="AF25" s="281"/>
      <c r="AG25" s="282"/>
      <c r="AH25" s="281"/>
      <c r="AI25" s="283"/>
      <c r="AJ25" s="280"/>
      <c r="AK25" s="281"/>
      <c r="AL25" s="282"/>
      <c r="AM25" s="281"/>
      <c r="AN25" s="283"/>
      <c r="AO25" s="253"/>
    </row>
    <row r="26" spans="1:41" s="115" customFormat="1" ht="20.25" customHeight="1" thickBot="1">
      <c r="A26" s="155"/>
      <c r="B26" s="156"/>
      <c r="C26" s="154" t="s">
        <v>19</v>
      </c>
      <c r="D26" s="157"/>
      <c r="E26" s="158">
        <v>15</v>
      </c>
      <c r="F26" s="155"/>
      <c r="G26" s="275"/>
      <c r="H26" s="276"/>
      <c r="I26" s="275"/>
      <c r="J26" s="277"/>
      <c r="K26" s="155"/>
      <c r="L26" s="275"/>
      <c r="M26" s="276"/>
      <c r="N26" s="275"/>
      <c r="O26" s="277"/>
      <c r="P26" s="155"/>
      <c r="Q26" s="278"/>
      <c r="R26" s="275"/>
      <c r="S26" s="275"/>
      <c r="T26" s="277"/>
      <c r="U26" s="279"/>
      <c r="V26" s="275"/>
      <c r="W26" s="276"/>
      <c r="X26" s="275"/>
      <c r="Y26" s="277"/>
      <c r="Z26" s="279"/>
      <c r="AA26" s="275"/>
      <c r="AB26" s="276"/>
      <c r="AC26" s="275"/>
      <c r="AD26" s="277"/>
      <c r="AE26" s="279"/>
      <c r="AF26" s="275"/>
      <c r="AG26" s="276"/>
      <c r="AH26" s="275"/>
      <c r="AI26" s="277"/>
      <c r="AJ26" s="155"/>
      <c r="AK26" s="275"/>
      <c r="AL26" s="276"/>
      <c r="AM26" s="275" t="s">
        <v>147</v>
      </c>
      <c r="AN26" s="277">
        <v>15</v>
      </c>
      <c r="AO26" s="159"/>
    </row>
    <row r="27" spans="1:41" ht="20.25" customHeight="1" thickBot="1" thickTop="1">
      <c r="A27" s="49"/>
      <c r="B27" s="50"/>
      <c r="C27" s="102" t="s">
        <v>18</v>
      </c>
      <c r="D27" s="80">
        <f>'BSc N KÖM ALAP'!D61+Könnyűipari!D10+Könnyűipari!D18+Könnyűipari!D23+Könnyűipari!D26</f>
        <v>154</v>
      </c>
      <c r="E27" s="167">
        <f>'BSc N KÖM ALAP'!E61+Könnyűipari!E10+Könnyűipari!E18+Könnyűipari!E23+Könnyűipari!E26</f>
        <v>210</v>
      </c>
      <c r="F27" s="86"/>
      <c r="G27" s="87"/>
      <c r="H27" s="87"/>
      <c r="I27" s="88"/>
      <c r="J27" s="153">
        <f>'BSc N KÖM ALAP'!J61+Könnyűipari!J10+Könnyűipari!J18+Könnyűipari!J23+J26</f>
        <v>33</v>
      </c>
      <c r="K27" s="86"/>
      <c r="L27" s="87"/>
      <c r="M27" s="87"/>
      <c r="N27" s="88"/>
      <c r="O27" s="153">
        <f>'BSc N KÖM ALAP'!O61+Könnyűipari!O10+Könnyűipari!O18+Könnyűipari!O23+O26</f>
        <v>28</v>
      </c>
      <c r="P27" s="89"/>
      <c r="Q27" s="90"/>
      <c r="R27" s="90"/>
      <c r="S27" s="91"/>
      <c r="T27" s="153">
        <f>'BSc N KÖM ALAP'!T61+Könnyűipari!T10+Könnyűipari!T18+Könnyűipari!T23+T26</f>
        <v>30</v>
      </c>
      <c r="U27" s="89"/>
      <c r="V27" s="90"/>
      <c r="W27" s="90"/>
      <c r="X27" s="91"/>
      <c r="Y27" s="153">
        <f>'BSc N KÖM ALAP'!Y61+Könnyűipari!Y10+Könnyűipari!Y18+Könnyűipari!Y23+Y26</f>
        <v>29</v>
      </c>
      <c r="Z27" s="86"/>
      <c r="AA27" s="87"/>
      <c r="AB27" s="87"/>
      <c r="AC27" s="88"/>
      <c r="AD27" s="153">
        <f>'BSc N KÖM ALAP'!AD61+Könnyűipari!AD10+Könnyűipari!AD18+Könnyűipari!AD23+AD26</f>
        <v>30</v>
      </c>
      <c r="AE27" s="89"/>
      <c r="AF27" s="90"/>
      <c r="AG27" s="90"/>
      <c r="AH27" s="91"/>
      <c r="AI27" s="153">
        <f>'BSc N KÖM ALAP'!AI61+Könnyűipari!AI10+Könnyűipari!AI18+Könnyűipari!AI23+AI26</f>
        <v>28</v>
      </c>
      <c r="AJ27" s="89"/>
      <c r="AK27" s="90"/>
      <c r="AL27" s="90"/>
      <c r="AM27" s="91"/>
      <c r="AN27" s="153">
        <f>'BSc N KÖM ALAP'!AN61+Könnyűipari!AN10+Könnyűipari!AN18+Könnyűipari!AN23+AN26</f>
        <v>32</v>
      </c>
      <c r="AO27" s="13"/>
    </row>
    <row r="28" spans="1:41" s="115" customFormat="1" ht="18" customHeight="1">
      <c r="A28" s="105"/>
      <c r="B28" s="106"/>
      <c r="C28" s="107" t="s">
        <v>24</v>
      </c>
      <c r="D28" s="465">
        <f>SUM(G28,L28,Q28,V28,AA28,AF28,AK28)</f>
        <v>154</v>
      </c>
      <c r="E28" s="466"/>
      <c r="F28" s="108"/>
      <c r="G28" s="160">
        <f>SUM(F10:H10,F18:H18,F23:H23)+SUM('BSc N KÖM ALAP'!F61:H61)</f>
        <v>28</v>
      </c>
      <c r="H28" s="109"/>
      <c r="I28" s="110"/>
      <c r="J28" s="111"/>
      <c r="K28" s="108"/>
      <c r="L28" s="160">
        <f>SUM(K10:M10,K18:M18,K23:M23)+SUM('BSc N KÖM ALAP'!K61:M61)</f>
        <v>23</v>
      </c>
      <c r="M28" s="109"/>
      <c r="N28" s="112"/>
      <c r="O28" s="111"/>
      <c r="P28" s="108"/>
      <c r="Q28" s="160">
        <f>SUM(P10:R10,P18:R18,P23:R23)+SUM('BSc N KÖM ALAP'!P61:R61)</f>
        <v>27</v>
      </c>
      <c r="R28" s="109"/>
      <c r="S28" s="112"/>
      <c r="T28" s="111"/>
      <c r="U28" s="108"/>
      <c r="V28" s="160">
        <f>SUM(U10:W10,U18:W18,U23:W23)+SUM('BSc N KÖM ALAP'!U61:W61)</f>
        <v>25</v>
      </c>
      <c r="W28" s="109"/>
      <c r="X28" s="112"/>
      <c r="Y28" s="113"/>
      <c r="Z28" s="108"/>
      <c r="AA28" s="160">
        <f>SUM(Z10:AB10,Z18:AB18,Z23:AB23)+SUM('BSc N KÖM ALAP'!Z61:AB61)</f>
        <v>24</v>
      </c>
      <c r="AB28" s="109"/>
      <c r="AC28" s="110"/>
      <c r="AD28" s="113"/>
      <c r="AE28" s="108"/>
      <c r="AF28" s="325">
        <f>SUM(AE10:AG10,AE18:AG18,AE23:AG23)+SUM('BSc N KÖM ALAP'!AE61:AG61)</f>
        <v>17</v>
      </c>
      <c r="AG28" s="109"/>
      <c r="AH28" s="112"/>
      <c r="AI28" s="111"/>
      <c r="AJ28" s="108"/>
      <c r="AK28" s="325">
        <f>SUM(AJ10:AL10,AJ18:AL18,AJ23:AL23)+SUM('BSc N KÖM ALAP'!AJ61:AL61)</f>
        <v>10</v>
      </c>
      <c r="AL28" s="109"/>
      <c r="AM28" s="112"/>
      <c r="AN28" s="111"/>
      <c r="AO28" s="114"/>
    </row>
    <row r="29" spans="1:41" s="115" customFormat="1" ht="18" customHeight="1">
      <c r="A29" s="116"/>
      <c r="B29" s="117"/>
      <c r="C29" s="118" t="s">
        <v>16</v>
      </c>
      <c r="D29" s="467">
        <f>SUM(I29,N29,S29,X29,AC29,AH29,AM29)</f>
        <v>28</v>
      </c>
      <c r="E29" s="468"/>
      <c r="F29" s="119"/>
      <c r="G29" s="120"/>
      <c r="H29" s="120"/>
      <c r="I29" s="121">
        <f>COUNTIF('BSc N KÖM ALAP'!I11:I65,"v")+COUNTIF(I11:I25,"v")+COUNTIF(I30:I32,"v")</f>
        <v>5</v>
      </c>
      <c r="J29" s="122"/>
      <c r="K29" s="123"/>
      <c r="L29" s="124"/>
      <c r="M29" s="124"/>
      <c r="N29" s="121">
        <f>COUNTIF('BSc N KÖM ALAP'!N11:N65,"v")+COUNTIF(N11:N25,"v")+COUNTIF(N30:N32,"v")</f>
        <v>5</v>
      </c>
      <c r="O29" s="122"/>
      <c r="P29" s="123"/>
      <c r="Q29" s="124"/>
      <c r="R29" s="124"/>
      <c r="S29" s="121">
        <f>COUNTIF('BSc N KÖM ALAP'!S11:S65,"v")+COUNTIF(S11:S25,"v")+COUNTIF(S30:S32,"v")</f>
        <v>4</v>
      </c>
      <c r="T29" s="122"/>
      <c r="U29" s="123"/>
      <c r="V29" s="124"/>
      <c r="W29" s="124"/>
      <c r="X29" s="121">
        <f>COUNTIF('BSc N KÖM ALAP'!X11:X65,"v")+COUNTIF(X11:X25,"v")+COUNTIF(X30:X32,"v")</f>
        <v>5</v>
      </c>
      <c r="Y29" s="125"/>
      <c r="Z29" s="119"/>
      <c r="AA29" s="120"/>
      <c r="AB29" s="120"/>
      <c r="AC29" s="121">
        <f>COUNTIF('BSc N KÖM ALAP'!AC11:AC65,"v")+COUNTIF(AC11:AC25,"v")+COUNTIF(AC30:AC32,"v")</f>
        <v>4</v>
      </c>
      <c r="AD29" s="125"/>
      <c r="AE29" s="123"/>
      <c r="AF29" s="314"/>
      <c r="AG29" s="314"/>
      <c r="AH29" s="326">
        <f>COUNTIF('BSc N KÖM ALAP'!AH11:AH65,"v")+COUNTIF(AH11:AH25,"v")+COUNTIF(AH30:AH32,"v")</f>
        <v>3</v>
      </c>
      <c r="AI29" s="327"/>
      <c r="AJ29" s="313"/>
      <c r="AK29" s="314"/>
      <c r="AL29" s="314"/>
      <c r="AM29" s="326">
        <f>COUNTIF('BSc N KÖM ALAP'!AM11:AM65,"v")+COUNTIF(AM11:AM25,"v")+COUNTIF(AM30:AM32,"v")</f>
        <v>2</v>
      </c>
      <c r="AN29" s="122"/>
      <c r="AO29" s="126"/>
    </row>
    <row r="30" spans="1:41" s="115" customFormat="1" ht="18" customHeight="1" thickBot="1">
      <c r="A30" s="127"/>
      <c r="B30" s="128"/>
      <c r="C30" s="129" t="s">
        <v>95</v>
      </c>
      <c r="D30" s="469">
        <f>SUM(I30,N30,S30,X30,AC30,AH30,AM30)</f>
        <v>30</v>
      </c>
      <c r="E30" s="470"/>
      <c r="F30" s="119"/>
      <c r="G30" s="120"/>
      <c r="H30" s="120"/>
      <c r="I30" s="121">
        <f>COUNTIF('BSc N KÖM ALAP'!I12:I61,"é")+COUNTIF(I12:I26,"é")+COUNTIF(I31:I33,"é")</f>
        <v>5</v>
      </c>
      <c r="J30" s="122"/>
      <c r="K30" s="123"/>
      <c r="L30" s="124"/>
      <c r="M30" s="124"/>
      <c r="N30" s="121">
        <f>COUNTIF('BSc N KÖM ALAP'!N12:N61,"é")+COUNTIF(N12:N26,"é")+COUNTIF(N31:N33,"é")</f>
        <v>3</v>
      </c>
      <c r="O30" s="122"/>
      <c r="P30" s="123"/>
      <c r="Q30" s="124"/>
      <c r="R30" s="124"/>
      <c r="S30" s="121">
        <f>COUNTIF('BSc N KÖM ALAP'!S12:S61,"é")+COUNTIF(S12:S26,"é")+COUNTIF(S31:S33,"é")</f>
        <v>7</v>
      </c>
      <c r="T30" s="122"/>
      <c r="U30" s="123"/>
      <c r="V30" s="124"/>
      <c r="W30" s="124"/>
      <c r="X30" s="121">
        <f>COUNTIF('BSc N KÖM ALAP'!X12:X61,"é")+COUNTIF(X12:X26,"é")+COUNTIF(X31:X33,"é")</f>
        <v>5</v>
      </c>
      <c r="Y30" s="125"/>
      <c r="Z30" s="119"/>
      <c r="AA30" s="120"/>
      <c r="AB30" s="120"/>
      <c r="AC30" s="121">
        <f>COUNTIF('BSc N KÖM ALAP'!AC12:AC61,"é")+COUNTIF(AC12:AC26,"é")+COUNTIF(AC31:AC33,"é")</f>
        <v>4</v>
      </c>
      <c r="AD30" s="125"/>
      <c r="AE30" s="123"/>
      <c r="AF30" s="124"/>
      <c r="AG30" s="124"/>
      <c r="AH30" s="326">
        <f>COUNTIF('BSc N KÖM ALAP'!AH12:AH61,"é")+COUNTIF(AH12:AH26,"é")+COUNTIF(AH31:AH33,"é")</f>
        <v>4</v>
      </c>
      <c r="AI30" s="327"/>
      <c r="AJ30" s="313"/>
      <c r="AK30" s="314"/>
      <c r="AL30" s="314"/>
      <c r="AM30" s="326">
        <f>COUNTIF('BSc N KÖM ALAP'!AM12:AM61,"é")+COUNTIF(AM12:AM26,"é")+COUNTIF(AM31:AM33,"é")</f>
        <v>2</v>
      </c>
      <c r="AN30" s="122"/>
      <c r="AO30" s="126"/>
    </row>
    <row r="31" spans="1:41" s="115" customFormat="1" ht="18" customHeight="1" thickTop="1">
      <c r="A31" s="105"/>
      <c r="B31" s="106"/>
      <c r="C31" s="130" t="s">
        <v>20</v>
      </c>
      <c r="D31" s="131">
        <f>SUM(F31:H31,K31:M31,P31:R31,U31:W31,Z31:AB31,AE31:AG31,AJ31:AL31)</f>
        <v>2</v>
      </c>
      <c r="E31" s="132">
        <f>SUM(J31,O31,T31,Y31,AD31,AI31,AN31)</f>
        <v>0</v>
      </c>
      <c r="F31" s="133"/>
      <c r="G31" s="134"/>
      <c r="H31" s="134"/>
      <c r="I31" s="134"/>
      <c r="J31" s="135"/>
      <c r="K31" s="133">
        <v>0</v>
      </c>
      <c r="L31" s="134">
        <v>0</v>
      </c>
      <c r="M31" s="134">
        <v>2</v>
      </c>
      <c r="N31" s="134" t="s">
        <v>147</v>
      </c>
      <c r="O31" s="135">
        <v>0</v>
      </c>
      <c r="P31" s="133"/>
      <c r="Q31" s="134"/>
      <c r="R31" s="134"/>
      <c r="S31" s="134"/>
      <c r="T31" s="135"/>
      <c r="U31" s="133"/>
      <c r="V31" s="134"/>
      <c r="W31" s="134"/>
      <c r="X31" s="134"/>
      <c r="Y31" s="136"/>
      <c r="Z31" s="133"/>
      <c r="AA31" s="134"/>
      <c r="AB31" s="134"/>
      <c r="AC31" s="134"/>
      <c r="AD31" s="136"/>
      <c r="AE31" s="133"/>
      <c r="AF31" s="134"/>
      <c r="AG31" s="134"/>
      <c r="AH31" s="134"/>
      <c r="AI31" s="135"/>
      <c r="AJ31" s="133"/>
      <c r="AK31" s="134"/>
      <c r="AL31" s="134"/>
      <c r="AM31" s="134"/>
      <c r="AN31" s="135"/>
      <c r="AO31" s="126"/>
    </row>
    <row r="32" spans="1:41" s="115" customFormat="1" ht="18" customHeight="1">
      <c r="A32" s="116"/>
      <c r="B32" s="117"/>
      <c r="C32" s="137" t="s">
        <v>21</v>
      </c>
      <c r="D32" s="164">
        <f>SUM(F32:H32,K32:M32,P32:R32,U32:W32,Z32:AB32,AE32:AG32,AJ32:AL32)</f>
        <v>2</v>
      </c>
      <c r="E32" s="182">
        <f>SUM(J32,O32,T32,Y32,AD32,AI32,AN32)</f>
        <v>0</v>
      </c>
      <c r="F32" s="123"/>
      <c r="G32" s="124"/>
      <c r="H32" s="124"/>
      <c r="I32" s="124"/>
      <c r="J32" s="122"/>
      <c r="K32" s="123"/>
      <c r="L32" s="124"/>
      <c r="M32" s="124"/>
      <c r="N32" s="124"/>
      <c r="O32" s="122"/>
      <c r="P32" s="242">
        <v>0</v>
      </c>
      <c r="Q32" s="124">
        <v>0</v>
      </c>
      <c r="R32" s="124">
        <v>2</v>
      </c>
      <c r="S32" s="124" t="s">
        <v>147</v>
      </c>
      <c r="T32" s="122">
        <v>0</v>
      </c>
      <c r="U32" s="123"/>
      <c r="V32" s="124"/>
      <c r="W32" s="124"/>
      <c r="X32" s="124"/>
      <c r="Y32" s="125"/>
      <c r="Z32" s="123"/>
      <c r="AA32" s="124"/>
      <c r="AB32" s="124"/>
      <c r="AC32" s="124"/>
      <c r="AD32" s="125"/>
      <c r="AE32" s="123"/>
      <c r="AF32" s="124"/>
      <c r="AG32" s="124"/>
      <c r="AH32" s="124"/>
      <c r="AI32" s="122"/>
      <c r="AJ32" s="123"/>
      <c r="AK32" s="124"/>
      <c r="AL32" s="124"/>
      <c r="AM32" s="124"/>
      <c r="AN32" s="122"/>
      <c r="AO32" s="126"/>
    </row>
    <row r="33" spans="1:41" s="115" customFormat="1" ht="18" customHeight="1" thickBot="1">
      <c r="A33" s="138"/>
      <c r="B33" s="139"/>
      <c r="C33" s="481" t="s">
        <v>302</v>
      </c>
      <c r="D33" s="481"/>
      <c r="E33" s="140">
        <v>2</v>
      </c>
      <c r="F33" s="141">
        <v>2</v>
      </c>
      <c r="G33" s="142"/>
      <c r="H33" s="143"/>
      <c r="I33" s="143"/>
      <c r="J33" s="143"/>
      <c r="K33" s="144"/>
      <c r="L33" s="142"/>
      <c r="M33" s="143"/>
      <c r="N33" s="143"/>
      <c r="O33" s="143"/>
      <c r="P33" s="144"/>
      <c r="Q33" s="482">
        <v>0</v>
      </c>
      <c r="R33" s="483">
        <v>2</v>
      </c>
      <c r="S33" s="143">
        <v>0</v>
      </c>
      <c r="T33" s="143" t="s">
        <v>94</v>
      </c>
      <c r="U33" s="144">
        <v>2</v>
      </c>
      <c r="V33" s="142"/>
      <c r="W33" s="143"/>
      <c r="X33" s="143"/>
      <c r="Y33" s="143"/>
      <c r="Z33" s="145"/>
      <c r="AA33" s="142"/>
      <c r="AB33" s="143"/>
      <c r="AC33" s="143"/>
      <c r="AD33" s="145"/>
      <c r="AE33" s="142"/>
      <c r="AF33" s="143"/>
      <c r="AG33" s="143"/>
      <c r="AH33" s="143"/>
      <c r="AI33" s="144"/>
      <c r="AJ33" s="142"/>
      <c r="AK33" s="143"/>
      <c r="AL33" s="143"/>
      <c r="AM33" s="143"/>
      <c r="AN33" s="144"/>
      <c r="AO33" s="126"/>
    </row>
    <row r="34" spans="1:41" ht="15" customHeight="1">
      <c r="A34" s="2"/>
      <c r="B34" s="8"/>
      <c r="C34" s="11"/>
      <c r="D34" s="2"/>
      <c r="E34" s="3"/>
      <c r="F34" s="2"/>
      <c r="G34" s="2"/>
      <c r="H34" s="2"/>
      <c r="I34" s="2"/>
      <c r="J34" s="10"/>
      <c r="K34" s="2"/>
      <c r="L34" s="2"/>
      <c r="M34" s="2"/>
      <c r="N34" s="2"/>
      <c r="O34" s="10"/>
      <c r="P34" s="2"/>
      <c r="Q34" s="2"/>
      <c r="R34" s="2"/>
      <c r="S34" s="2"/>
      <c r="T34" s="10"/>
      <c r="U34" s="1"/>
      <c r="V34" s="1"/>
      <c r="W34" s="1"/>
      <c r="X34" s="2"/>
      <c r="Y34" s="10"/>
      <c r="Z34" s="2"/>
      <c r="AA34" s="2"/>
      <c r="AB34" s="2"/>
      <c r="AC34" s="2"/>
      <c r="AD34" s="10"/>
      <c r="AE34" s="2"/>
      <c r="AF34" s="2"/>
      <c r="AG34" s="2"/>
      <c r="AH34" s="2"/>
      <c r="AI34" s="10"/>
      <c r="AJ34" s="2"/>
      <c r="AK34" s="2"/>
      <c r="AL34" s="2"/>
      <c r="AM34" s="2"/>
      <c r="AN34" s="10"/>
      <c r="AO34" s="7"/>
    </row>
    <row r="35" spans="1:41" ht="15" customHeight="1">
      <c r="A35" s="2"/>
      <c r="B35" s="33" t="s">
        <v>86</v>
      </c>
      <c r="C35" s="1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"/>
      <c r="V35" s="1"/>
      <c r="W35" s="1"/>
      <c r="X35" s="2"/>
      <c r="Y35" s="10"/>
      <c r="Z35" s="2"/>
      <c r="AA35" s="2"/>
      <c r="AB35" s="2"/>
      <c r="AC35" s="2"/>
      <c r="AD35" s="10"/>
      <c r="AE35" s="2"/>
      <c r="AF35" s="2"/>
      <c r="AG35" s="2"/>
      <c r="AH35" s="2"/>
      <c r="AI35" s="10"/>
      <c r="AJ35" s="2"/>
      <c r="AK35" s="2"/>
      <c r="AL35" s="2"/>
      <c r="AM35" s="2"/>
      <c r="AN35" s="10"/>
      <c r="AO35" s="7"/>
    </row>
    <row r="36" spans="1:41" ht="15" customHeight="1">
      <c r="A36" s="328"/>
      <c r="B36" s="329" t="s">
        <v>176</v>
      </c>
      <c r="C36" s="243"/>
      <c r="K36" s="15"/>
      <c r="L36" s="15"/>
      <c r="M36" s="15"/>
      <c r="N36" s="15"/>
      <c r="O36" s="163"/>
      <c r="P36" s="15"/>
      <c r="Q36" s="15"/>
      <c r="R36" s="15"/>
      <c r="S36" s="15"/>
      <c r="T36" s="15"/>
      <c r="U36" s="1"/>
      <c r="V36" s="1"/>
      <c r="W36" s="1"/>
      <c r="X36" s="2"/>
      <c r="Y36" s="10"/>
      <c r="Z36" s="2"/>
      <c r="AA36" s="2"/>
      <c r="AB36" s="2"/>
      <c r="AC36" s="2"/>
      <c r="AD36" s="10"/>
      <c r="AE36" s="2"/>
      <c r="AF36" s="2"/>
      <c r="AG36" s="2"/>
      <c r="AH36" s="2"/>
      <c r="AI36" s="10"/>
      <c r="AJ36" s="2"/>
      <c r="AK36" s="2"/>
      <c r="AL36" s="2"/>
      <c r="AM36" s="2"/>
      <c r="AN36" s="10"/>
      <c r="AO36" s="7"/>
    </row>
    <row r="37" spans="1:41" ht="15" customHeight="1">
      <c r="A37" s="2"/>
      <c r="B37" s="329" t="s">
        <v>177</v>
      </c>
      <c r="C37" s="244"/>
      <c r="U37" s="1"/>
      <c r="V37" s="1"/>
      <c r="W37" s="1"/>
      <c r="X37" s="2"/>
      <c r="Y37" s="10"/>
      <c r="Z37" s="2"/>
      <c r="AA37" s="2"/>
      <c r="AB37" s="2"/>
      <c r="AC37" s="2"/>
      <c r="AD37" s="10"/>
      <c r="AE37" s="2"/>
      <c r="AF37" s="2"/>
      <c r="AG37" s="2"/>
      <c r="AH37" s="2"/>
      <c r="AI37" s="10"/>
      <c r="AJ37" s="2"/>
      <c r="AK37" s="2"/>
      <c r="AL37" s="2"/>
      <c r="AM37" s="2"/>
      <c r="AN37" s="10"/>
      <c r="AO37" s="7"/>
    </row>
    <row r="38" spans="1:41" ht="15" customHeight="1">
      <c r="A38" s="2"/>
      <c r="B38" s="329"/>
      <c r="C38" s="244"/>
      <c r="D38" s="344"/>
      <c r="E38" s="344"/>
      <c r="F38" s="344"/>
      <c r="G38" s="344"/>
      <c r="H38" s="344"/>
      <c r="I38" s="344"/>
      <c r="J38" s="344"/>
      <c r="U38" s="1"/>
      <c r="V38" s="1"/>
      <c r="W38" s="1"/>
      <c r="X38" s="2"/>
      <c r="Y38" s="10"/>
      <c r="Z38" s="2"/>
      <c r="AA38" s="2"/>
      <c r="AB38" s="2"/>
      <c r="AC38" s="2"/>
      <c r="AD38" s="10"/>
      <c r="AE38" s="2"/>
      <c r="AF38" s="2"/>
      <c r="AG38" s="2"/>
      <c r="AH38" s="2"/>
      <c r="AI38" s="10"/>
      <c r="AJ38" s="2"/>
      <c r="AK38" s="2"/>
      <c r="AL38" s="2"/>
      <c r="AM38" s="2"/>
      <c r="AN38" s="10"/>
      <c r="AO38" s="7"/>
    </row>
    <row r="39" spans="1:41" ht="15" customHeight="1">
      <c r="A39" s="2"/>
      <c r="B39" s="329"/>
      <c r="C39" s="244"/>
      <c r="D39" s="344"/>
      <c r="E39" s="344"/>
      <c r="F39" s="344"/>
      <c r="G39" s="344"/>
      <c r="H39" s="344"/>
      <c r="I39" s="344"/>
      <c r="J39" s="344"/>
      <c r="U39" s="1"/>
      <c r="V39" s="1"/>
      <c r="W39" s="1"/>
      <c r="X39" s="2"/>
      <c r="Y39" s="10"/>
      <c r="Z39" s="2"/>
      <c r="AA39" s="2"/>
      <c r="AB39" s="2"/>
      <c r="AC39" s="2"/>
      <c r="AD39" s="10"/>
      <c r="AE39" s="2"/>
      <c r="AF39" s="2"/>
      <c r="AG39" s="2"/>
      <c r="AH39" s="2"/>
      <c r="AI39" s="10"/>
      <c r="AJ39" s="2"/>
      <c r="AK39" s="2"/>
      <c r="AL39" s="2"/>
      <c r="AM39" s="2"/>
      <c r="AN39" s="10"/>
      <c r="AO39" s="7"/>
    </row>
    <row r="40" spans="1:41" ht="15" customHeight="1">
      <c r="A40" s="2"/>
      <c r="B40" s="329"/>
      <c r="C40" s="244"/>
      <c r="D40" s="344"/>
      <c r="E40" s="344"/>
      <c r="F40" s="344"/>
      <c r="G40" s="344"/>
      <c r="H40" s="344"/>
      <c r="I40" s="344"/>
      <c r="J40" s="344"/>
      <c r="U40" s="1"/>
      <c r="V40" s="1"/>
      <c r="W40" s="1"/>
      <c r="X40" s="2"/>
      <c r="Y40" s="10"/>
      <c r="Z40" s="2"/>
      <c r="AA40" s="2"/>
      <c r="AB40" s="2"/>
      <c r="AC40" s="2"/>
      <c r="AD40" s="10"/>
      <c r="AE40" s="2"/>
      <c r="AF40" s="2"/>
      <c r="AG40" s="2"/>
      <c r="AH40" s="2"/>
      <c r="AI40" s="10"/>
      <c r="AJ40" s="2"/>
      <c r="AK40" s="2"/>
      <c r="AL40" s="2"/>
      <c r="AM40" s="2"/>
      <c r="AN40" s="10"/>
      <c r="AO40" s="7"/>
    </row>
    <row r="41" spans="1:41" ht="15" customHeight="1">
      <c r="A41" s="2"/>
      <c r="B41" s="329"/>
      <c r="C41" s="244"/>
      <c r="D41" s="344"/>
      <c r="E41" s="344"/>
      <c r="F41" s="344"/>
      <c r="G41" s="344"/>
      <c r="H41" s="344"/>
      <c r="I41" s="344"/>
      <c r="J41" s="344"/>
      <c r="U41" s="1"/>
      <c r="V41" s="1"/>
      <c r="W41" s="1"/>
      <c r="X41" s="2"/>
      <c r="Y41" s="10"/>
      <c r="Z41" s="2"/>
      <c r="AA41" s="2"/>
      <c r="AB41" s="2"/>
      <c r="AC41" s="2"/>
      <c r="AD41" s="10"/>
      <c r="AE41" s="2"/>
      <c r="AF41" s="2"/>
      <c r="AG41" s="2"/>
      <c r="AH41" s="2"/>
      <c r="AI41" s="10"/>
      <c r="AJ41" s="2"/>
      <c r="AK41" s="2"/>
      <c r="AL41" s="2"/>
      <c r="AM41" s="2"/>
      <c r="AN41" s="10"/>
      <c r="AO41" s="7"/>
    </row>
    <row r="42" spans="1:41" ht="15" customHeight="1">
      <c r="A42" s="2"/>
      <c r="B42" s="329"/>
      <c r="C42" s="244"/>
      <c r="D42" s="459" t="s">
        <v>284</v>
      </c>
      <c r="E42" s="459"/>
      <c r="F42" s="459"/>
      <c r="G42" s="459"/>
      <c r="H42" s="459"/>
      <c r="I42" s="459"/>
      <c r="J42" s="459"/>
      <c r="U42" s="1"/>
      <c r="V42" s="1"/>
      <c r="W42" s="1"/>
      <c r="X42" s="2"/>
      <c r="Y42" s="10"/>
      <c r="Z42" s="2"/>
      <c r="AA42" s="2"/>
      <c r="AB42" s="2"/>
      <c r="AC42" s="2"/>
      <c r="AD42" s="10"/>
      <c r="AE42" s="2"/>
      <c r="AF42" s="2"/>
      <c r="AG42" s="2"/>
      <c r="AH42" s="2"/>
      <c r="AI42" s="10"/>
      <c r="AJ42" s="2"/>
      <c r="AK42" s="2"/>
      <c r="AL42" s="2"/>
      <c r="AM42" s="2"/>
      <c r="AN42" s="10"/>
      <c r="AO42" s="7"/>
    </row>
    <row r="43" spans="1:41" ht="15" customHeight="1">
      <c r="A43" s="2"/>
      <c r="B43" s="329"/>
      <c r="C43" s="244"/>
      <c r="D43" s="459"/>
      <c r="E43" s="459"/>
      <c r="F43" s="459"/>
      <c r="G43" s="459"/>
      <c r="H43" s="459"/>
      <c r="I43" s="459"/>
      <c r="J43" s="459"/>
      <c r="U43" s="1"/>
      <c r="V43" s="1"/>
      <c r="W43" s="1"/>
      <c r="X43" s="2"/>
      <c r="Y43" s="10"/>
      <c r="Z43" s="2"/>
      <c r="AA43" s="2"/>
      <c r="AB43" s="2"/>
      <c r="AC43" s="2"/>
      <c r="AD43" s="10"/>
      <c r="AE43" s="2"/>
      <c r="AF43" s="2"/>
      <c r="AG43" s="2"/>
      <c r="AH43" s="2"/>
      <c r="AI43" s="10"/>
      <c r="AJ43" s="2"/>
      <c r="AK43" s="2"/>
      <c r="AL43" s="2"/>
      <c r="AM43" s="2"/>
      <c r="AN43" s="10"/>
      <c r="AO43" s="7"/>
    </row>
    <row r="44" spans="1:41" ht="15" customHeight="1">
      <c r="A44" s="2"/>
      <c r="B44" s="329"/>
      <c r="C44" s="244"/>
      <c r="D44" s="344"/>
      <c r="E44" s="344"/>
      <c r="F44" s="344" t="s">
        <v>285</v>
      </c>
      <c r="G44" s="344"/>
      <c r="H44" s="344"/>
      <c r="I44" s="344"/>
      <c r="J44" s="344"/>
      <c r="U44" s="1"/>
      <c r="V44" s="1"/>
      <c r="W44" s="1"/>
      <c r="X44" s="2"/>
      <c r="Y44" s="10"/>
      <c r="Z44" s="2"/>
      <c r="AA44" s="2"/>
      <c r="AB44" s="2"/>
      <c r="AC44" s="2"/>
      <c r="AD44" s="10"/>
      <c r="AE44" s="2"/>
      <c r="AF44" s="2"/>
      <c r="AG44" s="2"/>
      <c r="AH44" s="2"/>
      <c r="AI44" s="10"/>
      <c r="AJ44" s="2"/>
      <c r="AK44" s="2"/>
      <c r="AL44" s="2"/>
      <c r="AM44" s="2"/>
      <c r="AN44" s="10"/>
      <c r="AO44" s="7"/>
    </row>
    <row r="45" spans="1:41" ht="15" customHeight="1">
      <c r="A45" s="2"/>
      <c r="B45" s="33"/>
      <c r="D45" s="23"/>
      <c r="E45" s="23"/>
      <c r="F45" s="23"/>
      <c r="G45" s="23"/>
      <c r="H45" s="23"/>
      <c r="I45" s="23"/>
      <c r="J45" s="23"/>
      <c r="U45" s="1"/>
      <c r="V45" s="1"/>
      <c r="W45" s="1"/>
      <c r="X45" s="2"/>
      <c r="Y45" s="10"/>
      <c r="Z45" s="2"/>
      <c r="AA45" s="2"/>
      <c r="AB45" s="2"/>
      <c r="AC45" s="2"/>
      <c r="AD45" s="10"/>
      <c r="AE45" s="2"/>
      <c r="AF45" s="2"/>
      <c r="AG45" s="2"/>
      <c r="AH45" s="2"/>
      <c r="AI45" s="10"/>
      <c r="AJ45" s="2"/>
      <c r="AK45" s="2"/>
      <c r="AL45" s="2"/>
      <c r="AM45" s="2"/>
      <c r="AN45" s="10"/>
      <c r="AO45" s="7"/>
    </row>
    <row r="46" spans="1:41" ht="15" customHeight="1">
      <c r="A46" s="2"/>
      <c r="B46" s="8"/>
      <c r="C46" s="11"/>
      <c r="D46" s="2"/>
      <c r="E46" s="3"/>
      <c r="F46" s="2"/>
      <c r="G46" s="2"/>
      <c r="H46" s="2"/>
      <c r="I46" s="2"/>
      <c r="J46" s="10"/>
      <c r="K46" s="2"/>
      <c r="L46" s="2"/>
      <c r="M46" s="2"/>
      <c r="N46" s="2"/>
      <c r="O46" s="10"/>
      <c r="P46" s="2"/>
      <c r="Q46" s="2"/>
      <c r="R46" s="2"/>
      <c r="S46" s="2"/>
      <c r="T46" s="10"/>
      <c r="U46" s="1"/>
      <c r="V46" s="1"/>
      <c r="W46" s="1"/>
      <c r="X46" s="2"/>
      <c r="Y46" s="10"/>
      <c r="Z46" s="2"/>
      <c r="AA46" s="2"/>
      <c r="AB46" s="2"/>
      <c r="AC46" s="2"/>
      <c r="AD46" s="10"/>
      <c r="AE46" s="2"/>
      <c r="AF46" s="2"/>
      <c r="AG46" s="2"/>
      <c r="AH46" s="2"/>
      <c r="AI46" s="10"/>
      <c r="AJ46" s="2"/>
      <c r="AK46" s="2"/>
      <c r="AL46" s="2"/>
      <c r="AM46" s="2"/>
      <c r="AN46" s="10"/>
      <c r="AO46" s="7"/>
    </row>
  </sheetData>
  <sheetProtection/>
  <mergeCells count="17">
    <mergeCell ref="D42:J43"/>
    <mergeCell ref="AP7:AP8"/>
    <mergeCell ref="AQ7:AQ8"/>
    <mergeCell ref="A18:C18"/>
    <mergeCell ref="A23:C23"/>
    <mergeCell ref="B7:B8"/>
    <mergeCell ref="C7:C8"/>
    <mergeCell ref="D28:E28"/>
    <mergeCell ref="D29:E29"/>
    <mergeCell ref="D30:E30"/>
    <mergeCell ref="B5:C5"/>
    <mergeCell ref="A7:A8"/>
    <mergeCell ref="A10:C10"/>
    <mergeCell ref="AO7:AO8"/>
    <mergeCell ref="F7:AI7"/>
    <mergeCell ref="E7:E8"/>
    <mergeCell ref="A6:AN6"/>
  </mergeCells>
  <printOptions horizontalCentered="1"/>
  <pageMargins left="0.15748031496062992" right="0.15748031496062992" top="0.7" bottom="0.56" header="0.59" footer="0.31496062992125984"/>
  <pageSetup horizontalDpi="600" verticalDpi="600" orientation="landscape" paperSize="9" scale="46" r:id="rId1"/>
  <headerFooter alignWithMargins="0">
    <oddFooter>&amp;L&amp;14Nyomtatva:&amp;D&amp;C&amp;12Tanterv -Nappali 
&amp;F&amp;R&amp;14 2/5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46"/>
  <sheetViews>
    <sheetView showGridLines="0" view="pageBreakPreview" zoomScale="75" zoomScaleNormal="75" zoomScaleSheetLayoutView="75" zoomScalePageLayoutView="0" workbookViewId="0" topLeftCell="A1">
      <selection activeCell="N33" sqref="N33"/>
    </sheetView>
  </sheetViews>
  <sheetFormatPr defaultColWidth="9.00390625" defaultRowHeight="12.75"/>
  <cols>
    <col min="1" max="1" width="5.625" style="12" customWidth="1"/>
    <col min="2" max="2" width="16.375" style="5" customWidth="1"/>
    <col min="3" max="3" width="54.875" style="6" customWidth="1"/>
    <col min="4" max="4" width="6.00390625" style="4" customWidth="1"/>
    <col min="5" max="5" width="7.875" style="4" customWidth="1"/>
    <col min="6" max="9" width="3.625" style="4" customWidth="1"/>
    <col min="10" max="10" width="4.625" style="4" customWidth="1"/>
    <col min="11" max="14" width="3.625" style="4" customWidth="1"/>
    <col min="15" max="15" width="4.625" style="4" customWidth="1"/>
    <col min="16" max="19" width="3.625" style="4" customWidth="1"/>
    <col min="20" max="20" width="4.625" style="4" customWidth="1"/>
    <col min="21" max="24" width="3.625" style="4" customWidth="1"/>
    <col min="25" max="25" width="4.625" style="4" customWidth="1"/>
    <col min="26" max="29" width="3.625" style="4" customWidth="1"/>
    <col min="30" max="30" width="4.625" style="4" customWidth="1"/>
    <col min="31" max="34" width="3.625" style="4" customWidth="1"/>
    <col min="35" max="35" width="4.625" style="4" customWidth="1"/>
    <col min="36" max="39" width="3.625" style="4" customWidth="1"/>
    <col min="40" max="40" width="4.625" style="4" customWidth="1"/>
    <col min="41" max="41" width="38.625" style="4" customWidth="1"/>
    <col min="42" max="43" width="9.125" style="4" hidden="1" customWidth="1"/>
    <col min="44" max="16384" width="9.125" style="4" customWidth="1"/>
  </cols>
  <sheetData>
    <row r="1" spans="1:43" s="32" customFormat="1" ht="18">
      <c r="A1" s="43" t="s">
        <v>277</v>
      </c>
      <c r="B1" s="44"/>
      <c r="C1" s="45"/>
      <c r="G1" s="46"/>
      <c r="H1" s="46"/>
      <c r="I1" s="46"/>
      <c r="J1" s="46"/>
      <c r="K1" s="46"/>
      <c r="L1" s="46"/>
      <c r="M1" s="46"/>
      <c r="N1" s="46"/>
      <c r="O1" s="46" t="s">
        <v>185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G1" s="115" t="s">
        <v>286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3" s="32" customFormat="1" ht="18">
      <c r="A2" s="43" t="s">
        <v>96</v>
      </c>
      <c r="B2" s="44"/>
      <c r="C2" s="45"/>
      <c r="G2" s="46"/>
      <c r="H2" s="46"/>
      <c r="I2" s="46"/>
      <c r="J2" s="46"/>
      <c r="K2" s="46"/>
      <c r="L2" s="46"/>
      <c r="M2" s="46"/>
      <c r="N2" s="46"/>
      <c r="O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G2" s="426" t="s">
        <v>287</v>
      </c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29" s="32" customFormat="1" ht="18">
      <c r="A3" s="43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136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7:35" ht="21.75" customHeight="1">
      <c r="G4" s="46"/>
      <c r="H4" s="46"/>
      <c r="I4" s="46"/>
      <c r="J4" s="46"/>
      <c r="K4" s="46"/>
      <c r="L4" s="46"/>
      <c r="M4" s="46"/>
      <c r="N4" s="46"/>
      <c r="O4" s="46" t="s">
        <v>186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</row>
    <row r="5" spans="2:40" ht="33" customHeight="1">
      <c r="B5" s="447"/>
      <c r="C5" s="4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5.5" customHeight="1" thickBot="1">
      <c r="A6" s="445" t="s">
        <v>25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</row>
    <row r="7" spans="1:43" s="23" customFormat="1" ht="20.25" customHeight="1">
      <c r="A7" s="440"/>
      <c r="B7" s="463" t="s">
        <v>23</v>
      </c>
      <c r="C7" s="451" t="s">
        <v>2</v>
      </c>
      <c r="D7" s="19" t="s">
        <v>0</v>
      </c>
      <c r="E7" s="457" t="s">
        <v>26</v>
      </c>
      <c r="F7" s="433" t="s">
        <v>1</v>
      </c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20"/>
      <c r="AK7" s="20"/>
      <c r="AL7" s="20"/>
      <c r="AM7" s="21"/>
      <c r="AN7" s="22"/>
      <c r="AO7" s="436" t="s">
        <v>28</v>
      </c>
      <c r="AP7" s="448" t="s">
        <v>91</v>
      </c>
      <c r="AQ7" s="444" t="s">
        <v>92</v>
      </c>
    </row>
    <row r="8" spans="1:43" s="23" customFormat="1" ht="20.25" customHeight="1" thickBot="1">
      <c r="A8" s="435"/>
      <c r="B8" s="464"/>
      <c r="C8" s="452"/>
      <c r="D8" s="24" t="s">
        <v>3</v>
      </c>
      <c r="E8" s="458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56"/>
      <c r="AP8" s="448"/>
      <c r="AQ8" s="444"/>
    </row>
    <row r="9" spans="1:41" s="9" customFormat="1" ht="19.5" customHeight="1">
      <c r="A9" s="31"/>
      <c r="B9" s="35"/>
      <c r="C9" s="36"/>
      <c r="D9" s="60"/>
      <c r="E9" s="48"/>
      <c r="F9" s="94" t="s">
        <v>10</v>
      </c>
      <c r="G9" s="95" t="s">
        <v>12</v>
      </c>
      <c r="H9" s="95" t="s">
        <v>11</v>
      </c>
      <c r="I9" s="95" t="s">
        <v>13</v>
      </c>
      <c r="J9" s="96" t="s">
        <v>14</v>
      </c>
      <c r="K9" s="94" t="s">
        <v>10</v>
      </c>
      <c r="L9" s="95" t="s">
        <v>12</v>
      </c>
      <c r="M9" s="95" t="s">
        <v>11</v>
      </c>
      <c r="N9" s="95" t="s">
        <v>13</v>
      </c>
      <c r="O9" s="96" t="s">
        <v>14</v>
      </c>
      <c r="P9" s="94" t="s">
        <v>10</v>
      </c>
      <c r="Q9" s="95" t="s">
        <v>12</v>
      </c>
      <c r="R9" s="95" t="s">
        <v>11</v>
      </c>
      <c r="S9" s="95" t="s">
        <v>13</v>
      </c>
      <c r="T9" s="96" t="s">
        <v>14</v>
      </c>
      <c r="U9" s="94" t="s">
        <v>10</v>
      </c>
      <c r="V9" s="95" t="s">
        <v>12</v>
      </c>
      <c r="W9" s="95" t="s">
        <v>11</v>
      </c>
      <c r="X9" s="95" t="s">
        <v>13</v>
      </c>
      <c r="Y9" s="96" t="s">
        <v>14</v>
      </c>
      <c r="Z9" s="94" t="s">
        <v>10</v>
      </c>
      <c r="AA9" s="95" t="s">
        <v>12</v>
      </c>
      <c r="AB9" s="95" t="s">
        <v>11</v>
      </c>
      <c r="AC9" s="95" t="s">
        <v>13</v>
      </c>
      <c r="AD9" s="96" t="s">
        <v>14</v>
      </c>
      <c r="AE9" s="94" t="s">
        <v>10</v>
      </c>
      <c r="AF9" s="95" t="s">
        <v>12</v>
      </c>
      <c r="AG9" s="95" t="s">
        <v>11</v>
      </c>
      <c r="AH9" s="95" t="s">
        <v>13</v>
      </c>
      <c r="AI9" s="96" t="s">
        <v>14</v>
      </c>
      <c r="AJ9" s="97" t="s">
        <v>10</v>
      </c>
      <c r="AK9" s="18" t="s">
        <v>12</v>
      </c>
      <c r="AL9" s="18" t="s">
        <v>11</v>
      </c>
      <c r="AM9" s="18" t="s">
        <v>13</v>
      </c>
      <c r="AN9" s="96" t="s">
        <v>14</v>
      </c>
      <c r="AO9" s="104" t="s">
        <v>23</v>
      </c>
    </row>
    <row r="10" spans="1:41" ht="20.25" customHeight="1">
      <c r="A10" s="437" t="s">
        <v>137</v>
      </c>
      <c r="B10" s="438"/>
      <c r="C10" s="439"/>
      <c r="D10" s="75">
        <f>SUM(D11:D20)</f>
        <v>19</v>
      </c>
      <c r="E10" s="76">
        <f>SUM(E11:E20)</f>
        <v>33</v>
      </c>
      <c r="F10" s="75">
        <f>SUM(F11:F20)</f>
        <v>0</v>
      </c>
      <c r="G10" s="78">
        <f>SUM(G11:G20)</f>
        <v>0</v>
      </c>
      <c r="H10" s="78">
        <f>SUM(H11:H20)</f>
        <v>0</v>
      </c>
      <c r="I10" s="78"/>
      <c r="J10" s="76">
        <f>SUM(J11:J20)</f>
        <v>0</v>
      </c>
      <c r="K10" s="75">
        <f>SUM(K11:K20)</f>
        <v>0</v>
      </c>
      <c r="L10" s="78">
        <f>SUM(L11:L20)</f>
        <v>0</v>
      </c>
      <c r="M10" s="78">
        <f>SUM(M11:M20)</f>
        <v>0</v>
      </c>
      <c r="N10" s="78"/>
      <c r="O10" s="76">
        <f>SUM(O11:O20)</f>
        <v>0</v>
      </c>
      <c r="P10" s="75">
        <f>SUM(P11:P20)</f>
        <v>0</v>
      </c>
      <c r="Q10" s="78">
        <f>SUM(Q11:Q20)</f>
        <v>0</v>
      </c>
      <c r="R10" s="78">
        <f>SUM(R11:R20)</f>
        <v>0</v>
      </c>
      <c r="S10" s="78"/>
      <c r="T10" s="76">
        <f>SUM(T11:T20)</f>
        <v>0</v>
      </c>
      <c r="U10" s="75">
        <f>SUM(U11:U20)</f>
        <v>0</v>
      </c>
      <c r="V10" s="78">
        <f>SUM(V11:V20)</f>
        <v>0</v>
      </c>
      <c r="W10" s="78">
        <f>SUM(W11:W20)</f>
        <v>0</v>
      </c>
      <c r="X10" s="78"/>
      <c r="Y10" s="76">
        <f>SUM(Y11:Y20)</f>
        <v>0</v>
      </c>
      <c r="Z10" s="75">
        <f>SUM(Z11:Z20)</f>
        <v>2</v>
      </c>
      <c r="AA10" s="78">
        <f>SUM(AA11:AA20)</f>
        <v>1</v>
      </c>
      <c r="AB10" s="78">
        <f>SUM(AB11:AB20)</f>
        <v>0</v>
      </c>
      <c r="AC10" s="78"/>
      <c r="AD10" s="76">
        <f>SUM(AD11:AD20)</f>
        <v>5</v>
      </c>
      <c r="AE10" s="75">
        <f>SUM(AE11:AE20)</f>
        <v>8</v>
      </c>
      <c r="AF10" s="78">
        <f>SUM(AF11:AF20)</f>
        <v>0</v>
      </c>
      <c r="AG10" s="78">
        <f>SUM(AG11:AG20)</f>
        <v>2</v>
      </c>
      <c r="AH10" s="78"/>
      <c r="AI10" s="76">
        <f>SUM(AI11:AI20)</f>
        <v>19</v>
      </c>
      <c r="AJ10" s="75">
        <f>SUM(AJ11:AJ20)</f>
        <v>3</v>
      </c>
      <c r="AK10" s="78">
        <f>SUM(AK11:AK20)</f>
        <v>2</v>
      </c>
      <c r="AL10" s="78">
        <f>SUM(AL11:AL20)</f>
        <v>1</v>
      </c>
      <c r="AM10" s="78"/>
      <c r="AN10" s="76">
        <f>SUM(AN11:AN20)</f>
        <v>9</v>
      </c>
      <c r="AO10" s="92"/>
    </row>
    <row r="11" spans="1:43" ht="18" customHeight="1">
      <c r="A11" s="63" t="s">
        <v>66</v>
      </c>
      <c r="B11" s="300" t="s">
        <v>249</v>
      </c>
      <c r="C11" s="301" t="s">
        <v>152</v>
      </c>
      <c r="D11" s="30">
        <f>SUM(F11:H11,K11:M11,P11:R11,U11:W11,Z11:AB11,AE11:AG11,AJ11:AL11)</f>
        <v>3</v>
      </c>
      <c r="E11" s="181">
        <f>SUM(J11,O11,T11,Y11,AD11,AI11,AN11)</f>
        <v>5</v>
      </c>
      <c r="F11" s="232"/>
      <c r="G11" s="233"/>
      <c r="H11" s="81"/>
      <c r="I11" s="83"/>
      <c r="J11" s="234"/>
      <c r="K11" s="235"/>
      <c r="L11" s="232"/>
      <c r="M11" s="81"/>
      <c r="N11" s="83"/>
      <c r="O11" s="234"/>
      <c r="P11" s="81"/>
      <c r="Q11" s="82"/>
      <c r="R11" s="81"/>
      <c r="S11" s="83"/>
      <c r="T11" s="234"/>
      <c r="U11" s="81"/>
      <c r="V11" s="82"/>
      <c r="W11" s="81"/>
      <c r="X11" s="83"/>
      <c r="Y11" s="234"/>
      <c r="Z11" s="303">
        <v>2</v>
      </c>
      <c r="AA11" s="304">
        <v>1</v>
      </c>
      <c r="AB11" s="303">
        <v>0</v>
      </c>
      <c r="AC11" s="305" t="s">
        <v>15</v>
      </c>
      <c r="AD11" s="306">
        <v>5</v>
      </c>
      <c r="AE11" s="123"/>
      <c r="AF11" s="124"/>
      <c r="AG11" s="307"/>
      <c r="AH11" s="124"/>
      <c r="AI11" s="308"/>
      <c r="AJ11" s="309"/>
      <c r="AK11" s="304"/>
      <c r="AL11" s="303"/>
      <c r="AM11" s="305"/>
      <c r="AN11" s="306"/>
      <c r="AO11" s="165" t="s">
        <v>207</v>
      </c>
      <c r="AP11" s="23">
        <f>SUM(F11:H11,K11:M11,P11:R11,U11:W11,Z11:AB11,AE11:AG11,AJ11:AL11)</f>
        <v>3</v>
      </c>
      <c r="AQ11" s="23">
        <f>IF(D11=AP11,,1)</f>
        <v>0</v>
      </c>
    </row>
    <row r="12" spans="1:43" ht="18" customHeight="1">
      <c r="A12" s="62" t="s">
        <v>67</v>
      </c>
      <c r="B12" s="302" t="s">
        <v>250</v>
      </c>
      <c r="C12" s="301" t="s">
        <v>153</v>
      </c>
      <c r="D12" s="30">
        <f>SUM(F12:H12,K12:M12,P12:R12,U12:W12,Z12:AB12,AE12:AG12,AJ12:AL12)</f>
        <v>3</v>
      </c>
      <c r="E12" s="182">
        <f>SUM(J12,O12,T12,Y12,AD12,AI12,AN12)</f>
        <v>5</v>
      </c>
      <c r="F12" s="231"/>
      <c r="G12" s="82"/>
      <c r="H12" s="84"/>
      <c r="I12" s="85"/>
      <c r="J12" s="238"/>
      <c r="K12" s="231"/>
      <c r="L12" s="82"/>
      <c r="M12" s="84"/>
      <c r="N12" s="85"/>
      <c r="O12" s="238"/>
      <c r="P12" s="84"/>
      <c r="Q12" s="82"/>
      <c r="R12" s="84"/>
      <c r="S12" s="85"/>
      <c r="T12" s="238"/>
      <c r="U12" s="84"/>
      <c r="V12" s="82"/>
      <c r="W12" s="84"/>
      <c r="X12" s="85"/>
      <c r="Y12" s="238"/>
      <c r="Z12" s="310"/>
      <c r="AA12" s="304"/>
      <c r="AB12" s="310"/>
      <c r="AC12" s="311"/>
      <c r="AD12" s="312"/>
      <c r="AE12" s="313">
        <v>2</v>
      </c>
      <c r="AF12" s="314">
        <v>0</v>
      </c>
      <c r="AG12" s="315">
        <v>1</v>
      </c>
      <c r="AH12" s="314" t="s">
        <v>15</v>
      </c>
      <c r="AI12" s="316">
        <v>5</v>
      </c>
      <c r="AJ12" s="317"/>
      <c r="AK12" s="304"/>
      <c r="AL12" s="310"/>
      <c r="AM12" s="311"/>
      <c r="AN12" s="312"/>
      <c r="AO12" s="166"/>
      <c r="AP12" s="23">
        <f aca="true" t="shared" si="0" ref="AP12:AP20">SUM(F12:H12,K12:M12,P12:R12,U12:W12,Z12:AB12,AE12:AG12,AJ12:AL12)</f>
        <v>3</v>
      </c>
      <c r="AQ12" s="23">
        <f aca="true" t="shared" si="1" ref="AQ12:AQ20">IF(D12=AP12,,1)</f>
        <v>0</v>
      </c>
    </row>
    <row r="13" spans="1:43" ht="18" customHeight="1">
      <c r="A13" s="62" t="s">
        <v>69</v>
      </c>
      <c r="B13" s="302" t="s">
        <v>251</v>
      </c>
      <c r="C13" s="301" t="s">
        <v>154</v>
      </c>
      <c r="D13" s="30">
        <f aca="true" t="shared" si="2" ref="D13:D25">SUM(F13:H13,K13:M13,P13:R13,U13:W13,Z13:AB13,AE13:AG13,AJ13:AL13)</f>
        <v>2</v>
      </c>
      <c r="E13" s="182">
        <f aca="true" t="shared" si="3" ref="E13:E25">SUM(J13,O13,T13,Y13,AD13,AI13,AN13)</f>
        <v>3</v>
      </c>
      <c r="F13" s="231"/>
      <c r="G13" s="82"/>
      <c r="H13" s="84"/>
      <c r="I13" s="85"/>
      <c r="J13" s="238"/>
      <c r="K13" s="231"/>
      <c r="L13" s="231"/>
      <c r="M13" s="84"/>
      <c r="N13" s="85"/>
      <c r="O13" s="238"/>
      <c r="P13" s="161"/>
      <c r="Q13" s="162"/>
      <c r="R13" s="162"/>
      <c r="S13" s="162"/>
      <c r="T13" s="236"/>
      <c r="U13" s="161"/>
      <c r="V13" s="162"/>
      <c r="W13" s="162"/>
      <c r="X13" s="162"/>
      <c r="Y13" s="236"/>
      <c r="Z13" s="313"/>
      <c r="AA13" s="314"/>
      <c r="AB13" s="310"/>
      <c r="AC13" s="311"/>
      <c r="AD13" s="312"/>
      <c r="AE13" s="313">
        <v>2</v>
      </c>
      <c r="AF13" s="314">
        <v>0</v>
      </c>
      <c r="AG13" s="314">
        <v>0</v>
      </c>
      <c r="AH13" s="314" t="s">
        <v>15</v>
      </c>
      <c r="AI13" s="316">
        <v>3</v>
      </c>
      <c r="AJ13" s="317"/>
      <c r="AK13" s="304"/>
      <c r="AL13" s="310"/>
      <c r="AM13" s="311"/>
      <c r="AN13" s="312"/>
      <c r="AO13" s="166" t="s">
        <v>249</v>
      </c>
      <c r="AP13" s="23"/>
      <c r="AQ13" s="23"/>
    </row>
    <row r="14" spans="1:43" ht="18" customHeight="1">
      <c r="A14" s="62" t="s">
        <v>70</v>
      </c>
      <c r="B14" s="302" t="s">
        <v>252</v>
      </c>
      <c r="C14" s="301" t="s">
        <v>155</v>
      </c>
      <c r="D14" s="30">
        <f t="shared" si="2"/>
        <v>2</v>
      </c>
      <c r="E14" s="182">
        <f t="shared" si="3"/>
        <v>4</v>
      </c>
      <c r="F14" s="231"/>
      <c r="G14" s="82"/>
      <c r="H14" s="84"/>
      <c r="I14" s="85"/>
      <c r="J14" s="238"/>
      <c r="K14" s="231"/>
      <c r="L14" s="231"/>
      <c r="M14" s="84"/>
      <c r="N14" s="85"/>
      <c r="O14" s="238"/>
      <c r="P14" s="161"/>
      <c r="Q14" s="162"/>
      <c r="R14" s="162"/>
      <c r="S14" s="162"/>
      <c r="T14" s="236"/>
      <c r="U14" s="161"/>
      <c r="V14" s="162"/>
      <c r="W14" s="162"/>
      <c r="X14" s="162"/>
      <c r="Y14" s="236"/>
      <c r="Z14" s="313"/>
      <c r="AA14" s="314"/>
      <c r="AB14" s="310"/>
      <c r="AC14" s="311"/>
      <c r="AD14" s="312"/>
      <c r="AE14" s="313">
        <v>1</v>
      </c>
      <c r="AF14" s="314">
        <v>0</v>
      </c>
      <c r="AG14" s="314">
        <v>1</v>
      </c>
      <c r="AH14" s="314" t="s">
        <v>15</v>
      </c>
      <c r="AI14" s="316">
        <v>4</v>
      </c>
      <c r="AJ14" s="317"/>
      <c r="AK14" s="304"/>
      <c r="AL14" s="310"/>
      <c r="AM14" s="311"/>
      <c r="AN14" s="312"/>
      <c r="AO14" s="166" t="s">
        <v>224</v>
      </c>
      <c r="AP14" s="23"/>
      <c r="AQ14" s="23"/>
    </row>
    <row r="15" spans="1:43" ht="18" customHeight="1">
      <c r="A15" s="62" t="s">
        <v>71</v>
      </c>
      <c r="B15" s="302" t="s">
        <v>253</v>
      </c>
      <c r="C15" s="301" t="s">
        <v>156</v>
      </c>
      <c r="D15" s="30">
        <f t="shared" si="2"/>
        <v>2</v>
      </c>
      <c r="E15" s="182">
        <f t="shared" si="3"/>
        <v>3</v>
      </c>
      <c r="F15" s="231"/>
      <c r="G15" s="82"/>
      <c r="H15" s="84"/>
      <c r="I15" s="85"/>
      <c r="J15" s="238"/>
      <c r="K15" s="231"/>
      <c r="L15" s="231"/>
      <c r="M15" s="84"/>
      <c r="N15" s="85"/>
      <c r="O15" s="238"/>
      <c r="P15" s="161"/>
      <c r="Q15" s="162"/>
      <c r="R15" s="162"/>
      <c r="S15" s="162"/>
      <c r="T15" s="236"/>
      <c r="U15" s="161"/>
      <c r="V15" s="162"/>
      <c r="W15" s="162"/>
      <c r="X15" s="162"/>
      <c r="Y15" s="236"/>
      <c r="Z15" s="313"/>
      <c r="AA15" s="314"/>
      <c r="AB15" s="310"/>
      <c r="AC15" s="311"/>
      <c r="AD15" s="312"/>
      <c r="AE15" s="313"/>
      <c r="AF15" s="314"/>
      <c r="AG15" s="314"/>
      <c r="AH15" s="314"/>
      <c r="AI15" s="316"/>
      <c r="AJ15" s="313">
        <v>2</v>
      </c>
      <c r="AK15" s="314">
        <v>0</v>
      </c>
      <c r="AL15" s="314">
        <v>0</v>
      </c>
      <c r="AM15" s="314" t="s">
        <v>15</v>
      </c>
      <c r="AN15" s="316">
        <v>3</v>
      </c>
      <c r="AO15" s="166"/>
      <c r="AP15" s="23"/>
      <c r="AQ15" s="23"/>
    </row>
    <row r="16" spans="1:43" ht="18" customHeight="1">
      <c r="A16" s="62" t="s">
        <v>72</v>
      </c>
      <c r="B16" s="302" t="s">
        <v>254</v>
      </c>
      <c r="C16" s="301" t="s">
        <v>157</v>
      </c>
      <c r="D16" s="30">
        <f t="shared" si="2"/>
        <v>2</v>
      </c>
      <c r="E16" s="182">
        <f t="shared" si="3"/>
        <v>4</v>
      </c>
      <c r="F16" s="231"/>
      <c r="G16" s="82"/>
      <c r="H16" s="84"/>
      <c r="I16" s="85"/>
      <c r="J16" s="238"/>
      <c r="K16" s="239"/>
      <c r="L16" s="231"/>
      <c r="M16" s="84"/>
      <c r="N16" s="85"/>
      <c r="O16" s="238"/>
      <c r="P16" s="161"/>
      <c r="Q16" s="162"/>
      <c r="R16" s="162"/>
      <c r="S16" s="162"/>
      <c r="T16" s="236"/>
      <c r="U16" s="161"/>
      <c r="V16" s="162"/>
      <c r="W16" s="162"/>
      <c r="X16" s="162"/>
      <c r="Y16" s="236"/>
      <c r="Z16" s="313"/>
      <c r="AA16" s="314"/>
      <c r="AB16" s="315"/>
      <c r="AC16" s="314"/>
      <c r="AD16" s="316"/>
      <c r="AE16" s="313">
        <v>2</v>
      </c>
      <c r="AF16" s="314">
        <v>0</v>
      </c>
      <c r="AG16" s="314">
        <v>0</v>
      </c>
      <c r="AH16" s="314" t="s">
        <v>94</v>
      </c>
      <c r="AI16" s="316">
        <v>4</v>
      </c>
      <c r="AJ16" s="317"/>
      <c r="AK16" s="304"/>
      <c r="AL16" s="310"/>
      <c r="AM16" s="311"/>
      <c r="AN16" s="312"/>
      <c r="AO16" s="240"/>
      <c r="AP16" s="23">
        <f t="shared" si="0"/>
        <v>2</v>
      </c>
      <c r="AQ16" s="23">
        <f t="shared" si="1"/>
        <v>0</v>
      </c>
    </row>
    <row r="17" spans="1:43" ht="18" customHeight="1">
      <c r="A17" s="62" t="s">
        <v>73</v>
      </c>
      <c r="B17" s="302" t="s">
        <v>255</v>
      </c>
      <c r="C17" s="301" t="s">
        <v>158</v>
      </c>
      <c r="D17" s="30">
        <f t="shared" si="2"/>
        <v>2</v>
      </c>
      <c r="E17" s="182">
        <f t="shared" si="3"/>
        <v>3</v>
      </c>
      <c r="F17" s="231"/>
      <c r="G17" s="82"/>
      <c r="H17" s="84"/>
      <c r="I17" s="85"/>
      <c r="J17" s="238"/>
      <c r="K17" s="239"/>
      <c r="L17" s="231"/>
      <c r="M17" s="84"/>
      <c r="N17" s="85"/>
      <c r="O17" s="238"/>
      <c r="P17" s="161"/>
      <c r="Q17" s="162"/>
      <c r="R17" s="162"/>
      <c r="S17" s="162"/>
      <c r="T17" s="236"/>
      <c r="U17" s="161"/>
      <c r="V17" s="162"/>
      <c r="W17" s="162"/>
      <c r="X17" s="162"/>
      <c r="Y17" s="236"/>
      <c r="Z17" s="313"/>
      <c r="AA17" s="315"/>
      <c r="AB17" s="315"/>
      <c r="AC17" s="314"/>
      <c r="AD17" s="316"/>
      <c r="AE17" s="313"/>
      <c r="AF17" s="314"/>
      <c r="AG17" s="314"/>
      <c r="AH17" s="314"/>
      <c r="AI17" s="316"/>
      <c r="AJ17" s="313">
        <v>0</v>
      </c>
      <c r="AK17" s="314">
        <v>1</v>
      </c>
      <c r="AL17" s="314">
        <v>1</v>
      </c>
      <c r="AM17" s="314" t="s">
        <v>94</v>
      </c>
      <c r="AN17" s="316">
        <v>3</v>
      </c>
      <c r="AO17" s="166"/>
      <c r="AP17" s="23">
        <f t="shared" si="0"/>
        <v>2</v>
      </c>
      <c r="AQ17" s="23">
        <f t="shared" si="1"/>
        <v>0</v>
      </c>
    </row>
    <row r="18" spans="1:43" ht="18" customHeight="1">
      <c r="A18" s="62" t="s">
        <v>82</v>
      </c>
      <c r="B18" s="302" t="s">
        <v>256</v>
      </c>
      <c r="C18" s="301" t="s">
        <v>159</v>
      </c>
      <c r="D18" s="30">
        <f t="shared" si="2"/>
        <v>3</v>
      </c>
      <c r="E18" s="182">
        <f t="shared" si="3"/>
        <v>6</v>
      </c>
      <c r="F18" s="231"/>
      <c r="G18" s="82"/>
      <c r="H18" s="84"/>
      <c r="I18" s="85"/>
      <c r="J18" s="238"/>
      <c r="K18" s="239"/>
      <c r="L18" s="231"/>
      <c r="M18" s="84"/>
      <c r="N18" s="85"/>
      <c r="O18" s="238"/>
      <c r="P18" s="84"/>
      <c r="Q18" s="82"/>
      <c r="R18" s="84"/>
      <c r="S18" s="85"/>
      <c r="T18" s="238"/>
      <c r="U18" s="161"/>
      <c r="V18" s="162"/>
      <c r="W18" s="162"/>
      <c r="X18" s="162"/>
      <c r="Y18" s="236"/>
      <c r="Z18" s="313"/>
      <c r="AA18" s="315"/>
      <c r="AB18" s="315"/>
      <c r="AC18" s="314"/>
      <c r="AD18" s="316"/>
      <c r="AE18" s="313">
        <v>1</v>
      </c>
      <c r="AF18" s="314">
        <v>0</v>
      </c>
      <c r="AG18" s="314">
        <v>0</v>
      </c>
      <c r="AH18" s="314" t="s">
        <v>15</v>
      </c>
      <c r="AI18" s="316">
        <v>3</v>
      </c>
      <c r="AJ18" s="317">
        <v>1</v>
      </c>
      <c r="AK18" s="304">
        <v>1</v>
      </c>
      <c r="AL18" s="310">
        <v>0</v>
      </c>
      <c r="AM18" s="311" t="s">
        <v>15</v>
      </c>
      <c r="AN18" s="312">
        <v>3</v>
      </c>
      <c r="AO18" s="166" t="s">
        <v>276</v>
      </c>
      <c r="AP18" s="23">
        <f t="shared" si="0"/>
        <v>3</v>
      </c>
      <c r="AQ18" s="23">
        <f t="shared" si="1"/>
        <v>0</v>
      </c>
    </row>
    <row r="19" spans="1:43" ht="18" customHeight="1">
      <c r="A19" s="62"/>
      <c r="B19" s="212"/>
      <c r="C19" s="225"/>
      <c r="D19" s="30">
        <f t="shared" si="2"/>
        <v>0</v>
      </c>
      <c r="E19" s="182">
        <f t="shared" si="3"/>
        <v>0</v>
      </c>
      <c r="F19" s="231"/>
      <c r="G19" s="82"/>
      <c r="H19" s="84"/>
      <c r="I19" s="85"/>
      <c r="J19" s="238"/>
      <c r="K19" s="239"/>
      <c r="L19" s="231"/>
      <c r="M19" s="84"/>
      <c r="N19" s="85"/>
      <c r="O19" s="238"/>
      <c r="P19" s="84"/>
      <c r="Q19" s="82"/>
      <c r="R19" s="84"/>
      <c r="S19" s="85"/>
      <c r="T19" s="238"/>
      <c r="U19" s="84"/>
      <c r="V19" s="82"/>
      <c r="W19" s="84"/>
      <c r="X19" s="85"/>
      <c r="Y19" s="238"/>
      <c r="Z19" s="161"/>
      <c r="AA19" s="185"/>
      <c r="AB19" s="185"/>
      <c r="AC19" s="162"/>
      <c r="AD19" s="236"/>
      <c r="AE19" s="180"/>
      <c r="AF19" s="183"/>
      <c r="AG19" s="183"/>
      <c r="AH19" s="183"/>
      <c r="AI19" s="241"/>
      <c r="AJ19" s="186"/>
      <c r="AK19" s="82"/>
      <c r="AL19" s="84"/>
      <c r="AM19" s="85"/>
      <c r="AN19" s="238"/>
      <c r="AO19" s="166"/>
      <c r="AP19" s="23">
        <f t="shared" si="0"/>
        <v>0</v>
      </c>
      <c r="AQ19" s="23">
        <f t="shared" si="1"/>
        <v>0</v>
      </c>
    </row>
    <row r="20" spans="1:43" ht="18" customHeight="1">
      <c r="A20" s="62"/>
      <c r="B20" s="212"/>
      <c r="C20" s="225"/>
      <c r="D20" s="30">
        <f t="shared" si="2"/>
        <v>0</v>
      </c>
      <c r="E20" s="182">
        <f t="shared" si="3"/>
        <v>0</v>
      </c>
      <c r="F20" s="231"/>
      <c r="G20" s="82"/>
      <c r="H20" s="84"/>
      <c r="I20" s="85"/>
      <c r="J20" s="238"/>
      <c r="K20" s="231"/>
      <c r="L20" s="82"/>
      <c r="M20" s="84"/>
      <c r="N20" s="85"/>
      <c r="O20" s="238"/>
      <c r="P20" s="84"/>
      <c r="Q20" s="82"/>
      <c r="R20" s="84"/>
      <c r="S20" s="85"/>
      <c r="T20" s="238"/>
      <c r="U20" s="84"/>
      <c r="V20" s="82"/>
      <c r="W20" s="84"/>
      <c r="X20" s="85"/>
      <c r="Y20" s="238"/>
      <c r="Z20" s="84"/>
      <c r="AA20" s="82"/>
      <c r="AB20" s="84"/>
      <c r="AC20" s="85"/>
      <c r="AD20" s="238"/>
      <c r="AE20" s="161"/>
      <c r="AF20" s="162"/>
      <c r="AG20" s="185"/>
      <c r="AH20" s="162"/>
      <c r="AI20" s="236"/>
      <c r="AJ20" s="186"/>
      <c r="AK20" s="82"/>
      <c r="AL20" s="84"/>
      <c r="AM20" s="85"/>
      <c r="AN20" s="238"/>
      <c r="AO20" s="166"/>
      <c r="AP20" s="23">
        <f t="shared" si="0"/>
        <v>0</v>
      </c>
      <c r="AQ20" s="23">
        <f t="shared" si="1"/>
        <v>0</v>
      </c>
    </row>
    <row r="21" spans="1:41" ht="19.5" customHeight="1">
      <c r="A21" s="460" t="s">
        <v>146</v>
      </c>
      <c r="B21" s="461"/>
      <c r="C21" s="462"/>
      <c r="D21" s="75">
        <f>SUM(F21:H21,K21:M21,P21:R21,U21:W21,Z21:AB21,AE21:AG21,AJ21:AL21)</f>
        <v>8</v>
      </c>
      <c r="E21" s="76">
        <f>SUM(J21,O21,T21,Y21,AD21,AI21,AN21)</f>
        <v>12</v>
      </c>
      <c r="F21" s="265">
        <f>SUM(F22:F26)</f>
        <v>0</v>
      </c>
      <c r="G21" s="266">
        <f>SUM(G22:G26)</f>
        <v>0</v>
      </c>
      <c r="H21" s="266">
        <f>SUM(H22:H26)</f>
        <v>0</v>
      </c>
      <c r="I21" s="266"/>
      <c r="J21" s="267">
        <f>SUM(J22:J26)</f>
        <v>0</v>
      </c>
      <c r="K21" s="265">
        <f>SUM(K22:K26)</f>
        <v>0</v>
      </c>
      <c r="L21" s="266">
        <f>SUM(L22:L26)</f>
        <v>0</v>
      </c>
      <c r="M21" s="266">
        <f>SUM(M22:M26)</f>
        <v>0</v>
      </c>
      <c r="N21" s="266"/>
      <c r="O21" s="267">
        <f>SUM(O22:O26)</f>
        <v>0</v>
      </c>
      <c r="P21" s="265">
        <f>SUM(P22:P26)</f>
        <v>0</v>
      </c>
      <c r="Q21" s="266">
        <f>SUM(Q22:Q26)</f>
        <v>0</v>
      </c>
      <c r="R21" s="266">
        <f>SUM(R22:R26)</f>
        <v>0</v>
      </c>
      <c r="S21" s="266"/>
      <c r="T21" s="267">
        <f>SUM(T22:T26)</f>
        <v>0</v>
      </c>
      <c r="U21" s="265">
        <f>SUM(U22:U26)</f>
        <v>0</v>
      </c>
      <c r="V21" s="266">
        <f>SUM(V22:V26)</f>
        <v>0</v>
      </c>
      <c r="W21" s="266">
        <f>SUM(W22:W26)</f>
        <v>0</v>
      </c>
      <c r="X21" s="266"/>
      <c r="Y21" s="267">
        <f>SUM(Y22:Y26)</f>
        <v>0</v>
      </c>
      <c r="Z21" s="265">
        <f>SUM(Z22:Z26)</f>
        <v>0</v>
      </c>
      <c r="AA21" s="266">
        <f>SUM(AA22:AA26)</f>
        <v>0</v>
      </c>
      <c r="AB21" s="266">
        <f>SUM(AB22:AB26)</f>
        <v>0</v>
      </c>
      <c r="AC21" s="266"/>
      <c r="AD21" s="267">
        <f>SUM(AD22:AD26)</f>
        <v>0</v>
      </c>
      <c r="AE21" s="265">
        <f>SUM(AE22:AE26)</f>
        <v>3</v>
      </c>
      <c r="AF21" s="266">
        <f>SUM(AF22:AF26)</f>
        <v>0</v>
      </c>
      <c r="AG21" s="266">
        <f>SUM(AG22:AG26)</f>
        <v>1</v>
      </c>
      <c r="AH21" s="266"/>
      <c r="AI21" s="267">
        <f>SUM(AI22:AI26)</f>
        <v>6</v>
      </c>
      <c r="AJ21" s="265">
        <f>SUM(AJ22:AJ26)</f>
        <v>1</v>
      </c>
      <c r="AK21" s="266">
        <f>SUM(AK22:AK26)</f>
        <v>3</v>
      </c>
      <c r="AL21" s="266">
        <f>SUM(AL22:AL26)</f>
        <v>0</v>
      </c>
      <c r="AM21" s="266"/>
      <c r="AN21" s="267">
        <f>SUM(AN22:AN26)</f>
        <v>6</v>
      </c>
      <c r="AO21" s="93"/>
    </row>
    <row r="22" spans="1:41" ht="18.75" customHeight="1">
      <c r="A22" s="268" t="s">
        <v>84</v>
      </c>
      <c r="B22" s="207" t="s">
        <v>257</v>
      </c>
      <c r="C22" s="298" t="s">
        <v>148</v>
      </c>
      <c r="D22" s="271">
        <f t="shared" si="2"/>
        <v>2</v>
      </c>
      <c r="E22" s="272">
        <f t="shared" si="3"/>
        <v>2</v>
      </c>
      <c r="F22" s="247"/>
      <c r="G22" s="248"/>
      <c r="H22" s="248"/>
      <c r="I22" s="248"/>
      <c r="J22" s="249"/>
      <c r="K22" s="247"/>
      <c r="L22" s="248"/>
      <c r="M22" s="248"/>
      <c r="N22" s="248"/>
      <c r="O22" s="249"/>
      <c r="P22" s="247"/>
      <c r="Q22" s="248"/>
      <c r="R22" s="248"/>
      <c r="S22" s="248"/>
      <c r="T22" s="249"/>
      <c r="U22" s="247"/>
      <c r="V22" s="248"/>
      <c r="W22" s="248"/>
      <c r="X22" s="248"/>
      <c r="Y22" s="249"/>
      <c r="Z22" s="247"/>
      <c r="AA22" s="248"/>
      <c r="AB22" s="248"/>
      <c r="AC22" s="248"/>
      <c r="AD22" s="249"/>
      <c r="AE22" s="262"/>
      <c r="AF22" s="263"/>
      <c r="AG22" s="263"/>
      <c r="AH22" s="263"/>
      <c r="AI22" s="264"/>
      <c r="AJ22" s="262">
        <v>0</v>
      </c>
      <c r="AK22" s="263">
        <v>2</v>
      </c>
      <c r="AL22" s="263">
        <v>0</v>
      </c>
      <c r="AM22" s="263" t="s">
        <v>94</v>
      </c>
      <c r="AN22" s="264">
        <v>2</v>
      </c>
      <c r="AO22" s="245"/>
    </row>
    <row r="23" spans="1:41" ht="18.75" customHeight="1">
      <c r="A23" s="269" t="s">
        <v>160</v>
      </c>
      <c r="B23" s="212" t="s">
        <v>258</v>
      </c>
      <c r="C23" s="225" t="s">
        <v>149</v>
      </c>
      <c r="D23" s="274">
        <f t="shared" si="2"/>
        <v>2</v>
      </c>
      <c r="E23" s="273">
        <f t="shared" si="3"/>
        <v>3</v>
      </c>
      <c r="F23" s="250"/>
      <c r="G23" s="251"/>
      <c r="H23" s="251"/>
      <c r="I23" s="251"/>
      <c r="J23" s="252"/>
      <c r="K23" s="250"/>
      <c r="L23" s="251"/>
      <c r="M23" s="251"/>
      <c r="N23" s="251"/>
      <c r="O23" s="252"/>
      <c r="P23" s="250"/>
      <c r="Q23" s="251"/>
      <c r="R23" s="251"/>
      <c r="S23" s="251"/>
      <c r="T23" s="252"/>
      <c r="U23" s="250"/>
      <c r="V23" s="251"/>
      <c r="W23" s="251"/>
      <c r="X23" s="251"/>
      <c r="Y23" s="252"/>
      <c r="Z23" s="250"/>
      <c r="AA23" s="251"/>
      <c r="AB23" s="251"/>
      <c r="AC23" s="251"/>
      <c r="AD23" s="252"/>
      <c r="AE23" s="161">
        <v>1</v>
      </c>
      <c r="AF23" s="162">
        <v>0</v>
      </c>
      <c r="AG23" s="162">
        <v>1</v>
      </c>
      <c r="AH23" s="162" t="s">
        <v>94</v>
      </c>
      <c r="AI23" s="236">
        <v>3</v>
      </c>
      <c r="AJ23" s="250"/>
      <c r="AK23" s="251"/>
      <c r="AL23" s="251"/>
      <c r="AM23" s="251"/>
      <c r="AN23" s="252"/>
      <c r="AO23" s="246"/>
    </row>
    <row r="24" spans="1:41" ht="18.75" customHeight="1">
      <c r="A24" s="269" t="s">
        <v>85</v>
      </c>
      <c r="B24" s="212" t="s">
        <v>259</v>
      </c>
      <c r="C24" s="225" t="s">
        <v>150</v>
      </c>
      <c r="D24" s="274">
        <f t="shared" si="2"/>
        <v>2</v>
      </c>
      <c r="E24" s="273">
        <f t="shared" si="3"/>
        <v>4</v>
      </c>
      <c r="F24" s="250"/>
      <c r="G24" s="251"/>
      <c r="H24" s="251"/>
      <c r="I24" s="251"/>
      <c r="J24" s="252"/>
      <c r="K24" s="250"/>
      <c r="L24" s="251"/>
      <c r="M24" s="251"/>
      <c r="N24" s="251"/>
      <c r="O24" s="252"/>
      <c r="P24" s="250"/>
      <c r="Q24" s="251"/>
      <c r="R24" s="251"/>
      <c r="S24" s="251"/>
      <c r="T24" s="252"/>
      <c r="U24" s="250"/>
      <c r="V24" s="251"/>
      <c r="W24" s="251"/>
      <c r="X24" s="251"/>
      <c r="Y24" s="252"/>
      <c r="Z24" s="250"/>
      <c r="AA24" s="251"/>
      <c r="AB24" s="251"/>
      <c r="AC24" s="251"/>
      <c r="AD24" s="252"/>
      <c r="AE24" s="161"/>
      <c r="AF24" s="162"/>
      <c r="AG24" s="162"/>
      <c r="AH24" s="162"/>
      <c r="AI24" s="236"/>
      <c r="AJ24" s="250">
        <v>1</v>
      </c>
      <c r="AK24" s="251">
        <v>1</v>
      </c>
      <c r="AL24" s="251">
        <v>0</v>
      </c>
      <c r="AM24" s="251" t="s">
        <v>94</v>
      </c>
      <c r="AN24" s="252">
        <v>4</v>
      </c>
      <c r="AO24" s="246"/>
    </row>
    <row r="25" spans="1:41" ht="18.75" customHeight="1">
      <c r="A25" s="269" t="s">
        <v>75</v>
      </c>
      <c r="B25" s="212" t="s">
        <v>260</v>
      </c>
      <c r="C25" s="225" t="s">
        <v>151</v>
      </c>
      <c r="D25" s="274">
        <f t="shared" si="2"/>
        <v>2</v>
      </c>
      <c r="E25" s="273">
        <f t="shared" si="3"/>
        <v>3</v>
      </c>
      <c r="F25" s="250"/>
      <c r="G25" s="251"/>
      <c r="H25" s="251"/>
      <c r="I25" s="251"/>
      <c r="J25" s="252"/>
      <c r="K25" s="250"/>
      <c r="L25" s="251"/>
      <c r="M25" s="251"/>
      <c r="N25" s="251"/>
      <c r="O25" s="252"/>
      <c r="P25" s="250"/>
      <c r="Q25" s="251"/>
      <c r="R25" s="251"/>
      <c r="S25" s="251"/>
      <c r="T25" s="252"/>
      <c r="U25" s="250"/>
      <c r="V25" s="251"/>
      <c r="W25" s="251"/>
      <c r="X25" s="251"/>
      <c r="Y25" s="252"/>
      <c r="Z25" s="250"/>
      <c r="AA25" s="251"/>
      <c r="AB25" s="251"/>
      <c r="AC25" s="251"/>
      <c r="AD25" s="252"/>
      <c r="AE25" s="161">
        <v>2</v>
      </c>
      <c r="AF25" s="162">
        <v>0</v>
      </c>
      <c r="AG25" s="162">
        <v>0</v>
      </c>
      <c r="AH25" s="162" t="s">
        <v>94</v>
      </c>
      <c r="AI25" s="236">
        <v>3</v>
      </c>
      <c r="AJ25" s="250"/>
      <c r="AK25" s="251"/>
      <c r="AL25" s="251"/>
      <c r="AM25" s="251"/>
      <c r="AN25" s="252"/>
      <c r="AO25" s="246"/>
    </row>
    <row r="26" spans="1:41" ht="18.75" customHeight="1">
      <c r="A26" s="270"/>
      <c r="B26" s="254"/>
      <c r="C26" s="255"/>
      <c r="D26" s="256"/>
      <c r="E26" s="257"/>
      <c r="F26" s="258"/>
      <c r="G26" s="259"/>
      <c r="H26" s="259"/>
      <c r="I26" s="259"/>
      <c r="J26" s="260"/>
      <c r="K26" s="258"/>
      <c r="L26" s="259"/>
      <c r="M26" s="259"/>
      <c r="N26" s="259"/>
      <c r="O26" s="260"/>
      <c r="P26" s="258"/>
      <c r="Q26" s="259"/>
      <c r="R26" s="259"/>
      <c r="S26" s="259"/>
      <c r="T26" s="260"/>
      <c r="U26" s="258"/>
      <c r="V26" s="259"/>
      <c r="W26" s="259"/>
      <c r="X26" s="259"/>
      <c r="Y26" s="260"/>
      <c r="Z26" s="258"/>
      <c r="AA26" s="259"/>
      <c r="AB26" s="259"/>
      <c r="AC26" s="259"/>
      <c r="AD26" s="260"/>
      <c r="AE26" s="258"/>
      <c r="AF26" s="259"/>
      <c r="AG26" s="259"/>
      <c r="AH26" s="259"/>
      <c r="AI26" s="260"/>
      <c r="AJ26" s="258"/>
      <c r="AK26" s="259"/>
      <c r="AL26" s="259"/>
      <c r="AM26" s="259"/>
      <c r="AN26" s="260"/>
      <c r="AO26" s="253"/>
    </row>
    <row r="27" spans="1:41" ht="18.75" customHeight="1">
      <c r="A27" s="437" t="s">
        <v>145</v>
      </c>
      <c r="B27" s="438"/>
      <c r="C27" s="439"/>
      <c r="D27" s="78">
        <f>SUM(F27:H27,K27:M27,P27:R27,U27:W27,Z27:AB27,AE27:AG27,AJ27:AL27)</f>
        <v>10</v>
      </c>
      <c r="E27" s="79">
        <f>SUM(J27,O27,T27,Y27,AD27,AI27,AN27)</f>
        <v>10</v>
      </c>
      <c r="F27" s="265">
        <f>SUM(F28:F29)</f>
        <v>0</v>
      </c>
      <c r="G27" s="266">
        <f>SUM(G28:G29)</f>
        <v>0</v>
      </c>
      <c r="H27" s="266">
        <f>SUM(H28:H29)</f>
        <v>0</v>
      </c>
      <c r="I27" s="266"/>
      <c r="J27" s="267">
        <f>SUM(J28:J29)</f>
        <v>0</v>
      </c>
      <c r="K27" s="265">
        <f>SUM(K28:K29)</f>
        <v>0</v>
      </c>
      <c r="L27" s="266">
        <f>SUM(L28:L29)</f>
        <v>0</v>
      </c>
      <c r="M27" s="266">
        <f>SUM(M28:M29)</f>
        <v>0</v>
      </c>
      <c r="N27" s="266"/>
      <c r="O27" s="267">
        <f>SUM(O28:O29)</f>
        <v>0</v>
      </c>
      <c r="P27" s="265">
        <f>SUM(P28:P29)</f>
        <v>0</v>
      </c>
      <c r="Q27" s="266">
        <f>SUM(Q28:Q29)</f>
        <v>0</v>
      </c>
      <c r="R27" s="266">
        <f>SUM(R28:R29)</f>
        <v>0</v>
      </c>
      <c r="S27" s="266"/>
      <c r="T27" s="267">
        <f>SUM(T28:T29)</f>
        <v>0</v>
      </c>
      <c r="U27" s="265">
        <f>SUM(U28:U29)</f>
        <v>2</v>
      </c>
      <c r="V27" s="266">
        <f>SUM(V28:V29)</f>
        <v>0</v>
      </c>
      <c r="W27" s="266">
        <f>SUM(W28:W29)</f>
        <v>0</v>
      </c>
      <c r="X27" s="266"/>
      <c r="Y27" s="267">
        <f>SUM(Y28:Y29)</f>
        <v>2</v>
      </c>
      <c r="Z27" s="292">
        <f>SUM(Z28:Z29)</f>
        <v>6</v>
      </c>
      <c r="AA27" s="293">
        <f>SUM(AA28:AA29)</f>
        <v>0</v>
      </c>
      <c r="AB27" s="293">
        <f>SUM(AB28:AB29)</f>
        <v>0</v>
      </c>
      <c r="AC27" s="293"/>
      <c r="AD27" s="294">
        <f>SUM(AD28:AD29)</f>
        <v>6</v>
      </c>
      <c r="AE27" s="265">
        <f>SUM(AE28:AE29)</f>
        <v>2</v>
      </c>
      <c r="AF27" s="266">
        <f>SUM(AF28:AF29)</f>
        <v>0</v>
      </c>
      <c r="AG27" s="266">
        <f>SUM(AG28:AG29)</f>
        <v>0</v>
      </c>
      <c r="AH27" s="266"/>
      <c r="AI27" s="267">
        <f>SUM(AI28:AI29)</f>
        <v>2</v>
      </c>
      <c r="AJ27" s="265">
        <f>SUM(AJ28:AJ29)</f>
        <v>0</v>
      </c>
      <c r="AK27" s="266">
        <f>SUM(AK28:AK29)</f>
        <v>0</v>
      </c>
      <c r="AL27" s="266">
        <f>SUM(AL28:AL29)</f>
        <v>0</v>
      </c>
      <c r="AM27" s="266"/>
      <c r="AN27" s="267">
        <f>SUM(AN28:AN29)</f>
        <v>0</v>
      </c>
      <c r="AO27" s="93"/>
    </row>
    <row r="28" spans="1:41" ht="18" customHeight="1">
      <c r="A28" s="286"/>
      <c r="B28" s="287"/>
      <c r="C28" s="288"/>
      <c r="D28" s="274">
        <f>SUM(F28:H28,K28:M28,P28:R28,U28:W28,Z28:AB28,AE28:AG28,AJ28:AL28)</f>
        <v>10</v>
      </c>
      <c r="E28" s="273">
        <f>SUM(J28,O28,T28,Y28,AD28,AI28,AN28)</f>
        <v>10</v>
      </c>
      <c r="F28" s="247"/>
      <c r="G28" s="248"/>
      <c r="H28" s="248"/>
      <c r="I28" s="248"/>
      <c r="J28" s="249"/>
      <c r="K28" s="247"/>
      <c r="L28" s="248"/>
      <c r="M28" s="248"/>
      <c r="N28" s="248"/>
      <c r="O28" s="249"/>
      <c r="P28" s="247"/>
      <c r="Q28" s="248"/>
      <c r="R28" s="248"/>
      <c r="S28" s="248"/>
      <c r="T28" s="249"/>
      <c r="U28" s="295">
        <v>2</v>
      </c>
      <c r="V28" s="296">
        <v>0</v>
      </c>
      <c r="W28" s="296">
        <v>0</v>
      </c>
      <c r="X28" s="296"/>
      <c r="Y28" s="297">
        <v>2</v>
      </c>
      <c r="Z28" s="295">
        <v>6</v>
      </c>
      <c r="AA28" s="296">
        <v>0</v>
      </c>
      <c r="AB28" s="296">
        <v>0</v>
      </c>
      <c r="AC28" s="296"/>
      <c r="AD28" s="297">
        <v>6</v>
      </c>
      <c r="AE28" s="295">
        <v>2</v>
      </c>
      <c r="AF28" s="296">
        <v>0</v>
      </c>
      <c r="AG28" s="296">
        <v>0</v>
      </c>
      <c r="AH28" s="296"/>
      <c r="AI28" s="297">
        <v>2</v>
      </c>
      <c r="AJ28" s="247"/>
      <c r="AK28" s="248"/>
      <c r="AL28" s="248"/>
      <c r="AM28" s="248"/>
      <c r="AN28" s="249"/>
      <c r="AO28" s="253"/>
    </row>
    <row r="29" spans="1:41" ht="18" customHeight="1">
      <c r="A29" s="291"/>
      <c r="B29" s="289"/>
      <c r="C29" s="290"/>
      <c r="D29" s="274">
        <f>SUM(F29:H29,K29:M29,P29:R29,U29:W29,Z29:AB29,AE29:AG29,AJ29:AL29)</f>
        <v>0</v>
      </c>
      <c r="E29" s="273">
        <f>SUM(J29,O29,T29,Y29,AD29,AI29,AN29)</f>
        <v>0</v>
      </c>
      <c r="F29" s="280"/>
      <c r="G29" s="281"/>
      <c r="H29" s="282"/>
      <c r="I29" s="281"/>
      <c r="J29" s="283"/>
      <c r="K29" s="280"/>
      <c r="L29" s="281"/>
      <c r="M29" s="282"/>
      <c r="N29" s="281"/>
      <c r="O29" s="283"/>
      <c r="P29" s="280"/>
      <c r="Q29" s="284"/>
      <c r="R29" s="281"/>
      <c r="S29" s="281"/>
      <c r="T29" s="283"/>
      <c r="U29" s="285"/>
      <c r="V29" s="281"/>
      <c r="W29" s="282"/>
      <c r="X29" s="281"/>
      <c r="Y29" s="283"/>
      <c r="Z29" s="285"/>
      <c r="AA29" s="281"/>
      <c r="AB29" s="282"/>
      <c r="AC29" s="281"/>
      <c r="AD29" s="283"/>
      <c r="AE29" s="285"/>
      <c r="AF29" s="281"/>
      <c r="AG29" s="282"/>
      <c r="AH29" s="281"/>
      <c r="AI29" s="283"/>
      <c r="AJ29" s="280"/>
      <c r="AK29" s="281"/>
      <c r="AL29" s="282"/>
      <c r="AM29" s="281"/>
      <c r="AN29" s="283"/>
      <c r="AO29" s="253"/>
    </row>
    <row r="30" spans="1:41" s="115" customFormat="1" ht="20.25" customHeight="1" thickBot="1">
      <c r="A30" s="155"/>
      <c r="B30" s="156"/>
      <c r="C30" s="154" t="s">
        <v>19</v>
      </c>
      <c r="D30" s="157"/>
      <c r="E30" s="158">
        <v>15</v>
      </c>
      <c r="F30" s="155"/>
      <c r="G30" s="275"/>
      <c r="H30" s="276"/>
      <c r="I30" s="275"/>
      <c r="J30" s="277"/>
      <c r="K30" s="155"/>
      <c r="L30" s="275"/>
      <c r="M30" s="276"/>
      <c r="N30" s="275"/>
      <c r="O30" s="277"/>
      <c r="P30" s="155"/>
      <c r="Q30" s="278"/>
      <c r="R30" s="275"/>
      <c r="S30" s="275"/>
      <c r="T30" s="277"/>
      <c r="U30" s="279"/>
      <c r="V30" s="275"/>
      <c r="W30" s="276"/>
      <c r="X30" s="275"/>
      <c r="Y30" s="277"/>
      <c r="Z30" s="279"/>
      <c r="AA30" s="275"/>
      <c r="AB30" s="276"/>
      <c r="AC30" s="275"/>
      <c r="AD30" s="277"/>
      <c r="AE30" s="279"/>
      <c r="AF30" s="275"/>
      <c r="AG30" s="276"/>
      <c r="AH30" s="275"/>
      <c r="AI30" s="277"/>
      <c r="AJ30" s="155"/>
      <c r="AK30" s="275"/>
      <c r="AL30" s="276"/>
      <c r="AM30" s="275" t="s">
        <v>147</v>
      </c>
      <c r="AN30" s="277">
        <v>15</v>
      </c>
      <c r="AO30" s="159"/>
    </row>
    <row r="31" spans="1:44" ht="20.25" customHeight="1" thickBot="1" thickTop="1">
      <c r="A31" s="49"/>
      <c r="B31" s="50"/>
      <c r="C31" s="102" t="s">
        <v>18</v>
      </c>
      <c r="D31" s="80">
        <f>'BSc N KÖM ALAP'!D61+Villamos!D10+Villamos!D21+Villamos!D27+Villamos!D30</f>
        <v>154</v>
      </c>
      <c r="E31" s="299">
        <f>'BSc N KÖM ALAP'!E61+Villamos!E10+Villamos!E21+Villamos!E27+Villamos!E30</f>
        <v>210</v>
      </c>
      <c r="F31" s="86"/>
      <c r="G31" s="87"/>
      <c r="H31" s="87"/>
      <c r="I31" s="88"/>
      <c r="J31" s="153">
        <f>'BSc N KÖM ALAP'!J61+Villamos!J10+Villamos!J21+Villamos!J27+Villamos!J30</f>
        <v>33</v>
      </c>
      <c r="K31" s="86"/>
      <c r="L31" s="87"/>
      <c r="M31" s="87"/>
      <c r="N31" s="88"/>
      <c r="O31" s="153">
        <f>'BSc N KÖM ALAP'!O61+Villamos!O10+Villamos!O21+Villamos!O27+Villamos!O30</f>
        <v>28</v>
      </c>
      <c r="P31" s="89"/>
      <c r="Q31" s="90"/>
      <c r="R31" s="90"/>
      <c r="S31" s="91"/>
      <c r="T31" s="153">
        <f>'BSc N KÖM ALAP'!T61+Villamos!T10+Villamos!T21+Villamos!T27+Villamos!T30</f>
        <v>30</v>
      </c>
      <c r="U31" s="89"/>
      <c r="V31" s="90"/>
      <c r="W31" s="90"/>
      <c r="X31" s="91"/>
      <c r="Y31" s="153">
        <f>'BSc N KÖM ALAP'!Y61+Villamos!Y10+Villamos!Y21+Villamos!Y27+Villamos!Y30</f>
        <v>29</v>
      </c>
      <c r="Z31" s="86"/>
      <c r="AA31" s="87"/>
      <c r="AB31" s="87"/>
      <c r="AC31" s="88"/>
      <c r="AD31" s="153">
        <f>'BSc N KÖM ALAP'!AD61+Villamos!AD10+Villamos!AD21+Villamos!AD27+Villamos!AD30</f>
        <v>33</v>
      </c>
      <c r="AE31" s="89"/>
      <c r="AF31" s="90"/>
      <c r="AG31" s="90"/>
      <c r="AH31" s="91"/>
      <c r="AI31" s="153">
        <f>'BSc N KÖM ALAP'!AI61+Villamos!AI10+Villamos!AI21+Villamos!AI27+Villamos!AI30</f>
        <v>27</v>
      </c>
      <c r="AJ31" s="89"/>
      <c r="AK31" s="90"/>
      <c r="AL31" s="90"/>
      <c r="AM31" s="91"/>
      <c r="AN31" s="153">
        <f>'BSc N KÖM ALAP'!AN61+Villamos!AN10+Villamos!AN21+Villamos!AN27+Villamos!AN30</f>
        <v>30</v>
      </c>
      <c r="AO31" s="13"/>
      <c r="AR31" s="322"/>
    </row>
    <row r="32" spans="1:41" s="115" customFormat="1" ht="18" customHeight="1">
      <c r="A32" s="105"/>
      <c r="B32" s="106"/>
      <c r="C32" s="107" t="s">
        <v>24</v>
      </c>
      <c r="D32" s="465">
        <f>SUM(G32,L32,Q32,V32,AA32,AF32,AK32)</f>
        <v>154</v>
      </c>
      <c r="E32" s="466"/>
      <c r="F32" s="108"/>
      <c r="G32" s="160">
        <f>SUM(F10:H10,F21:H21,F27:H27)+SUM('BSc N KÖM ALAP'!F61:H61)</f>
        <v>28</v>
      </c>
      <c r="H32" s="109"/>
      <c r="I32" s="110"/>
      <c r="J32" s="111"/>
      <c r="K32" s="108"/>
      <c r="L32" s="160">
        <f>SUM(K10:M10,K21:M21,K27:M27)+SUM('BSc N KÖM ALAP'!K61:M61)</f>
        <v>23</v>
      </c>
      <c r="M32" s="109"/>
      <c r="N32" s="112"/>
      <c r="O32" s="111"/>
      <c r="P32" s="108"/>
      <c r="Q32" s="160">
        <f>SUM(P10:R10,P21:R21,P27:R27)+SUM('BSc N KÖM ALAP'!P61:R61)</f>
        <v>27</v>
      </c>
      <c r="R32" s="109"/>
      <c r="S32" s="112"/>
      <c r="T32" s="111"/>
      <c r="U32" s="108"/>
      <c r="V32" s="160">
        <f>SUM(U10:W10,U21:W21,U27:W27)+SUM('BSc N KÖM ALAP'!U61:W61)</f>
        <v>25</v>
      </c>
      <c r="W32" s="109"/>
      <c r="X32" s="112"/>
      <c r="Y32" s="113"/>
      <c r="Z32" s="108"/>
      <c r="AA32" s="160">
        <f>SUM(Z10:AB10,Z21:AB21,Z27:AB27)+SUM('BSc N KÖM ALAP'!Z61:AB61)</f>
        <v>25</v>
      </c>
      <c r="AB32" s="109"/>
      <c r="AC32" s="110"/>
      <c r="AD32" s="113"/>
      <c r="AE32" s="108"/>
      <c r="AF32" s="325">
        <f>SUM(AE10:AG10,AE21:AG21,AE27:AG27)+SUM('BSc N KÖM ALAP'!AE61:AG61)</f>
        <v>16</v>
      </c>
      <c r="AG32" s="109"/>
      <c r="AH32" s="112"/>
      <c r="AI32" s="111"/>
      <c r="AJ32" s="108"/>
      <c r="AK32" s="325">
        <f>SUM(AJ10:AL10,AJ21:AL21,AJ27:AL27)+SUM('BSc N KÖM ALAP'!AJ61:AL61)</f>
        <v>10</v>
      </c>
      <c r="AL32" s="109"/>
      <c r="AM32" s="112"/>
      <c r="AN32" s="111"/>
      <c r="AO32" s="114"/>
    </row>
    <row r="33" spans="1:41" s="115" customFormat="1" ht="18" customHeight="1">
      <c r="A33" s="116"/>
      <c r="B33" s="117"/>
      <c r="C33" s="118" t="s">
        <v>16</v>
      </c>
      <c r="D33" s="467">
        <f>SUM(I33,N33,S33,X33,AC33,AH33,AM33)</f>
        <v>30</v>
      </c>
      <c r="E33" s="468"/>
      <c r="F33" s="119"/>
      <c r="G33" s="120"/>
      <c r="H33" s="120"/>
      <c r="I33" s="121">
        <f>COUNTIF('BSc N KÖM ALAP'!I11:I65,"v")+COUNTIF(I11:I29,"v")+COUNTIF(I34:I36,"v")</f>
        <v>5</v>
      </c>
      <c r="J33" s="122"/>
      <c r="K33" s="123"/>
      <c r="L33" s="124"/>
      <c r="M33" s="124"/>
      <c r="N33" s="121">
        <f>COUNTIF('BSc N KÖM ALAP'!N11:N65,"v")+COUNTIF(N11:N29,"v")+COUNTIF(N34:N36,"v")</f>
        <v>5</v>
      </c>
      <c r="O33" s="122"/>
      <c r="P33" s="123"/>
      <c r="Q33" s="124"/>
      <c r="R33" s="124"/>
      <c r="S33" s="121">
        <f>COUNTIF('BSc N KÖM ALAP'!S11:S65,"v")+COUNTIF(S11:S29,"v")+COUNTIF(S34:S36,"v")</f>
        <v>4</v>
      </c>
      <c r="T33" s="122"/>
      <c r="U33" s="123"/>
      <c r="V33" s="124"/>
      <c r="W33" s="124"/>
      <c r="X33" s="121">
        <f>COUNTIF('BSc N KÖM ALAP'!X11:X65,"v")+COUNTIF(X11:X29,"v")+COUNTIF(X34:X36,"v")</f>
        <v>5</v>
      </c>
      <c r="Y33" s="125"/>
      <c r="Z33" s="119"/>
      <c r="AA33" s="120"/>
      <c r="AB33" s="120"/>
      <c r="AC33" s="121">
        <f>COUNTIF('BSc N KÖM ALAP'!AC11:AC65,"v")+COUNTIF(AC11:AC29,"v")+COUNTIF(AC34:AC36,"v")</f>
        <v>5</v>
      </c>
      <c r="AD33" s="125"/>
      <c r="AE33" s="123"/>
      <c r="AF33" s="314"/>
      <c r="AG33" s="314"/>
      <c r="AH33" s="326">
        <f>COUNTIF('BSc N KÖM ALAP'!AH11:AH65,"v")+COUNTIF(AH11:AH29,"v")+COUNTIF(AH34:AH36,"v")</f>
        <v>4</v>
      </c>
      <c r="AI33" s="327"/>
      <c r="AJ33" s="313"/>
      <c r="AK33" s="314"/>
      <c r="AL33" s="314"/>
      <c r="AM33" s="326">
        <f>COUNTIF('BSc N KÖM ALAP'!AM11:AM65,"v")+COUNTIF(AM11:AM29,"v")+COUNTIF(AM34:AM36,"v")</f>
        <v>2</v>
      </c>
      <c r="AN33" s="122"/>
      <c r="AO33" s="126"/>
    </row>
    <row r="34" spans="1:41" s="115" customFormat="1" ht="18" customHeight="1" thickBot="1">
      <c r="A34" s="127"/>
      <c r="B34" s="128"/>
      <c r="C34" s="129" t="s">
        <v>95</v>
      </c>
      <c r="D34" s="469">
        <f>SUM(I34,N34,S34,X34,AC34,AH34,AM34)</f>
        <v>30</v>
      </c>
      <c r="E34" s="470"/>
      <c r="F34" s="119"/>
      <c r="G34" s="120"/>
      <c r="H34" s="120"/>
      <c r="I34" s="121">
        <f>COUNTIF('BSc N KÖM ALAP'!I12:I61,"é")+COUNTIF(I12:I30,"é")+COUNTIF(I35:I37,"é")</f>
        <v>5</v>
      </c>
      <c r="J34" s="122"/>
      <c r="K34" s="123"/>
      <c r="L34" s="124"/>
      <c r="M34" s="124"/>
      <c r="N34" s="121">
        <f>COUNTIF('BSc N KÖM ALAP'!N12:N61,"é")+COUNTIF(N12:N30,"é")+COUNTIF(N35:N37,"é")</f>
        <v>3</v>
      </c>
      <c r="O34" s="122"/>
      <c r="P34" s="123"/>
      <c r="Q34" s="124"/>
      <c r="R34" s="124"/>
      <c r="S34" s="121">
        <f>COUNTIF('BSc N KÖM ALAP'!S12:S61,"é")+COUNTIF(S12:S30,"é")+COUNTIF(S35:S37,"é")</f>
        <v>7</v>
      </c>
      <c r="T34" s="122"/>
      <c r="U34" s="123"/>
      <c r="V34" s="124"/>
      <c r="W34" s="124"/>
      <c r="X34" s="121">
        <f>COUNTIF('BSc N KÖM ALAP'!X12:X61,"é")+COUNTIF(X12:X30,"é")+COUNTIF(X35:X37,"é")</f>
        <v>5</v>
      </c>
      <c r="Y34" s="125"/>
      <c r="Z34" s="119"/>
      <c r="AA34" s="120"/>
      <c r="AB34" s="120"/>
      <c r="AC34" s="121">
        <f>COUNTIF('BSc N KÖM ALAP'!AC12:AC61,"é")+COUNTIF(AC12:AC30,"é")+COUNTIF(AC35:AC37,"é")</f>
        <v>4</v>
      </c>
      <c r="AD34" s="125"/>
      <c r="AE34" s="123"/>
      <c r="AF34" s="314"/>
      <c r="AG34" s="314"/>
      <c r="AH34" s="326">
        <f>COUNTIF('BSc N KÖM ALAP'!AH12:AH61,"é")+COUNTIF(AH12:AH30,"é")+COUNTIF(AH35:AH37,"é")</f>
        <v>3</v>
      </c>
      <c r="AI34" s="327"/>
      <c r="AJ34" s="313"/>
      <c r="AK34" s="314"/>
      <c r="AL34" s="314"/>
      <c r="AM34" s="326">
        <f>COUNTIF('BSc N KÖM ALAP'!AM12:AM61,"é")+COUNTIF(AM12:AM30,"é")+COUNTIF(AM35:AM37,"é")</f>
        <v>3</v>
      </c>
      <c r="AN34" s="122"/>
      <c r="AO34" s="126"/>
    </row>
    <row r="35" spans="1:41" s="115" customFormat="1" ht="18" customHeight="1" thickTop="1">
      <c r="A35" s="105"/>
      <c r="B35" s="106"/>
      <c r="C35" s="130" t="s">
        <v>20</v>
      </c>
      <c r="D35" s="131">
        <f>SUM(F35:H35,K35:M35,P35:R35,U35:W35,Z35:AB35,AE35:AG35,AJ35:AL35)</f>
        <v>2</v>
      </c>
      <c r="E35" s="132">
        <f>SUM(J35,O35,T35,Y35,AD35,AI35,AN35)</f>
        <v>0</v>
      </c>
      <c r="F35" s="133"/>
      <c r="G35" s="134"/>
      <c r="H35" s="134"/>
      <c r="I35" s="134"/>
      <c r="J35" s="135"/>
      <c r="K35" s="133">
        <v>0</v>
      </c>
      <c r="L35" s="134">
        <v>0</v>
      </c>
      <c r="M35" s="134">
        <v>2</v>
      </c>
      <c r="N35" s="134" t="s">
        <v>147</v>
      </c>
      <c r="O35" s="135">
        <v>0</v>
      </c>
      <c r="P35" s="133"/>
      <c r="Q35" s="134"/>
      <c r="R35" s="134"/>
      <c r="S35" s="134"/>
      <c r="T35" s="135"/>
      <c r="U35" s="133"/>
      <c r="V35" s="134"/>
      <c r="W35" s="134"/>
      <c r="X35" s="134"/>
      <c r="Y35" s="136"/>
      <c r="Z35" s="133"/>
      <c r="AA35" s="134"/>
      <c r="AB35" s="134"/>
      <c r="AC35" s="134"/>
      <c r="AD35" s="136"/>
      <c r="AE35" s="133"/>
      <c r="AF35" s="134"/>
      <c r="AG35" s="134"/>
      <c r="AH35" s="134"/>
      <c r="AI35" s="135"/>
      <c r="AJ35" s="133"/>
      <c r="AK35" s="134"/>
      <c r="AL35" s="134"/>
      <c r="AM35" s="134"/>
      <c r="AN35" s="135"/>
      <c r="AO35" s="126"/>
    </row>
    <row r="36" spans="1:41" s="115" customFormat="1" ht="18" customHeight="1">
      <c r="A36" s="116"/>
      <c r="B36" s="117"/>
      <c r="C36" s="137" t="s">
        <v>21</v>
      </c>
      <c r="D36" s="164">
        <f>SUM(F36:H36,K36:M36,P36:R36,U36:W36,Z36:AB36,AE36:AG36,AJ36:AL36)</f>
        <v>2</v>
      </c>
      <c r="E36" s="182">
        <f>SUM(J36,O36,T36,Y36,AD36,AI36,AN36)</f>
        <v>0</v>
      </c>
      <c r="F36" s="123"/>
      <c r="G36" s="124"/>
      <c r="H36" s="124"/>
      <c r="I36" s="124"/>
      <c r="J36" s="122"/>
      <c r="K36" s="123"/>
      <c r="L36" s="124"/>
      <c r="M36" s="124"/>
      <c r="N36" s="124"/>
      <c r="O36" s="122"/>
      <c r="P36" s="242">
        <v>0</v>
      </c>
      <c r="Q36" s="124">
        <v>0</v>
      </c>
      <c r="R36" s="124">
        <v>2</v>
      </c>
      <c r="S36" s="124" t="s">
        <v>147</v>
      </c>
      <c r="T36" s="122">
        <v>0</v>
      </c>
      <c r="U36" s="123"/>
      <c r="V36" s="124"/>
      <c r="W36" s="124"/>
      <c r="X36" s="124"/>
      <c r="Y36" s="125"/>
      <c r="Z36" s="123"/>
      <c r="AA36" s="124"/>
      <c r="AB36" s="124"/>
      <c r="AC36" s="124"/>
      <c r="AD36" s="125"/>
      <c r="AE36" s="123"/>
      <c r="AF36" s="124"/>
      <c r="AG36" s="124"/>
      <c r="AH36" s="124"/>
      <c r="AI36" s="122"/>
      <c r="AJ36" s="123"/>
      <c r="AK36" s="124"/>
      <c r="AL36" s="124"/>
      <c r="AM36" s="124"/>
      <c r="AN36" s="122"/>
      <c r="AO36" s="126"/>
    </row>
    <row r="37" spans="1:41" s="115" customFormat="1" ht="18" customHeight="1" thickBot="1">
      <c r="A37" s="138"/>
      <c r="B37" s="139"/>
      <c r="C37" s="481" t="s">
        <v>302</v>
      </c>
      <c r="D37" s="481"/>
      <c r="E37" s="140">
        <v>2</v>
      </c>
      <c r="F37" s="141">
        <v>2</v>
      </c>
      <c r="G37" s="142"/>
      <c r="H37" s="143"/>
      <c r="I37" s="143"/>
      <c r="J37" s="143"/>
      <c r="K37" s="144"/>
      <c r="L37" s="142"/>
      <c r="M37" s="143"/>
      <c r="N37" s="143"/>
      <c r="O37" s="143"/>
      <c r="P37" s="144"/>
      <c r="Q37" s="482">
        <v>0</v>
      </c>
      <c r="R37" s="483">
        <v>2</v>
      </c>
      <c r="S37" s="143">
        <v>0</v>
      </c>
      <c r="T37" s="143" t="s">
        <v>94</v>
      </c>
      <c r="U37" s="144">
        <v>2</v>
      </c>
      <c r="V37" s="142"/>
      <c r="W37" s="143"/>
      <c r="X37" s="143"/>
      <c r="Y37" s="143"/>
      <c r="Z37" s="145"/>
      <c r="AA37" s="142"/>
      <c r="AB37" s="143"/>
      <c r="AC37" s="143"/>
      <c r="AD37" s="145"/>
      <c r="AE37" s="142"/>
      <c r="AF37" s="143"/>
      <c r="AG37" s="143"/>
      <c r="AH37" s="143"/>
      <c r="AI37" s="144"/>
      <c r="AJ37" s="142"/>
      <c r="AK37" s="143"/>
      <c r="AL37" s="143"/>
      <c r="AM37" s="143"/>
      <c r="AN37" s="144"/>
      <c r="AO37" s="126"/>
    </row>
    <row r="38" spans="1:41" ht="15" customHeight="1">
      <c r="A38" s="2"/>
      <c r="B38" s="8"/>
      <c r="C38" s="11"/>
      <c r="D38" s="2"/>
      <c r="E38" s="3"/>
      <c r="F38" s="2"/>
      <c r="G38" s="2"/>
      <c r="H38" s="2"/>
      <c r="I38" s="2"/>
      <c r="J38" s="10"/>
      <c r="K38" s="2"/>
      <c r="L38" s="2"/>
      <c r="M38" s="2"/>
      <c r="N38" s="2"/>
      <c r="O38" s="10"/>
      <c r="P38" s="2"/>
      <c r="Q38" s="2"/>
      <c r="R38" s="2"/>
      <c r="S38" s="2"/>
      <c r="T38" s="10"/>
      <c r="U38" s="1"/>
      <c r="V38" s="1"/>
      <c r="W38" s="1"/>
      <c r="X38" s="2"/>
      <c r="Y38" s="10"/>
      <c r="Z38" s="2"/>
      <c r="AA38" s="2"/>
      <c r="AB38" s="2"/>
      <c r="AC38" s="2"/>
      <c r="AD38" s="10"/>
      <c r="AE38" s="2"/>
      <c r="AF38" s="2"/>
      <c r="AG38" s="2"/>
      <c r="AH38" s="2"/>
      <c r="AI38" s="10"/>
      <c r="AJ38" s="2"/>
      <c r="AK38" s="2"/>
      <c r="AL38" s="2"/>
      <c r="AM38" s="2"/>
      <c r="AN38" s="10"/>
      <c r="AO38" s="7"/>
    </row>
    <row r="39" spans="1:41" ht="15" customHeight="1">
      <c r="A39" s="2"/>
      <c r="B39" s="33" t="s">
        <v>86</v>
      </c>
      <c r="C39" s="1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"/>
      <c r="V39" s="1"/>
      <c r="W39" s="1"/>
      <c r="X39" s="2"/>
      <c r="Y39" s="10"/>
      <c r="Z39" s="2"/>
      <c r="AA39" s="2"/>
      <c r="AB39" s="2"/>
      <c r="AC39" s="2"/>
      <c r="AD39" s="10"/>
      <c r="AE39" s="2"/>
      <c r="AF39" s="2"/>
      <c r="AG39" s="2"/>
      <c r="AH39" s="2"/>
      <c r="AI39" s="10"/>
      <c r="AJ39" s="2"/>
      <c r="AK39" s="2"/>
      <c r="AL39" s="2"/>
      <c r="AM39" s="2"/>
      <c r="AN39" s="10"/>
      <c r="AO39" s="7"/>
    </row>
    <row r="40" spans="1:41" ht="15" customHeight="1">
      <c r="A40" s="328"/>
      <c r="B40" s="329" t="s">
        <v>176</v>
      </c>
      <c r="C40" s="243"/>
      <c r="H40" s="15"/>
      <c r="I40" s="15"/>
      <c r="J40" s="15"/>
      <c r="K40" s="15"/>
      <c r="L40" s="15"/>
      <c r="M40" s="15"/>
      <c r="N40" s="15"/>
      <c r="O40" s="163"/>
      <c r="P40" s="15"/>
      <c r="Q40" s="15"/>
      <c r="R40" s="15"/>
      <c r="S40" s="15"/>
      <c r="T40" s="15"/>
      <c r="U40" s="1"/>
      <c r="V40" s="1"/>
      <c r="W40" s="1"/>
      <c r="X40" s="2"/>
      <c r="Y40" s="10"/>
      <c r="Z40" s="2"/>
      <c r="AA40" s="2"/>
      <c r="AB40" s="2"/>
      <c r="AC40" s="2"/>
      <c r="AD40" s="10"/>
      <c r="AE40" s="2"/>
      <c r="AF40" s="2"/>
      <c r="AG40" s="2"/>
      <c r="AH40" s="2"/>
      <c r="AI40" s="10"/>
      <c r="AJ40" s="2"/>
      <c r="AK40" s="2"/>
      <c r="AL40" s="2"/>
      <c r="AM40" s="2"/>
      <c r="AN40" s="10"/>
      <c r="AO40" s="7"/>
    </row>
    <row r="41" spans="1:41" ht="15" customHeight="1">
      <c r="A41" s="2"/>
      <c r="B41" s="329" t="s">
        <v>177</v>
      </c>
      <c r="C41" s="244"/>
      <c r="U41" s="1"/>
      <c r="V41" s="1"/>
      <c r="W41" s="1"/>
      <c r="X41" s="2"/>
      <c r="Y41" s="10"/>
      <c r="Z41" s="2"/>
      <c r="AA41" s="2"/>
      <c r="AB41" s="2"/>
      <c r="AC41" s="2"/>
      <c r="AD41" s="10"/>
      <c r="AE41" s="2"/>
      <c r="AF41" s="2"/>
      <c r="AG41" s="2"/>
      <c r="AH41" s="2"/>
      <c r="AI41" s="10"/>
      <c r="AJ41" s="2"/>
      <c r="AK41" s="2"/>
      <c r="AL41" s="2"/>
      <c r="AM41" s="2"/>
      <c r="AN41" s="10"/>
      <c r="AO41" s="7"/>
    </row>
    <row r="42" spans="1:41" ht="15" customHeight="1">
      <c r="A42" s="2"/>
      <c r="B42" s="33"/>
      <c r="U42" s="1"/>
      <c r="V42" s="1"/>
      <c r="W42" s="1"/>
      <c r="X42" s="2"/>
      <c r="Y42" s="10"/>
      <c r="Z42" s="2"/>
      <c r="AA42" s="2"/>
      <c r="AB42" s="2"/>
      <c r="AC42" s="2"/>
      <c r="AD42" s="10"/>
      <c r="AE42" s="2"/>
      <c r="AF42" s="2"/>
      <c r="AG42" s="2"/>
      <c r="AH42" s="2"/>
      <c r="AI42" s="10"/>
      <c r="AJ42" s="2"/>
      <c r="AK42" s="2"/>
      <c r="AL42" s="2"/>
      <c r="AM42" s="2"/>
      <c r="AN42" s="10"/>
      <c r="AO42" s="7"/>
    </row>
    <row r="43" spans="1:41" ht="15" customHeight="1">
      <c r="A43" s="2"/>
      <c r="B43" s="8"/>
      <c r="C43" s="11"/>
      <c r="D43" s="2"/>
      <c r="E43" s="3"/>
      <c r="F43" s="2"/>
      <c r="G43" s="2"/>
      <c r="H43" s="2"/>
      <c r="I43" s="2"/>
      <c r="J43" s="10"/>
      <c r="K43" s="2"/>
      <c r="L43" s="2"/>
      <c r="M43" s="2"/>
      <c r="N43" s="2"/>
      <c r="O43" s="10"/>
      <c r="P43" s="2"/>
      <c r="Q43" s="2"/>
      <c r="R43" s="2"/>
      <c r="S43" s="2"/>
      <c r="T43" s="10"/>
      <c r="U43" s="1"/>
      <c r="V43" s="1"/>
      <c r="W43" s="1"/>
      <c r="X43" s="2"/>
      <c r="Y43" s="10"/>
      <c r="Z43" s="2"/>
      <c r="AA43" s="2"/>
      <c r="AB43" s="2"/>
      <c r="AC43" s="2"/>
      <c r="AD43" s="10"/>
      <c r="AE43" s="2"/>
      <c r="AF43" s="2"/>
      <c r="AG43" s="2"/>
      <c r="AH43" s="2"/>
      <c r="AI43" s="10"/>
      <c r="AJ43" s="2"/>
      <c r="AK43" s="2"/>
      <c r="AL43" s="2"/>
      <c r="AM43" s="2"/>
      <c r="AN43" s="10"/>
      <c r="AO43" s="7"/>
    </row>
    <row r="45" spans="4:7" ht="18">
      <c r="D45" s="430"/>
      <c r="E45" s="46" t="s">
        <v>284</v>
      </c>
      <c r="F45" s="46"/>
      <c r="G45" s="46"/>
    </row>
    <row r="46" spans="5:7" ht="19.5" customHeight="1">
      <c r="E46" s="46" t="s">
        <v>285</v>
      </c>
      <c r="F46" s="46"/>
      <c r="G46" s="46"/>
    </row>
  </sheetData>
  <sheetProtection/>
  <mergeCells count="16">
    <mergeCell ref="B5:C5"/>
    <mergeCell ref="A6:AN6"/>
    <mergeCell ref="A7:A8"/>
    <mergeCell ref="B7:B8"/>
    <mergeCell ref="C7:C8"/>
    <mergeCell ref="E7:E8"/>
    <mergeCell ref="F7:AI7"/>
    <mergeCell ref="AO7:AO8"/>
    <mergeCell ref="AP7:AP8"/>
    <mergeCell ref="AQ7:AQ8"/>
    <mergeCell ref="A10:C10"/>
    <mergeCell ref="D34:E34"/>
    <mergeCell ref="A21:C21"/>
    <mergeCell ref="A27:C27"/>
    <mergeCell ref="D32:E32"/>
    <mergeCell ref="D33:E33"/>
  </mergeCells>
  <printOptions horizontalCentered="1"/>
  <pageMargins left="0.15748031496062992" right="0.15748031496062992" top="0.7" bottom="0.56" header="0.59" footer="0.31496062992125984"/>
  <pageSetup horizontalDpi="600" verticalDpi="600" orientation="landscape" paperSize="9" scale="46" r:id="rId1"/>
  <headerFooter alignWithMargins="0">
    <oddFooter>&amp;L&amp;14Nyomtatva:&amp;D&amp;C&amp;12Tanterv -Nappali 
&amp;F&amp;R&amp;14 3/5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80" zoomScaleNormal="75" zoomScaleSheetLayoutView="80" zoomScalePageLayoutView="0" workbookViewId="0" topLeftCell="A10">
      <selection activeCell="M44" sqref="M44"/>
    </sheetView>
  </sheetViews>
  <sheetFormatPr defaultColWidth="9.00390625" defaultRowHeight="12.75"/>
  <cols>
    <col min="1" max="1" width="5.625" style="12" customWidth="1"/>
    <col min="2" max="2" width="16.375" style="5" customWidth="1"/>
    <col min="3" max="3" width="54.875" style="6" customWidth="1"/>
    <col min="4" max="4" width="6.00390625" style="4" customWidth="1"/>
    <col min="5" max="5" width="7.875" style="4" customWidth="1"/>
    <col min="6" max="9" width="3.625" style="4" customWidth="1"/>
    <col min="10" max="10" width="4.625" style="4" customWidth="1"/>
    <col min="11" max="14" width="3.625" style="4" customWidth="1"/>
    <col min="15" max="15" width="4.625" style="4" customWidth="1"/>
    <col min="16" max="19" width="3.625" style="4" customWidth="1"/>
    <col min="20" max="20" width="4.625" style="4" customWidth="1"/>
    <col min="21" max="24" width="3.625" style="4" customWidth="1"/>
    <col min="25" max="25" width="4.625" style="4" customWidth="1"/>
    <col min="26" max="29" width="3.625" style="4" customWidth="1"/>
    <col min="30" max="30" width="4.625" style="4" customWidth="1"/>
    <col min="31" max="34" width="3.625" style="4" customWidth="1"/>
    <col min="35" max="35" width="4.625" style="4" customWidth="1"/>
    <col min="36" max="39" width="3.625" style="4" customWidth="1"/>
    <col min="40" max="40" width="4.625" style="4" customWidth="1"/>
    <col min="41" max="41" width="36.25390625" style="4" customWidth="1"/>
    <col min="42" max="43" width="9.125" style="4" hidden="1" customWidth="1"/>
    <col min="44" max="16384" width="9.125" style="4" customWidth="1"/>
  </cols>
  <sheetData>
    <row r="1" spans="1:41" s="32" customFormat="1" ht="18">
      <c r="A1" s="43" t="s">
        <v>277</v>
      </c>
      <c r="B1" s="44"/>
      <c r="C1" s="45"/>
      <c r="G1" s="46"/>
      <c r="H1" s="46"/>
      <c r="I1" s="46"/>
      <c r="J1" s="46"/>
      <c r="K1" s="46"/>
      <c r="L1" s="46"/>
      <c r="M1" s="46"/>
      <c r="N1" s="46"/>
      <c r="O1" s="46" t="s">
        <v>185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O1" s="47"/>
    </row>
    <row r="2" spans="1:41" s="32" customFormat="1" ht="18">
      <c r="A2" s="43" t="s">
        <v>96</v>
      </c>
      <c r="B2" s="44"/>
      <c r="C2" s="45"/>
      <c r="G2" s="46"/>
      <c r="H2" s="46"/>
      <c r="I2" s="46"/>
      <c r="J2" s="46"/>
      <c r="K2" s="46"/>
      <c r="L2" s="46"/>
      <c r="M2" s="46"/>
      <c r="N2" s="46"/>
      <c r="O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115" t="s">
        <v>286</v>
      </c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47"/>
    </row>
    <row r="3" spans="1:40" s="32" customFormat="1" ht="18">
      <c r="A3" s="43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136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26" t="s">
        <v>287</v>
      </c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7:35" ht="21.75" customHeight="1">
      <c r="G4" s="46"/>
      <c r="H4" s="46"/>
      <c r="I4" s="46"/>
      <c r="J4" s="46"/>
      <c r="K4" s="46"/>
      <c r="L4" s="46"/>
      <c r="M4" s="46"/>
      <c r="N4" s="46"/>
      <c r="O4" s="46" t="s">
        <v>171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</row>
    <row r="5" spans="2:40" ht="33" customHeight="1">
      <c r="B5" s="447"/>
      <c r="C5" s="4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5.5" customHeight="1" thickBot="1">
      <c r="A6" s="445" t="s">
        <v>25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</row>
    <row r="7" spans="1:43" s="23" customFormat="1" ht="20.25" customHeight="1">
      <c r="A7" s="440"/>
      <c r="B7" s="463" t="s">
        <v>23</v>
      </c>
      <c r="C7" s="451" t="s">
        <v>2</v>
      </c>
      <c r="D7" s="19" t="s">
        <v>0</v>
      </c>
      <c r="E7" s="457" t="s">
        <v>26</v>
      </c>
      <c r="F7" s="433" t="s">
        <v>1</v>
      </c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20"/>
      <c r="AK7" s="20"/>
      <c r="AL7" s="20"/>
      <c r="AM7" s="21"/>
      <c r="AN7" s="22"/>
      <c r="AO7" s="436" t="s">
        <v>28</v>
      </c>
      <c r="AP7" s="448" t="s">
        <v>91</v>
      </c>
      <c r="AQ7" s="444" t="s">
        <v>92</v>
      </c>
    </row>
    <row r="8" spans="1:43" s="23" customFormat="1" ht="20.25" customHeight="1" thickBot="1">
      <c r="A8" s="435"/>
      <c r="B8" s="464"/>
      <c r="C8" s="452"/>
      <c r="D8" s="24" t="s">
        <v>3</v>
      </c>
      <c r="E8" s="458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56"/>
      <c r="AP8" s="448"/>
      <c r="AQ8" s="444"/>
    </row>
    <row r="9" spans="1:41" s="9" customFormat="1" ht="19.5" customHeight="1">
      <c r="A9" s="31"/>
      <c r="B9" s="35"/>
      <c r="C9" s="36"/>
      <c r="D9" s="60"/>
      <c r="E9" s="48"/>
      <c r="F9" s="94" t="s">
        <v>10</v>
      </c>
      <c r="G9" s="95" t="s">
        <v>12</v>
      </c>
      <c r="H9" s="95" t="s">
        <v>11</v>
      </c>
      <c r="I9" s="95" t="s">
        <v>13</v>
      </c>
      <c r="J9" s="96" t="s">
        <v>14</v>
      </c>
      <c r="K9" s="94" t="s">
        <v>10</v>
      </c>
      <c r="L9" s="95" t="s">
        <v>12</v>
      </c>
      <c r="M9" s="95" t="s">
        <v>11</v>
      </c>
      <c r="N9" s="95" t="s">
        <v>13</v>
      </c>
      <c r="O9" s="96" t="s">
        <v>14</v>
      </c>
      <c r="P9" s="94" t="s">
        <v>10</v>
      </c>
      <c r="Q9" s="95" t="s">
        <v>12</v>
      </c>
      <c r="R9" s="95" t="s">
        <v>11</v>
      </c>
      <c r="S9" s="95" t="s">
        <v>13</v>
      </c>
      <c r="T9" s="96" t="s">
        <v>14</v>
      </c>
      <c r="U9" s="94" t="s">
        <v>10</v>
      </c>
      <c r="V9" s="95" t="s">
        <v>12</v>
      </c>
      <c r="W9" s="95" t="s">
        <v>11</v>
      </c>
      <c r="X9" s="95" t="s">
        <v>13</v>
      </c>
      <c r="Y9" s="96" t="s">
        <v>14</v>
      </c>
      <c r="Z9" s="94" t="s">
        <v>10</v>
      </c>
      <c r="AA9" s="95" t="s">
        <v>12</v>
      </c>
      <c r="AB9" s="95" t="s">
        <v>11</v>
      </c>
      <c r="AC9" s="95" t="s">
        <v>13</v>
      </c>
      <c r="AD9" s="96" t="s">
        <v>14</v>
      </c>
      <c r="AE9" s="94" t="s">
        <v>10</v>
      </c>
      <c r="AF9" s="95" t="s">
        <v>12</v>
      </c>
      <c r="AG9" s="95" t="s">
        <v>11</v>
      </c>
      <c r="AH9" s="95" t="s">
        <v>13</v>
      </c>
      <c r="AI9" s="96" t="s">
        <v>14</v>
      </c>
      <c r="AJ9" s="97" t="s">
        <v>10</v>
      </c>
      <c r="AK9" s="18" t="s">
        <v>12</v>
      </c>
      <c r="AL9" s="18" t="s">
        <v>11</v>
      </c>
      <c r="AM9" s="18" t="s">
        <v>13</v>
      </c>
      <c r="AN9" s="96" t="s">
        <v>14</v>
      </c>
      <c r="AO9" s="104" t="s">
        <v>23</v>
      </c>
    </row>
    <row r="10" spans="1:41" ht="20.25" customHeight="1">
      <c r="A10" s="437" t="s">
        <v>137</v>
      </c>
      <c r="B10" s="438"/>
      <c r="C10" s="439"/>
      <c r="D10" s="75">
        <f>SUM(D11:D22)</f>
        <v>18</v>
      </c>
      <c r="E10" s="76">
        <f>SUM(E11:E22)</f>
        <v>33</v>
      </c>
      <c r="F10" s="75">
        <f>SUM(F11:F22)</f>
        <v>0</v>
      </c>
      <c r="G10" s="78">
        <f>SUM(G11:G22)</f>
        <v>0</v>
      </c>
      <c r="H10" s="78">
        <f>SUM(H11:H22)</f>
        <v>0</v>
      </c>
      <c r="I10" s="78"/>
      <c r="J10" s="76">
        <f>SUM(J11:J22)</f>
        <v>0</v>
      </c>
      <c r="K10" s="75">
        <f>SUM(K11:K22)</f>
        <v>0</v>
      </c>
      <c r="L10" s="78">
        <f>SUM(L11:L22)</f>
        <v>0</v>
      </c>
      <c r="M10" s="78">
        <f>SUM(M11:M22)</f>
        <v>0</v>
      </c>
      <c r="N10" s="78"/>
      <c r="O10" s="76">
        <f>SUM(O11:O22)</f>
        <v>0</v>
      </c>
      <c r="P10" s="75">
        <f>SUM(P11:P22)</f>
        <v>0</v>
      </c>
      <c r="Q10" s="78">
        <f>SUM(Q11:Q22)</f>
        <v>0</v>
      </c>
      <c r="R10" s="78">
        <f>SUM(R11:R22)</f>
        <v>0</v>
      </c>
      <c r="S10" s="78"/>
      <c r="T10" s="76">
        <f>SUM(T11:T22)</f>
        <v>0</v>
      </c>
      <c r="U10" s="75">
        <f>SUM(U11:U22)</f>
        <v>0</v>
      </c>
      <c r="V10" s="78">
        <f>SUM(V11:V22)</f>
        <v>0</v>
      </c>
      <c r="W10" s="78">
        <f>SUM(W11:W22)</f>
        <v>0</v>
      </c>
      <c r="X10" s="78"/>
      <c r="Y10" s="76">
        <f>SUM(Y11:Y22)</f>
        <v>0</v>
      </c>
      <c r="Z10" s="75">
        <f>SUM(Z11:Z22)</f>
        <v>1</v>
      </c>
      <c r="AA10" s="78">
        <f>SUM(AA11:AA22)</f>
        <v>0</v>
      </c>
      <c r="AB10" s="78">
        <f>SUM(AB11:AB22)</f>
        <v>1</v>
      </c>
      <c r="AC10" s="78"/>
      <c r="AD10" s="76">
        <f>SUM(AD11:AD22)</f>
        <v>4</v>
      </c>
      <c r="AE10" s="75">
        <f>SUM(AE11:AE22)</f>
        <v>4</v>
      </c>
      <c r="AF10" s="78">
        <f>SUM(AF11:AF22)</f>
        <v>0</v>
      </c>
      <c r="AG10" s="78">
        <f>SUM(AG11:AG22)</f>
        <v>5</v>
      </c>
      <c r="AH10" s="78"/>
      <c r="AI10" s="76">
        <f>SUM(AI11:AI22)</f>
        <v>17</v>
      </c>
      <c r="AJ10" s="75">
        <f>SUM(AJ11:AJ22)</f>
        <v>3</v>
      </c>
      <c r="AK10" s="78">
        <f>SUM(AK11:AK22)</f>
        <v>0</v>
      </c>
      <c r="AL10" s="78">
        <f>SUM(AL11:AL22)</f>
        <v>4</v>
      </c>
      <c r="AM10" s="78"/>
      <c r="AN10" s="76">
        <f>SUM(AN11:AN22)</f>
        <v>12</v>
      </c>
      <c r="AO10" s="92"/>
    </row>
    <row r="11" spans="1:43" ht="18" customHeight="1">
      <c r="A11" s="63" t="s">
        <v>66</v>
      </c>
      <c r="B11" s="300" t="s">
        <v>261</v>
      </c>
      <c r="C11" s="301" t="s">
        <v>161</v>
      </c>
      <c r="D11" s="30">
        <f aca="true" t="shared" si="0" ref="D11:D18">SUM(F11:H11,K11:M11,P11:R11,U11:W11,Z11:AB11,AE11:AG11,AJ11:AL11)</f>
        <v>2</v>
      </c>
      <c r="E11" s="181">
        <v>4</v>
      </c>
      <c r="F11" s="232"/>
      <c r="G11" s="233"/>
      <c r="H11" s="81"/>
      <c r="I11" s="83"/>
      <c r="J11" s="234"/>
      <c r="K11" s="235"/>
      <c r="L11" s="232"/>
      <c r="M11" s="81"/>
      <c r="N11" s="83"/>
      <c r="O11" s="234"/>
      <c r="P11" s="81"/>
      <c r="Q11" s="82"/>
      <c r="R11" s="81"/>
      <c r="S11" s="83"/>
      <c r="T11" s="234"/>
      <c r="U11" s="81"/>
      <c r="V11" s="82"/>
      <c r="W11" s="81"/>
      <c r="X11" s="83"/>
      <c r="Y11" s="234"/>
      <c r="Z11" s="303"/>
      <c r="AA11" s="304"/>
      <c r="AB11" s="303"/>
      <c r="AC11" s="305"/>
      <c r="AD11" s="306"/>
      <c r="AE11" s="313">
        <v>1</v>
      </c>
      <c r="AF11" s="314">
        <v>0</v>
      </c>
      <c r="AG11" s="315">
        <v>1</v>
      </c>
      <c r="AH11" s="314" t="s">
        <v>94</v>
      </c>
      <c r="AI11" s="316">
        <v>4</v>
      </c>
      <c r="AJ11" s="309"/>
      <c r="AK11" s="304"/>
      <c r="AL11" s="303"/>
      <c r="AM11" s="305"/>
      <c r="AN11" s="306"/>
      <c r="AO11" s="240" t="s">
        <v>274</v>
      </c>
      <c r="AP11" s="23">
        <f>SUM(F11:H11,K11:M11,P11:R11,U11:W11,Z11:AB11,AE11:AG11,AJ11:AL11)</f>
        <v>2</v>
      </c>
      <c r="AQ11" s="23">
        <f>IF(D11=AP11,,1)</f>
        <v>0</v>
      </c>
    </row>
    <row r="12" spans="1:43" ht="18" customHeight="1">
      <c r="A12" s="62" t="s">
        <v>67</v>
      </c>
      <c r="B12" s="302" t="s">
        <v>262</v>
      </c>
      <c r="C12" s="301" t="s">
        <v>162</v>
      </c>
      <c r="D12" s="30">
        <f t="shared" si="0"/>
        <v>2</v>
      </c>
      <c r="E12" s="182">
        <f>SUM(J12,O12,T12,Y12,AD12,AI12,AN12)</f>
        <v>4</v>
      </c>
      <c r="F12" s="231"/>
      <c r="G12" s="82"/>
      <c r="H12" s="84"/>
      <c r="I12" s="85"/>
      <c r="J12" s="238"/>
      <c r="K12" s="231"/>
      <c r="L12" s="82"/>
      <c r="M12" s="84"/>
      <c r="N12" s="85"/>
      <c r="O12" s="238"/>
      <c r="P12" s="84"/>
      <c r="Q12" s="82"/>
      <c r="R12" s="84"/>
      <c r="S12" s="85"/>
      <c r="T12" s="238"/>
      <c r="U12" s="84"/>
      <c r="V12" s="82"/>
      <c r="W12" s="84"/>
      <c r="X12" s="85"/>
      <c r="Y12" s="238"/>
      <c r="Z12" s="310"/>
      <c r="AA12" s="304"/>
      <c r="AB12" s="310"/>
      <c r="AC12" s="311"/>
      <c r="AD12" s="312"/>
      <c r="AE12" s="313"/>
      <c r="AF12" s="314"/>
      <c r="AG12" s="315"/>
      <c r="AH12" s="314"/>
      <c r="AI12" s="316"/>
      <c r="AJ12" s="317">
        <v>1</v>
      </c>
      <c r="AK12" s="304">
        <v>0</v>
      </c>
      <c r="AL12" s="310">
        <v>1</v>
      </c>
      <c r="AM12" s="311" t="s">
        <v>94</v>
      </c>
      <c r="AN12" s="312">
        <v>4</v>
      </c>
      <c r="AO12" s="240" t="s">
        <v>261</v>
      </c>
      <c r="AP12" s="23">
        <f aca="true" t="shared" si="1" ref="AP12:AP22">SUM(F12:H12,K12:M12,P12:R12,U12:W12,Z12:AB12,AE12:AG12,AJ12:AL12)</f>
        <v>2</v>
      </c>
      <c r="AQ12" s="23">
        <f aca="true" t="shared" si="2" ref="AQ12:AQ22">IF(D12=AP12,,1)</f>
        <v>0</v>
      </c>
    </row>
    <row r="13" spans="1:43" ht="18" customHeight="1">
      <c r="A13" s="62" t="s">
        <v>68</v>
      </c>
      <c r="B13" s="302" t="s">
        <v>263</v>
      </c>
      <c r="C13" s="301" t="s">
        <v>163</v>
      </c>
      <c r="D13" s="30">
        <f t="shared" si="0"/>
        <v>3</v>
      </c>
      <c r="E13" s="182">
        <v>5</v>
      </c>
      <c r="F13" s="231"/>
      <c r="G13" s="82"/>
      <c r="H13" s="84"/>
      <c r="I13" s="85"/>
      <c r="J13" s="238"/>
      <c r="K13" s="231"/>
      <c r="L13" s="82"/>
      <c r="M13" s="84"/>
      <c r="N13" s="85"/>
      <c r="O13" s="238"/>
      <c r="P13" s="161"/>
      <c r="Q13" s="162"/>
      <c r="R13" s="162"/>
      <c r="S13" s="162"/>
      <c r="T13" s="236"/>
      <c r="U13" s="161"/>
      <c r="V13" s="162"/>
      <c r="W13" s="162"/>
      <c r="X13" s="162"/>
      <c r="Y13" s="236"/>
      <c r="Z13" s="313"/>
      <c r="AA13" s="314"/>
      <c r="AB13" s="310"/>
      <c r="AC13" s="311"/>
      <c r="AD13" s="312"/>
      <c r="AE13" s="313">
        <v>1</v>
      </c>
      <c r="AF13" s="314">
        <v>0</v>
      </c>
      <c r="AG13" s="314">
        <v>2</v>
      </c>
      <c r="AH13" s="314" t="s">
        <v>94</v>
      </c>
      <c r="AI13" s="316">
        <v>5</v>
      </c>
      <c r="AJ13" s="317"/>
      <c r="AK13" s="304"/>
      <c r="AL13" s="310"/>
      <c r="AM13" s="311"/>
      <c r="AN13" s="311"/>
      <c r="AO13" s="240" t="s">
        <v>237</v>
      </c>
      <c r="AP13" s="23">
        <f t="shared" si="1"/>
        <v>3</v>
      </c>
      <c r="AQ13" s="23">
        <f>IF(D13=AP13,,1)</f>
        <v>0</v>
      </c>
    </row>
    <row r="14" spans="1:43" ht="18" customHeight="1">
      <c r="A14" s="62" t="s">
        <v>69</v>
      </c>
      <c r="B14" s="302" t="s">
        <v>264</v>
      </c>
      <c r="C14" s="301" t="s">
        <v>164</v>
      </c>
      <c r="D14" s="30">
        <f t="shared" si="0"/>
        <v>3</v>
      </c>
      <c r="E14" s="182">
        <f aca="true" t="shared" si="3" ref="E14:E28">SUM(J14,O14,T14,Y14,AD14,AI14,AN14)</f>
        <v>5</v>
      </c>
      <c r="F14" s="231"/>
      <c r="G14" s="82"/>
      <c r="H14" s="84"/>
      <c r="I14" s="85"/>
      <c r="J14" s="238"/>
      <c r="K14" s="231"/>
      <c r="L14" s="231"/>
      <c r="M14" s="84"/>
      <c r="N14" s="85"/>
      <c r="O14" s="238"/>
      <c r="P14" s="161"/>
      <c r="Q14" s="162"/>
      <c r="R14" s="162"/>
      <c r="S14" s="162"/>
      <c r="T14" s="236"/>
      <c r="U14" s="161"/>
      <c r="V14" s="162"/>
      <c r="W14" s="162"/>
      <c r="X14" s="162"/>
      <c r="Y14" s="236"/>
      <c r="Z14" s="313"/>
      <c r="AA14" s="314"/>
      <c r="AB14" s="310"/>
      <c r="AC14" s="311"/>
      <c r="AD14" s="312"/>
      <c r="AE14" s="313"/>
      <c r="AF14" s="314"/>
      <c r="AG14" s="314"/>
      <c r="AH14" s="314"/>
      <c r="AI14" s="316"/>
      <c r="AJ14" s="317">
        <v>1</v>
      </c>
      <c r="AK14" s="304">
        <v>0</v>
      </c>
      <c r="AL14" s="310">
        <v>2</v>
      </c>
      <c r="AM14" s="311" t="s">
        <v>15</v>
      </c>
      <c r="AN14" s="312">
        <v>5</v>
      </c>
      <c r="AO14" s="240" t="s">
        <v>275</v>
      </c>
      <c r="AP14" s="23"/>
      <c r="AQ14" s="23"/>
    </row>
    <row r="15" spans="1:43" ht="18" customHeight="1">
      <c r="A15" s="62" t="s">
        <v>70</v>
      </c>
      <c r="B15" s="302" t="s">
        <v>265</v>
      </c>
      <c r="C15" s="301" t="s">
        <v>165</v>
      </c>
      <c r="D15" s="30">
        <f t="shared" si="0"/>
        <v>2</v>
      </c>
      <c r="E15" s="182">
        <f t="shared" si="3"/>
        <v>3</v>
      </c>
      <c r="F15" s="231"/>
      <c r="G15" s="82"/>
      <c r="H15" s="84"/>
      <c r="I15" s="85"/>
      <c r="J15" s="238"/>
      <c r="K15" s="231"/>
      <c r="L15" s="231"/>
      <c r="M15" s="84"/>
      <c r="N15" s="85"/>
      <c r="O15" s="238"/>
      <c r="P15" s="161"/>
      <c r="Q15" s="162"/>
      <c r="R15" s="162"/>
      <c r="S15" s="162"/>
      <c r="T15" s="236"/>
      <c r="U15" s="161"/>
      <c r="V15" s="162"/>
      <c r="W15" s="162"/>
      <c r="X15" s="162"/>
      <c r="Y15" s="236"/>
      <c r="Z15" s="313"/>
      <c r="AA15" s="314"/>
      <c r="AB15" s="310"/>
      <c r="AC15" s="311"/>
      <c r="AD15" s="312"/>
      <c r="AE15" s="313"/>
      <c r="AF15" s="314"/>
      <c r="AG15" s="314"/>
      <c r="AH15" s="314"/>
      <c r="AI15" s="316"/>
      <c r="AJ15" s="317">
        <v>1</v>
      </c>
      <c r="AK15" s="304">
        <v>0</v>
      </c>
      <c r="AL15" s="310">
        <v>1</v>
      </c>
      <c r="AM15" s="311" t="s">
        <v>94</v>
      </c>
      <c r="AN15" s="312">
        <v>3</v>
      </c>
      <c r="AO15" s="240" t="s">
        <v>237</v>
      </c>
      <c r="AP15" s="23"/>
      <c r="AQ15" s="23"/>
    </row>
    <row r="16" spans="1:43" ht="18" customHeight="1">
      <c r="A16" s="62" t="s">
        <v>71</v>
      </c>
      <c r="B16" s="302" t="s">
        <v>266</v>
      </c>
      <c r="C16" s="301" t="s">
        <v>172</v>
      </c>
      <c r="D16" s="30">
        <f t="shared" si="0"/>
        <v>2</v>
      </c>
      <c r="E16" s="182">
        <f t="shared" si="3"/>
        <v>4</v>
      </c>
      <c r="F16" s="231"/>
      <c r="G16" s="82"/>
      <c r="H16" s="84"/>
      <c r="I16" s="85"/>
      <c r="J16" s="238"/>
      <c r="K16" s="231"/>
      <c r="L16" s="231"/>
      <c r="M16" s="84"/>
      <c r="N16" s="85"/>
      <c r="O16" s="238"/>
      <c r="P16" s="161"/>
      <c r="Q16" s="162"/>
      <c r="R16" s="162"/>
      <c r="S16" s="162"/>
      <c r="T16" s="236"/>
      <c r="U16" s="161"/>
      <c r="V16" s="162"/>
      <c r="W16" s="162"/>
      <c r="X16" s="162"/>
      <c r="Y16" s="236"/>
      <c r="Z16" s="313">
        <v>1</v>
      </c>
      <c r="AA16" s="314">
        <v>0</v>
      </c>
      <c r="AB16" s="310">
        <v>1</v>
      </c>
      <c r="AC16" s="311" t="s">
        <v>94</v>
      </c>
      <c r="AD16" s="312">
        <v>4</v>
      </c>
      <c r="AE16" s="313"/>
      <c r="AF16" s="314"/>
      <c r="AG16" s="314"/>
      <c r="AH16" s="314"/>
      <c r="AI16" s="316"/>
      <c r="AJ16" s="317"/>
      <c r="AK16" s="304"/>
      <c r="AL16" s="310"/>
      <c r="AM16" s="311"/>
      <c r="AN16" s="312"/>
      <c r="AO16" s="240" t="s">
        <v>237</v>
      </c>
      <c r="AP16" s="23"/>
      <c r="AQ16" s="23"/>
    </row>
    <row r="17" spans="1:43" ht="18" customHeight="1">
      <c r="A17" s="62" t="s">
        <v>72</v>
      </c>
      <c r="B17" s="302" t="s">
        <v>267</v>
      </c>
      <c r="C17" s="301" t="s">
        <v>166</v>
      </c>
      <c r="D17" s="30">
        <f t="shared" si="0"/>
        <v>2</v>
      </c>
      <c r="E17" s="182">
        <f t="shared" si="3"/>
        <v>4</v>
      </c>
      <c r="F17" s="231"/>
      <c r="G17" s="82"/>
      <c r="H17" s="84"/>
      <c r="I17" s="85"/>
      <c r="J17" s="238"/>
      <c r="K17" s="239"/>
      <c r="L17" s="231"/>
      <c r="M17" s="84"/>
      <c r="N17" s="85"/>
      <c r="O17" s="238"/>
      <c r="P17" s="161"/>
      <c r="Q17" s="162"/>
      <c r="R17" s="162"/>
      <c r="S17" s="162"/>
      <c r="T17" s="236"/>
      <c r="U17" s="161"/>
      <c r="V17" s="162"/>
      <c r="W17" s="162"/>
      <c r="X17" s="162"/>
      <c r="Y17" s="236"/>
      <c r="Z17" s="313"/>
      <c r="AA17" s="314"/>
      <c r="AB17" s="315"/>
      <c r="AC17" s="314"/>
      <c r="AD17" s="316"/>
      <c r="AE17" s="313">
        <v>1</v>
      </c>
      <c r="AF17" s="314">
        <v>0</v>
      </c>
      <c r="AG17" s="314">
        <v>1</v>
      </c>
      <c r="AH17" s="314" t="s">
        <v>94</v>
      </c>
      <c r="AI17" s="316">
        <v>4</v>
      </c>
      <c r="AJ17" s="317"/>
      <c r="AK17" s="304"/>
      <c r="AL17" s="310"/>
      <c r="AM17" s="311"/>
      <c r="AN17" s="312"/>
      <c r="AO17" s="240" t="s">
        <v>237</v>
      </c>
      <c r="AP17" s="23">
        <f t="shared" si="1"/>
        <v>2</v>
      </c>
      <c r="AQ17" s="23">
        <f t="shared" si="2"/>
        <v>0</v>
      </c>
    </row>
    <row r="18" spans="1:43" ht="18" customHeight="1">
      <c r="A18" s="62" t="s">
        <v>73</v>
      </c>
      <c r="B18" s="302" t="s">
        <v>268</v>
      </c>
      <c r="C18" s="301" t="s">
        <v>167</v>
      </c>
      <c r="D18" s="30">
        <f t="shared" si="0"/>
        <v>2</v>
      </c>
      <c r="E18" s="182">
        <f t="shared" si="3"/>
        <v>4</v>
      </c>
      <c r="F18" s="231"/>
      <c r="G18" s="82"/>
      <c r="H18" s="84"/>
      <c r="I18" s="85"/>
      <c r="J18" s="238"/>
      <c r="K18" s="239"/>
      <c r="L18" s="231"/>
      <c r="M18" s="84"/>
      <c r="N18" s="85"/>
      <c r="O18" s="238"/>
      <c r="P18" s="161"/>
      <c r="Q18" s="162"/>
      <c r="R18" s="162"/>
      <c r="S18" s="162"/>
      <c r="T18" s="236"/>
      <c r="U18" s="161"/>
      <c r="V18" s="162"/>
      <c r="W18" s="162"/>
      <c r="X18" s="162"/>
      <c r="Y18" s="236"/>
      <c r="Z18" s="313"/>
      <c r="AA18" s="315"/>
      <c r="AB18" s="315"/>
      <c r="AC18" s="314"/>
      <c r="AD18" s="316"/>
      <c r="AE18" s="313">
        <v>1</v>
      </c>
      <c r="AF18" s="314">
        <v>0</v>
      </c>
      <c r="AG18" s="314">
        <v>1</v>
      </c>
      <c r="AH18" s="314" t="s">
        <v>94</v>
      </c>
      <c r="AI18" s="316">
        <v>4</v>
      </c>
      <c r="AJ18" s="317"/>
      <c r="AK18" s="304"/>
      <c r="AL18" s="310"/>
      <c r="AM18" s="311"/>
      <c r="AN18" s="312"/>
      <c r="AO18" s="166"/>
      <c r="AP18" s="23">
        <f t="shared" si="1"/>
        <v>2</v>
      </c>
      <c r="AQ18" s="23">
        <f t="shared" si="2"/>
        <v>0</v>
      </c>
    </row>
    <row r="19" spans="1:43" ht="18" customHeight="1">
      <c r="A19" s="62" t="s">
        <v>82</v>
      </c>
      <c r="B19" s="302"/>
      <c r="C19" s="301"/>
      <c r="D19" s="30">
        <f aca="true" t="shared" si="4" ref="D19:D28">SUM(F19:H19,K19:M19,P19:R19,U19:W19,Z19:AB19,AE19:AG19,AJ19:AL19)</f>
        <v>0</v>
      </c>
      <c r="E19" s="182">
        <f t="shared" si="3"/>
        <v>0</v>
      </c>
      <c r="F19" s="231"/>
      <c r="G19" s="82"/>
      <c r="H19" s="84"/>
      <c r="I19" s="85"/>
      <c r="J19" s="238"/>
      <c r="K19" s="239"/>
      <c r="L19" s="231"/>
      <c r="M19" s="84"/>
      <c r="N19" s="85"/>
      <c r="O19" s="238"/>
      <c r="P19" s="84"/>
      <c r="Q19" s="82"/>
      <c r="R19" s="84"/>
      <c r="S19" s="85"/>
      <c r="T19" s="238"/>
      <c r="U19" s="161"/>
      <c r="V19" s="162"/>
      <c r="W19" s="162"/>
      <c r="X19" s="162"/>
      <c r="Y19" s="236"/>
      <c r="Z19" s="313"/>
      <c r="AA19" s="315"/>
      <c r="AB19" s="315"/>
      <c r="AC19" s="314"/>
      <c r="AD19" s="316"/>
      <c r="AE19" s="313"/>
      <c r="AF19" s="314"/>
      <c r="AG19" s="314"/>
      <c r="AH19" s="314"/>
      <c r="AI19" s="316"/>
      <c r="AJ19" s="317"/>
      <c r="AK19" s="304"/>
      <c r="AL19" s="310"/>
      <c r="AM19" s="311"/>
      <c r="AN19" s="312"/>
      <c r="AO19" s="166"/>
      <c r="AP19" s="23">
        <f t="shared" si="1"/>
        <v>0</v>
      </c>
      <c r="AQ19" s="23">
        <f t="shared" si="2"/>
        <v>0</v>
      </c>
    </row>
    <row r="20" spans="1:43" ht="18" customHeight="1">
      <c r="A20" s="62" t="s">
        <v>83</v>
      </c>
      <c r="B20" s="302"/>
      <c r="C20" s="301"/>
      <c r="D20" s="30">
        <f t="shared" si="4"/>
        <v>0</v>
      </c>
      <c r="E20" s="182">
        <f t="shared" si="3"/>
        <v>0</v>
      </c>
      <c r="F20" s="231"/>
      <c r="G20" s="82"/>
      <c r="H20" s="84"/>
      <c r="I20" s="85"/>
      <c r="J20" s="238"/>
      <c r="K20" s="239"/>
      <c r="L20" s="231"/>
      <c r="M20" s="84"/>
      <c r="N20" s="85"/>
      <c r="O20" s="238"/>
      <c r="P20" s="84"/>
      <c r="Q20" s="82"/>
      <c r="R20" s="84"/>
      <c r="S20" s="85"/>
      <c r="T20" s="238"/>
      <c r="U20" s="84"/>
      <c r="V20" s="82"/>
      <c r="W20" s="84"/>
      <c r="X20" s="85"/>
      <c r="Y20" s="238"/>
      <c r="Z20" s="313"/>
      <c r="AA20" s="315"/>
      <c r="AB20" s="315"/>
      <c r="AC20" s="314"/>
      <c r="AD20" s="316"/>
      <c r="AE20" s="318"/>
      <c r="AF20" s="319"/>
      <c r="AG20" s="319"/>
      <c r="AH20" s="319"/>
      <c r="AI20" s="320"/>
      <c r="AJ20" s="317"/>
      <c r="AK20" s="304"/>
      <c r="AL20" s="310"/>
      <c r="AM20" s="311"/>
      <c r="AN20" s="312"/>
      <c r="AO20" s="240"/>
      <c r="AP20" s="23">
        <f t="shared" si="1"/>
        <v>0</v>
      </c>
      <c r="AQ20" s="23">
        <f t="shared" si="2"/>
        <v>0</v>
      </c>
    </row>
    <row r="21" spans="1:43" ht="18" customHeight="1">
      <c r="A21" s="62" t="s">
        <v>84</v>
      </c>
      <c r="B21" s="212"/>
      <c r="C21" s="225"/>
      <c r="D21" s="30">
        <f t="shared" si="4"/>
        <v>0</v>
      </c>
      <c r="E21" s="182">
        <f t="shared" si="3"/>
        <v>0</v>
      </c>
      <c r="F21" s="231"/>
      <c r="G21" s="82"/>
      <c r="H21" s="84"/>
      <c r="I21" s="85"/>
      <c r="J21" s="238"/>
      <c r="K21" s="239"/>
      <c r="L21" s="231"/>
      <c r="M21" s="84"/>
      <c r="N21" s="85"/>
      <c r="O21" s="238"/>
      <c r="P21" s="84"/>
      <c r="Q21" s="82"/>
      <c r="R21" s="84"/>
      <c r="S21" s="85"/>
      <c r="T21" s="238"/>
      <c r="U21" s="84"/>
      <c r="V21" s="82"/>
      <c r="W21" s="84"/>
      <c r="X21" s="85"/>
      <c r="Y21" s="238"/>
      <c r="Z21" s="161"/>
      <c r="AA21" s="185"/>
      <c r="AB21" s="185"/>
      <c r="AC21" s="162"/>
      <c r="AD21" s="236"/>
      <c r="AE21" s="180"/>
      <c r="AF21" s="183"/>
      <c r="AG21" s="183"/>
      <c r="AH21" s="183"/>
      <c r="AI21" s="241"/>
      <c r="AJ21" s="186"/>
      <c r="AK21" s="82"/>
      <c r="AL21" s="84"/>
      <c r="AM21" s="85"/>
      <c r="AN21" s="238"/>
      <c r="AO21" s="166"/>
      <c r="AP21" s="23">
        <f t="shared" si="1"/>
        <v>0</v>
      </c>
      <c r="AQ21" s="23">
        <f t="shared" si="2"/>
        <v>0</v>
      </c>
    </row>
    <row r="22" spans="1:43" ht="18" customHeight="1">
      <c r="A22" s="62" t="s">
        <v>85</v>
      </c>
      <c r="B22" s="212"/>
      <c r="C22" s="225" t="s">
        <v>168</v>
      </c>
      <c r="D22" s="30">
        <f t="shared" si="4"/>
        <v>0</v>
      </c>
      <c r="E22" s="182">
        <f t="shared" si="3"/>
        <v>0</v>
      </c>
      <c r="F22" s="231"/>
      <c r="G22" s="82"/>
      <c r="H22" s="84"/>
      <c r="I22" s="85"/>
      <c r="J22" s="238"/>
      <c r="K22" s="231"/>
      <c r="L22" s="82"/>
      <c r="M22" s="84"/>
      <c r="N22" s="85"/>
      <c r="O22" s="238"/>
      <c r="P22" s="84"/>
      <c r="Q22" s="82"/>
      <c r="R22" s="84"/>
      <c r="S22" s="85"/>
      <c r="T22" s="238"/>
      <c r="U22" s="84"/>
      <c r="V22" s="82"/>
      <c r="W22" s="84"/>
      <c r="X22" s="85"/>
      <c r="Y22" s="238"/>
      <c r="Z22" s="84"/>
      <c r="AA22" s="82"/>
      <c r="AB22" s="84"/>
      <c r="AC22" s="85"/>
      <c r="AD22" s="238"/>
      <c r="AE22" s="161"/>
      <c r="AF22" s="162"/>
      <c r="AG22" s="185"/>
      <c r="AH22" s="162"/>
      <c r="AI22" s="236"/>
      <c r="AJ22" s="186"/>
      <c r="AK22" s="82"/>
      <c r="AL22" s="84"/>
      <c r="AM22" s="85"/>
      <c r="AN22" s="238"/>
      <c r="AO22" s="166"/>
      <c r="AP22" s="23">
        <f t="shared" si="1"/>
        <v>0</v>
      </c>
      <c r="AQ22" s="23">
        <f t="shared" si="2"/>
        <v>0</v>
      </c>
    </row>
    <row r="23" spans="1:41" ht="19.5" customHeight="1">
      <c r="A23" s="460" t="s">
        <v>146</v>
      </c>
      <c r="B23" s="461"/>
      <c r="C23" s="462"/>
      <c r="D23" s="75">
        <f>SUM(F23:H23,K23:M23,P23:R23,U23:W23,Z23:AB23,AE23:AG23,AJ23:AL23)</f>
        <v>9</v>
      </c>
      <c r="E23" s="76">
        <f>SUM(J23,O23,T23,Y23,AD23,AI23,AN23)</f>
        <v>12</v>
      </c>
      <c r="F23" s="265">
        <f>SUM(F24:F29)</f>
        <v>0</v>
      </c>
      <c r="G23" s="266">
        <f>SUM(G24:G29)</f>
        <v>0</v>
      </c>
      <c r="H23" s="266">
        <f>SUM(H24:H29)</f>
        <v>0</v>
      </c>
      <c r="I23" s="266"/>
      <c r="J23" s="267">
        <f>SUM(J24:J29)</f>
        <v>0</v>
      </c>
      <c r="K23" s="265">
        <f>SUM(K24:K29)</f>
        <v>0</v>
      </c>
      <c r="L23" s="266">
        <f>SUM(L24:L29)</f>
        <v>0</v>
      </c>
      <c r="M23" s="266">
        <f>SUM(M24:M29)</f>
        <v>0</v>
      </c>
      <c r="N23" s="266"/>
      <c r="O23" s="267">
        <f>SUM(O24:O29)</f>
        <v>0</v>
      </c>
      <c r="P23" s="265">
        <f>SUM(P24:P29)</f>
        <v>0</v>
      </c>
      <c r="Q23" s="266">
        <f>SUM(Q24:Q29)</f>
        <v>0</v>
      </c>
      <c r="R23" s="266">
        <f>SUM(R24:R29)</f>
        <v>0</v>
      </c>
      <c r="S23" s="266"/>
      <c r="T23" s="267">
        <f>SUM(T24:T29)</f>
        <v>0</v>
      </c>
      <c r="U23" s="265">
        <f>SUM(U24:U29)</f>
        <v>0</v>
      </c>
      <c r="V23" s="266">
        <f>SUM(V24:V29)</f>
        <v>0</v>
      </c>
      <c r="W23" s="266">
        <f>SUM(W24:W29)</f>
        <v>0</v>
      </c>
      <c r="X23" s="266"/>
      <c r="Y23" s="267">
        <f>SUM(Y24:Y29)</f>
        <v>0</v>
      </c>
      <c r="Z23" s="265">
        <f>SUM(Z24:Z29)</f>
        <v>0</v>
      </c>
      <c r="AA23" s="266">
        <f>SUM(AA24:AA29)</f>
        <v>0</v>
      </c>
      <c r="AB23" s="266">
        <f>SUM(AB24:AB29)</f>
        <v>0</v>
      </c>
      <c r="AC23" s="266"/>
      <c r="AD23" s="267">
        <f>SUM(AD24:AD29)</f>
        <v>0</v>
      </c>
      <c r="AE23" s="265">
        <f>SUM(AE24:AE29)</f>
        <v>2</v>
      </c>
      <c r="AF23" s="266">
        <f>SUM(AF24:AF29)</f>
        <v>0</v>
      </c>
      <c r="AG23" s="266">
        <f>SUM(AG24:AG29)</f>
        <v>2</v>
      </c>
      <c r="AH23" s="266"/>
      <c r="AI23" s="267">
        <f>SUM(AI24:AI29)</f>
        <v>6</v>
      </c>
      <c r="AJ23" s="265">
        <f>SUM(AJ24:AJ29)</f>
        <v>3</v>
      </c>
      <c r="AK23" s="266">
        <f>SUM(AK24:AK29)</f>
        <v>1</v>
      </c>
      <c r="AL23" s="266">
        <f>SUM(AL24:AL29)</f>
        <v>1</v>
      </c>
      <c r="AM23" s="266"/>
      <c r="AN23" s="267">
        <f>SUM(AN24:AN29)</f>
        <v>6</v>
      </c>
      <c r="AO23" s="411"/>
    </row>
    <row r="24" spans="1:41" ht="18.75" customHeight="1">
      <c r="A24" s="268" t="s">
        <v>74</v>
      </c>
      <c r="B24" s="207" t="s">
        <v>269</v>
      </c>
      <c r="C24" s="261" t="s">
        <v>173</v>
      </c>
      <c r="D24" s="271">
        <f t="shared" si="4"/>
        <v>1</v>
      </c>
      <c r="E24" s="272">
        <f t="shared" si="3"/>
        <v>2</v>
      </c>
      <c r="F24" s="247"/>
      <c r="G24" s="248"/>
      <c r="H24" s="248"/>
      <c r="I24" s="248"/>
      <c r="J24" s="249"/>
      <c r="K24" s="247"/>
      <c r="L24" s="248"/>
      <c r="M24" s="248"/>
      <c r="N24" s="248"/>
      <c r="O24" s="249"/>
      <c r="P24" s="247"/>
      <c r="Q24" s="248"/>
      <c r="R24" s="248"/>
      <c r="S24" s="248"/>
      <c r="T24" s="249"/>
      <c r="U24" s="247"/>
      <c r="V24" s="248"/>
      <c r="W24" s="248"/>
      <c r="X24" s="248"/>
      <c r="Y24" s="249"/>
      <c r="Z24" s="247"/>
      <c r="AA24" s="248"/>
      <c r="AB24" s="248"/>
      <c r="AC24" s="248"/>
      <c r="AD24" s="249"/>
      <c r="AE24" s="262"/>
      <c r="AF24" s="263"/>
      <c r="AG24" s="263"/>
      <c r="AH24" s="263"/>
      <c r="AI24" s="264"/>
      <c r="AJ24" s="262">
        <v>1</v>
      </c>
      <c r="AK24" s="263">
        <v>0</v>
      </c>
      <c r="AL24" s="263">
        <v>0</v>
      </c>
      <c r="AM24" s="263" t="s">
        <v>94</v>
      </c>
      <c r="AN24" s="264">
        <v>2</v>
      </c>
      <c r="AO24" s="240" t="s">
        <v>237</v>
      </c>
    </row>
    <row r="25" spans="1:41" ht="18.75" customHeight="1">
      <c r="A25" s="269" t="s">
        <v>75</v>
      </c>
      <c r="B25" s="212" t="s">
        <v>270</v>
      </c>
      <c r="C25" s="225" t="s">
        <v>174</v>
      </c>
      <c r="D25" s="274">
        <f t="shared" si="4"/>
        <v>2</v>
      </c>
      <c r="E25" s="273">
        <f t="shared" si="3"/>
        <v>3</v>
      </c>
      <c r="F25" s="250"/>
      <c r="G25" s="251"/>
      <c r="H25" s="251"/>
      <c r="I25" s="251"/>
      <c r="J25" s="252"/>
      <c r="K25" s="250"/>
      <c r="L25" s="251"/>
      <c r="M25" s="251"/>
      <c r="N25" s="251"/>
      <c r="O25" s="252"/>
      <c r="P25" s="250"/>
      <c r="Q25" s="251"/>
      <c r="R25" s="251"/>
      <c r="S25" s="251"/>
      <c r="T25" s="252"/>
      <c r="U25" s="250"/>
      <c r="V25" s="251"/>
      <c r="W25" s="251"/>
      <c r="X25" s="251"/>
      <c r="Y25" s="252"/>
      <c r="Z25" s="250"/>
      <c r="AA25" s="251"/>
      <c r="AB25" s="251"/>
      <c r="AC25" s="251"/>
      <c r="AD25" s="252"/>
      <c r="AE25" s="161">
        <v>1</v>
      </c>
      <c r="AF25" s="162">
        <v>0</v>
      </c>
      <c r="AG25" s="162">
        <v>1</v>
      </c>
      <c r="AH25" s="162" t="s">
        <v>94</v>
      </c>
      <c r="AI25" s="236">
        <v>3</v>
      </c>
      <c r="AJ25" s="250"/>
      <c r="AK25" s="251"/>
      <c r="AL25" s="251"/>
      <c r="AM25" s="251"/>
      <c r="AN25" s="252"/>
      <c r="AO25" s="240" t="s">
        <v>237</v>
      </c>
    </row>
    <row r="26" spans="1:41" ht="18.75" customHeight="1">
      <c r="A26" s="269" t="s">
        <v>76</v>
      </c>
      <c r="B26" s="212" t="s">
        <v>271</v>
      </c>
      <c r="C26" s="225" t="s">
        <v>169</v>
      </c>
      <c r="D26" s="274">
        <v>2</v>
      </c>
      <c r="E26" s="273">
        <v>3</v>
      </c>
      <c r="F26" s="250"/>
      <c r="G26" s="251"/>
      <c r="H26" s="251"/>
      <c r="I26" s="251"/>
      <c r="J26" s="252"/>
      <c r="K26" s="250"/>
      <c r="L26" s="251"/>
      <c r="M26" s="251"/>
      <c r="N26" s="251"/>
      <c r="O26" s="252"/>
      <c r="P26" s="250"/>
      <c r="Q26" s="251"/>
      <c r="R26" s="251"/>
      <c r="S26" s="251"/>
      <c r="T26" s="252"/>
      <c r="U26" s="250"/>
      <c r="V26" s="251"/>
      <c r="W26" s="251"/>
      <c r="X26" s="251"/>
      <c r="Y26" s="252"/>
      <c r="Z26" s="250"/>
      <c r="AA26" s="251"/>
      <c r="AB26" s="251"/>
      <c r="AC26" s="251"/>
      <c r="AD26" s="252"/>
      <c r="AE26" s="427">
        <v>1</v>
      </c>
      <c r="AF26" s="428">
        <v>0</v>
      </c>
      <c r="AG26" s="428">
        <v>1</v>
      </c>
      <c r="AH26" s="428" t="s">
        <v>94</v>
      </c>
      <c r="AI26" s="429">
        <v>3</v>
      </c>
      <c r="AJ26" s="161"/>
      <c r="AK26" s="162"/>
      <c r="AL26" s="162"/>
      <c r="AM26" s="162"/>
      <c r="AN26" s="236"/>
      <c r="AO26" s="240" t="s">
        <v>237</v>
      </c>
    </row>
    <row r="27" spans="1:41" ht="18.75" customHeight="1">
      <c r="A27" s="269" t="s">
        <v>77</v>
      </c>
      <c r="B27" s="212" t="s">
        <v>272</v>
      </c>
      <c r="C27" s="225" t="s">
        <v>170</v>
      </c>
      <c r="D27" s="274">
        <f t="shared" si="4"/>
        <v>2</v>
      </c>
      <c r="E27" s="273">
        <f t="shared" si="3"/>
        <v>2</v>
      </c>
      <c r="F27" s="250"/>
      <c r="G27" s="251"/>
      <c r="H27" s="251"/>
      <c r="I27" s="251"/>
      <c r="J27" s="252"/>
      <c r="K27" s="250"/>
      <c r="L27" s="251"/>
      <c r="M27" s="251"/>
      <c r="N27" s="251"/>
      <c r="O27" s="252"/>
      <c r="P27" s="250"/>
      <c r="Q27" s="251"/>
      <c r="R27" s="251"/>
      <c r="S27" s="251"/>
      <c r="T27" s="252"/>
      <c r="U27" s="250"/>
      <c r="V27" s="251"/>
      <c r="W27" s="251"/>
      <c r="X27" s="251"/>
      <c r="Y27" s="252"/>
      <c r="Z27" s="250"/>
      <c r="AA27" s="251"/>
      <c r="AB27" s="251"/>
      <c r="AC27" s="251"/>
      <c r="AD27" s="252"/>
      <c r="AE27" s="161"/>
      <c r="AF27" s="162"/>
      <c r="AG27" s="162"/>
      <c r="AH27" s="162"/>
      <c r="AI27" s="236"/>
      <c r="AJ27" s="180">
        <v>1</v>
      </c>
      <c r="AK27" s="183">
        <v>0</v>
      </c>
      <c r="AL27" s="183">
        <v>1</v>
      </c>
      <c r="AM27" s="183" t="s">
        <v>94</v>
      </c>
      <c r="AN27" s="241">
        <v>2</v>
      </c>
      <c r="AO27" s="240" t="s">
        <v>237</v>
      </c>
    </row>
    <row r="28" spans="1:41" ht="18.75" customHeight="1">
      <c r="A28" s="269" t="s">
        <v>78</v>
      </c>
      <c r="B28" s="212" t="s">
        <v>273</v>
      </c>
      <c r="C28" s="225" t="s">
        <v>175</v>
      </c>
      <c r="D28" s="274">
        <f t="shared" si="4"/>
        <v>2</v>
      </c>
      <c r="E28" s="273">
        <f t="shared" si="3"/>
        <v>2</v>
      </c>
      <c r="F28" s="250"/>
      <c r="G28" s="251"/>
      <c r="H28" s="251"/>
      <c r="I28" s="251"/>
      <c r="J28" s="252"/>
      <c r="K28" s="250"/>
      <c r="L28" s="251"/>
      <c r="M28" s="251"/>
      <c r="N28" s="251"/>
      <c r="O28" s="252"/>
      <c r="P28" s="250"/>
      <c r="Q28" s="251"/>
      <c r="R28" s="251"/>
      <c r="S28" s="251"/>
      <c r="T28" s="252"/>
      <c r="U28" s="250"/>
      <c r="V28" s="251"/>
      <c r="W28" s="251"/>
      <c r="X28" s="251"/>
      <c r="Y28" s="252"/>
      <c r="Z28" s="250"/>
      <c r="AA28" s="251"/>
      <c r="AB28" s="251"/>
      <c r="AC28" s="251"/>
      <c r="AD28" s="252"/>
      <c r="AE28" s="161"/>
      <c r="AF28" s="162"/>
      <c r="AG28" s="162"/>
      <c r="AH28" s="162"/>
      <c r="AI28" s="236"/>
      <c r="AJ28" s="180">
        <v>1</v>
      </c>
      <c r="AK28" s="183">
        <v>1</v>
      </c>
      <c r="AL28" s="183">
        <v>0</v>
      </c>
      <c r="AM28" s="183" t="s">
        <v>94</v>
      </c>
      <c r="AN28" s="241">
        <v>2</v>
      </c>
      <c r="AO28" s="240" t="s">
        <v>237</v>
      </c>
    </row>
    <row r="29" spans="1:41" ht="18.75" customHeight="1">
      <c r="A29" s="270"/>
      <c r="B29" s="254"/>
      <c r="C29" s="255"/>
      <c r="D29" s="256"/>
      <c r="E29" s="257"/>
      <c r="F29" s="258"/>
      <c r="G29" s="259"/>
      <c r="H29" s="259"/>
      <c r="I29" s="259"/>
      <c r="J29" s="260"/>
      <c r="K29" s="258"/>
      <c r="L29" s="259"/>
      <c r="M29" s="259"/>
      <c r="N29" s="259"/>
      <c r="O29" s="260"/>
      <c r="P29" s="258"/>
      <c r="Q29" s="259"/>
      <c r="R29" s="259"/>
      <c r="S29" s="259"/>
      <c r="T29" s="260"/>
      <c r="U29" s="258"/>
      <c r="V29" s="259"/>
      <c r="W29" s="259"/>
      <c r="X29" s="259"/>
      <c r="Y29" s="260"/>
      <c r="Z29" s="258"/>
      <c r="AA29" s="259"/>
      <c r="AB29" s="259"/>
      <c r="AC29" s="259"/>
      <c r="AD29" s="260"/>
      <c r="AE29" s="258"/>
      <c r="AF29" s="259"/>
      <c r="AG29" s="259"/>
      <c r="AH29" s="259"/>
      <c r="AI29" s="260"/>
      <c r="AJ29" s="258"/>
      <c r="AK29" s="259"/>
      <c r="AL29" s="259"/>
      <c r="AM29" s="259"/>
      <c r="AN29" s="260"/>
      <c r="AO29" s="253"/>
    </row>
    <row r="30" spans="1:41" ht="18.75" customHeight="1">
      <c r="A30" s="437" t="s">
        <v>145</v>
      </c>
      <c r="B30" s="438"/>
      <c r="C30" s="439"/>
      <c r="D30" s="78">
        <f>SUM(F30:H30,K30:M30,P30:R30,U30:W30,Z30:AB30,AE30:AG30,AJ30:AL30)</f>
        <v>10</v>
      </c>
      <c r="E30" s="79">
        <f>SUM(J30,O30,T30,Y30,AD30,AI30,AN30)</f>
        <v>10</v>
      </c>
      <c r="F30" s="265">
        <f>SUM(F31:F32)</f>
        <v>0</v>
      </c>
      <c r="G30" s="266">
        <f>SUM(G31:G32)</f>
        <v>0</v>
      </c>
      <c r="H30" s="266">
        <f>SUM(H31:H32)</f>
        <v>0</v>
      </c>
      <c r="I30" s="266"/>
      <c r="J30" s="267">
        <f>SUM(J31:J32)</f>
        <v>0</v>
      </c>
      <c r="K30" s="265">
        <f>SUM(K31:K32)</f>
        <v>0</v>
      </c>
      <c r="L30" s="266">
        <f>SUM(L31:L32)</f>
        <v>0</v>
      </c>
      <c r="M30" s="266">
        <f>SUM(M31:M32)</f>
        <v>0</v>
      </c>
      <c r="N30" s="266"/>
      <c r="O30" s="267">
        <f>SUM(O31:O32)</f>
        <v>0</v>
      </c>
      <c r="P30" s="265">
        <f>SUM(P31:P32)</f>
        <v>0</v>
      </c>
      <c r="Q30" s="266">
        <f>SUM(Q31:Q32)</f>
        <v>0</v>
      </c>
      <c r="R30" s="266">
        <f>SUM(R31:R32)</f>
        <v>0</v>
      </c>
      <c r="S30" s="266"/>
      <c r="T30" s="267">
        <f>SUM(T31:T32)</f>
        <v>0</v>
      </c>
      <c r="U30" s="265">
        <f>SUM(U31:U32)</f>
        <v>2</v>
      </c>
      <c r="V30" s="266">
        <f>SUM(V31:V32)</f>
        <v>0</v>
      </c>
      <c r="W30" s="266">
        <f>SUM(W31:W32)</f>
        <v>0</v>
      </c>
      <c r="X30" s="266"/>
      <c r="Y30" s="267">
        <f>SUM(Y31:Y32)</f>
        <v>2</v>
      </c>
      <c r="Z30" s="292">
        <f>SUM(Z31:Z32)</f>
        <v>4</v>
      </c>
      <c r="AA30" s="293">
        <f>SUM(AA31:AA32)</f>
        <v>0</v>
      </c>
      <c r="AB30" s="293">
        <f>SUM(AB31:AB32)</f>
        <v>0</v>
      </c>
      <c r="AC30" s="293"/>
      <c r="AD30" s="294">
        <f>SUM(AD31:AD32)</f>
        <v>4</v>
      </c>
      <c r="AE30" s="265">
        <f>SUM(AE31:AE32)</f>
        <v>4</v>
      </c>
      <c r="AF30" s="266">
        <f>SUM(AF31:AF32)</f>
        <v>0</v>
      </c>
      <c r="AG30" s="266">
        <f>SUM(AG31:AG32)</f>
        <v>0</v>
      </c>
      <c r="AH30" s="266"/>
      <c r="AI30" s="267">
        <f>SUM(AI31:AI32)</f>
        <v>4</v>
      </c>
      <c r="AJ30" s="265">
        <f>SUM(AJ31:AJ32)</f>
        <v>0</v>
      </c>
      <c r="AK30" s="266">
        <f>SUM(AK31:AK32)</f>
        <v>0</v>
      </c>
      <c r="AL30" s="266">
        <f>SUM(AL31:AL32)</f>
        <v>0</v>
      </c>
      <c r="AM30" s="266"/>
      <c r="AN30" s="267">
        <f>SUM(AN31:AN32)</f>
        <v>0</v>
      </c>
      <c r="AO30" s="93"/>
    </row>
    <row r="31" spans="1:41" ht="18" customHeight="1">
      <c r="A31" s="286"/>
      <c r="B31" s="287"/>
      <c r="C31" s="288"/>
      <c r="D31" s="274">
        <f>SUM(F31:H31,K31:M31,P31:R31,U31:W31,Z31:AB31,AE31:AG31,AJ31:AL31)</f>
        <v>10</v>
      </c>
      <c r="E31" s="273">
        <f>SUM(J31,O31,T31,Y31,AD31,AI31,AN31)</f>
        <v>10</v>
      </c>
      <c r="F31" s="247"/>
      <c r="G31" s="248"/>
      <c r="H31" s="248"/>
      <c r="I31" s="248"/>
      <c r="J31" s="249"/>
      <c r="K31" s="247"/>
      <c r="L31" s="248"/>
      <c r="M31" s="248"/>
      <c r="N31" s="248"/>
      <c r="O31" s="249"/>
      <c r="P31" s="247"/>
      <c r="Q31" s="248"/>
      <c r="R31" s="248"/>
      <c r="S31" s="248"/>
      <c r="T31" s="249"/>
      <c r="U31" s="295">
        <v>2</v>
      </c>
      <c r="V31" s="296">
        <v>0</v>
      </c>
      <c r="W31" s="296">
        <v>0</v>
      </c>
      <c r="X31" s="296"/>
      <c r="Y31" s="297">
        <v>2</v>
      </c>
      <c r="Z31" s="295">
        <v>4</v>
      </c>
      <c r="AA31" s="296">
        <v>0</v>
      </c>
      <c r="AB31" s="296">
        <v>0</v>
      </c>
      <c r="AC31" s="296"/>
      <c r="AD31" s="297">
        <v>4</v>
      </c>
      <c r="AE31" s="295">
        <v>4</v>
      </c>
      <c r="AF31" s="296">
        <v>0</v>
      </c>
      <c r="AG31" s="296">
        <v>0</v>
      </c>
      <c r="AH31" s="296"/>
      <c r="AI31" s="297">
        <v>4</v>
      </c>
      <c r="AJ31" s="247"/>
      <c r="AK31" s="248"/>
      <c r="AL31" s="248"/>
      <c r="AM31" s="248"/>
      <c r="AN31" s="249"/>
      <c r="AO31" s="253"/>
    </row>
    <row r="32" spans="1:41" ht="18" customHeight="1">
      <c r="A32" s="291"/>
      <c r="B32" s="289"/>
      <c r="C32" s="290"/>
      <c r="D32" s="274">
        <f>SUM(F32:H32,K32:M32,P32:R32,U32:W32,Z32:AB32,AE32:AG32,AJ32:AL32)</f>
        <v>0</v>
      </c>
      <c r="E32" s="273">
        <f>SUM(J32,O32,T32,Y32,AD32,AI32,AN32)</f>
        <v>0</v>
      </c>
      <c r="F32" s="280"/>
      <c r="G32" s="281"/>
      <c r="H32" s="282"/>
      <c r="I32" s="281"/>
      <c r="J32" s="283"/>
      <c r="K32" s="280"/>
      <c r="L32" s="281"/>
      <c r="M32" s="282"/>
      <c r="N32" s="281"/>
      <c r="O32" s="283"/>
      <c r="P32" s="280"/>
      <c r="Q32" s="284"/>
      <c r="R32" s="281"/>
      <c r="S32" s="281"/>
      <c r="T32" s="283"/>
      <c r="U32" s="285"/>
      <c r="V32" s="281"/>
      <c r="W32" s="282"/>
      <c r="X32" s="281"/>
      <c r="Y32" s="283"/>
      <c r="Z32" s="285"/>
      <c r="AA32" s="281"/>
      <c r="AB32" s="282"/>
      <c r="AC32" s="281"/>
      <c r="AD32" s="283"/>
      <c r="AE32" s="285"/>
      <c r="AF32" s="281"/>
      <c r="AG32" s="282"/>
      <c r="AH32" s="281"/>
      <c r="AI32" s="283"/>
      <c r="AJ32" s="280"/>
      <c r="AK32" s="281"/>
      <c r="AL32" s="282"/>
      <c r="AM32" s="281"/>
      <c r="AN32" s="283"/>
      <c r="AO32" s="253"/>
    </row>
    <row r="33" spans="1:41" s="115" customFormat="1" ht="20.25" customHeight="1" thickBot="1">
      <c r="A33" s="155"/>
      <c r="B33" s="156"/>
      <c r="C33" s="154" t="s">
        <v>19</v>
      </c>
      <c r="D33" s="157"/>
      <c r="E33" s="158">
        <v>15</v>
      </c>
      <c r="F33" s="155"/>
      <c r="G33" s="275"/>
      <c r="H33" s="276"/>
      <c r="I33" s="275"/>
      <c r="J33" s="277"/>
      <c r="K33" s="155"/>
      <c r="L33" s="275"/>
      <c r="M33" s="276"/>
      <c r="N33" s="275"/>
      <c r="O33" s="277"/>
      <c r="P33" s="155"/>
      <c r="Q33" s="278"/>
      <c r="R33" s="275"/>
      <c r="S33" s="275"/>
      <c r="T33" s="277"/>
      <c r="U33" s="279"/>
      <c r="V33" s="275"/>
      <c r="W33" s="276"/>
      <c r="X33" s="275"/>
      <c r="Y33" s="277"/>
      <c r="Z33" s="279"/>
      <c r="AA33" s="275"/>
      <c r="AB33" s="276"/>
      <c r="AC33" s="275"/>
      <c r="AD33" s="277"/>
      <c r="AE33" s="279"/>
      <c r="AF33" s="275"/>
      <c r="AG33" s="276"/>
      <c r="AH33" s="275"/>
      <c r="AI33" s="277"/>
      <c r="AJ33" s="155"/>
      <c r="AK33" s="275"/>
      <c r="AL33" s="276"/>
      <c r="AM33" s="275" t="s">
        <v>147</v>
      </c>
      <c r="AN33" s="277">
        <v>15</v>
      </c>
      <c r="AO33" s="159"/>
    </row>
    <row r="34" spans="1:44" ht="20.25" customHeight="1" thickBot="1" thickTop="1">
      <c r="A34" s="49"/>
      <c r="B34" s="50"/>
      <c r="C34" s="102" t="s">
        <v>18</v>
      </c>
      <c r="D34" s="80">
        <f>'BSc N KÖM ALAP'!D61+Informatika!D10+Informatika!D23+Informatika!D30+Informatika!D33</f>
        <v>154</v>
      </c>
      <c r="E34" s="167">
        <f>'BSc N KÖM ALAP'!E61+Informatika!E10+Informatika!E23+Informatika!E30+Informatika!E33</f>
        <v>210</v>
      </c>
      <c r="F34" s="86"/>
      <c r="G34" s="87"/>
      <c r="H34" s="87"/>
      <c r="I34" s="88"/>
      <c r="J34" s="153">
        <f>'BSc N KÖM ALAP'!J61+Informatika!J10+Informatika!J23+Informatika!J30+Informatika!J33</f>
        <v>33</v>
      </c>
      <c r="K34" s="86"/>
      <c r="L34" s="87"/>
      <c r="M34" s="87"/>
      <c r="N34" s="88"/>
      <c r="O34" s="153">
        <f>'BSc N KÖM ALAP'!O61+Informatika!O10+Informatika!O23+Informatika!O30+Informatika!O33</f>
        <v>28</v>
      </c>
      <c r="P34" s="89"/>
      <c r="Q34" s="90"/>
      <c r="R34" s="90"/>
      <c r="S34" s="91"/>
      <c r="T34" s="153">
        <f>'BSc N KÖM ALAP'!T61+Informatika!T10+Informatika!T23+Informatika!T30+Informatika!T33</f>
        <v>30</v>
      </c>
      <c r="U34" s="89"/>
      <c r="V34" s="90"/>
      <c r="W34" s="90"/>
      <c r="X34" s="91"/>
      <c r="Y34" s="153">
        <f>'BSc N KÖM ALAP'!Y61+Informatika!Y10+Informatika!Y23+Informatika!Y30+Informatika!Y33</f>
        <v>29</v>
      </c>
      <c r="Z34" s="86"/>
      <c r="AA34" s="87"/>
      <c r="AB34" s="87"/>
      <c r="AC34" s="88"/>
      <c r="AD34" s="153">
        <f>'BSc N KÖM ALAP'!AD61+Informatika!AD10+Informatika!AD23+Informatika!AD30+Informatika!AD33</f>
        <v>30</v>
      </c>
      <c r="AE34" s="89"/>
      <c r="AF34" s="90"/>
      <c r="AG34" s="90"/>
      <c r="AH34" s="91"/>
      <c r="AI34" s="153">
        <f>'BSc N KÖM ALAP'!AI61+Informatika!AI10+Informatika!AI23+Informatika!AI30+Informatika!AI33</f>
        <v>27</v>
      </c>
      <c r="AJ34" s="89"/>
      <c r="AK34" s="90"/>
      <c r="AL34" s="90"/>
      <c r="AM34" s="91"/>
      <c r="AN34" s="153">
        <f>'BSc N KÖM ALAP'!AN61+Informatika!AN10+Informatika!AN23+Informatika!AN30+Informatika!AN33</f>
        <v>33</v>
      </c>
      <c r="AO34" s="13"/>
      <c r="AR34" s="322"/>
    </row>
    <row r="35" spans="1:41" s="115" customFormat="1" ht="18" customHeight="1">
      <c r="A35" s="105"/>
      <c r="B35" s="106"/>
      <c r="C35" s="107" t="s">
        <v>24</v>
      </c>
      <c r="D35" s="465">
        <f>SUM(G35,L35,Q35,V35,AA35,AF35,AK35)</f>
        <v>154</v>
      </c>
      <c r="E35" s="466"/>
      <c r="F35" s="321"/>
      <c r="G35" s="160">
        <f>SUM(F10:H10,F23:H23,F30:H30)+SUM('BSc N KÖM ALAP'!F61:H61)</f>
        <v>28</v>
      </c>
      <c r="H35" s="109"/>
      <c r="I35" s="110"/>
      <c r="J35" s="111"/>
      <c r="K35" s="108"/>
      <c r="L35" s="160">
        <f>SUM(K10:M10,K23:M23,K30:M30)+SUM('BSc N KÖM ALAP'!K61:M61)</f>
        <v>23</v>
      </c>
      <c r="M35" s="109"/>
      <c r="N35" s="112"/>
      <c r="O35" s="111"/>
      <c r="P35" s="108"/>
      <c r="Q35" s="160">
        <f>SUM(P10:R10,P23:R23,P30:R30)+SUM('BSc N KÖM ALAP'!P61:R61)</f>
        <v>27</v>
      </c>
      <c r="R35" s="109"/>
      <c r="S35" s="112"/>
      <c r="T35" s="111"/>
      <c r="U35" s="108"/>
      <c r="V35" s="160">
        <f>SUM(U10:W10,U23:W23,U30:W30)+SUM('BSc N KÖM ALAP'!U61:W61)</f>
        <v>25</v>
      </c>
      <c r="W35" s="109"/>
      <c r="X35" s="112"/>
      <c r="Y35" s="113"/>
      <c r="Z35" s="108"/>
      <c r="AA35" s="160">
        <f>SUM(Z10:AB10,Z23:AB23,Z30:AB30)+SUM('BSc N KÖM ALAP'!Z61:AB61)</f>
        <v>22</v>
      </c>
      <c r="AB35" s="109"/>
      <c r="AC35" s="110"/>
      <c r="AD35" s="113"/>
      <c r="AE35" s="108"/>
      <c r="AF35" s="325">
        <f>SUM(AE10:AG10,AE23:AG23,AE30:AG30)+SUM('BSc N KÖM ALAP'!AE61:AG61)</f>
        <v>17</v>
      </c>
      <c r="AG35" s="109"/>
      <c r="AH35" s="112"/>
      <c r="AI35" s="111"/>
      <c r="AJ35" s="108"/>
      <c r="AK35" s="325">
        <f>SUM(AJ10:AL10,AJ23:AL23,AJ30:AL30)+SUM('BSc N KÖM ALAP'!AJ61:AL61)</f>
        <v>12</v>
      </c>
      <c r="AL35" s="109"/>
      <c r="AM35" s="112"/>
      <c r="AN35" s="111"/>
      <c r="AO35" s="114"/>
    </row>
    <row r="36" spans="1:41" s="115" customFormat="1" ht="18" customHeight="1">
      <c r="A36" s="116"/>
      <c r="B36" s="117"/>
      <c r="C36" s="118" t="s">
        <v>16</v>
      </c>
      <c r="D36" s="467">
        <f>SUM(I36,N36,S36,X36,AC36,AH36,AM36)</f>
        <v>24</v>
      </c>
      <c r="E36" s="468"/>
      <c r="F36" s="119"/>
      <c r="G36" s="120"/>
      <c r="H36" s="120"/>
      <c r="I36" s="121">
        <f>COUNTIF('BSc N KÖM ALAP'!I11:I65,"v")+COUNTIF(I11:I32,"v")+COUNTIF(I37:I39,"v")</f>
        <v>5</v>
      </c>
      <c r="J36" s="122"/>
      <c r="K36" s="123"/>
      <c r="L36" s="124"/>
      <c r="M36" s="124"/>
      <c r="N36" s="121">
        <f>COUNTIF('BSc N KÖM ALAP'!N11:N65,"v")+COUNTIF(N11:N32,"v")+COUNTIF(N37:N39,"v")</f>
        <v>5</v>
      </c>
      <c r="O36" s="122"/>
      <c r="P36" s="123"/>
      <c r="Q36" s="124"/>
      <c r="R36" s="124"/>
      <c r="S36" s="121">
        <f>COUNTIF('BSc N KÖM ALAP'!S11:S65,"v")+COUNTIF(S11:S32,"v")+COUNTIF(S37:S39,"v")</f>
        <v>4</v>
      </c>
      <c r="T36" s="122"/>
      <c r="U36" s="123"/>
      <c r="V36" s="124"/>
      <c r="W36" s="124"/>
      <c r="X36" s="121">
        <f>COUNTIF('BSc N KÖM ALAP'!X11:X65,"v")+COUNTIF(X11:X32,"v")+COUNTIF(X37:X39,"v")</f>
        <v>5</v>
      </c>
      <c r="Y36" s="125"/>
      <c r="Z36" s="119"/>
      <c r="AA36" s="120"/>
      <c r="AB36" s="120"/>
      <c r="AC36" s="121">
        <f>COUNTIF('BSc N KÖM ALAP'!AC11:AC65,"v")+COUNTIF(AC11:AC32,"v")+COUNTIF(AC37:AC39,"v")</f>
        <v>4</v>
      </c>
      <c r="AD36" s="125"/>
      <c r="AE36" s="313"/>
      <c r="AF36" s="314"/>
      <c r="AG36" s="314"/>
      <c r="AH36" s="326">
        <f>COUNTIF('BSc N KÖM ALAP'!AH11:AH65,"v")+COUNTIF(AH11:AH32,"v")+COUNTIF(AH37:AH39,"v")</f>
        <v>0</v>
      </c>
      <c r="AI36" s="327"/>
      <c r="AJ36" s="313"/>
      <c r="AK36" s="314"/>
      <c r="AL36" s="314"/>
      <c r="AM36" s="326">
        <f>COUNTIF('BSc N KÖM ALAP'!AM11:AM65,"v")+COUNTIF(AM11:AM32,"v")+COUNTIF(AM37:AM39,"v")</f>
        <v>1</v>
      </c>
      <c r="AN36" s="122"/>
      <c r="AO36" s="126"/>
    </row>
    <row r="37" spans="1:41" s="115" customFormat="1" ht="18" customHeight="1" thickBot="1">
      <c r="A37" s="127"/>
      <c r="B37" s="128"/>
      <c r="C37" s="129" t="s">
        <v>95</v>
      </c>
      <c r="D37" s="469">
        <f>SUM(I37,N37,S37,X37,AC37,AH37,AM37)</f>
        <v>35</v>
      </c>
      <c r="E37" s="470"/>
      <c r="F37" s="119"/>
      <c r="G37" s="120"/>
      <c r="H37" s="120"/>
      <c r="I37" s="121">
        <f>COUNTIF('BSc N KÖM ALAP'!I12:I61,"é")+COUNTIF(I12:I33,"é")+COUNTIF(I38:I40,"é")</f>
        <v>5</v>
      </c>
      <c r="J37" s="122"/>
      <c r="K37" s="123"/>
      <c r="L37" s="124"/>
      <c r="M37" s="124"/>
      <c r="N37" s="121">
        <f>COUNTIF('BSc N KÖM ALAP'!N12:N61,"é")+COUNTIF(N12:N33,"é")+COUNTIF(N38:N40,"é")</f>
        <v>3</v>
      </c>
      <c r="O37" s="122"/>
      <c r="P37" s="123"/>
      <c r="Q37" s="124"/>
      <c r="R37" s="124"/>
      <c r="S37" s="121">
        <f>COUNTIF('BSc N KÖM ALAP'!S12:S61,"é")+COUNTIF(S12:S33,"é")+COUNTIF(S38:S40,"é")</f>
        <v>7</v>
      </c>
      <c r="T37" s="122"/>
      <c r="U37" s="123"/>
      <c r="V37" s="124"/>
      <c r="W37" s="124"/>
      <c r="X37" s="121">
        <f>COUNTIF('BSc N KÖM ALAP'!X12:X61,"é")+COUNTIF(X12:X33,"é")+COUNTIF(X38:X40,"é")</f>
        <v>5</v>
      </c>
      <c r="Y37" s="125"/>
      <c r="Z37" s="119"/>
      <c r="AA37" s="120"/>
      <c r="AB37" s="120"/>
      <c r="AC37" s="121">
        <f>COUNTIF('BSc N KÖM ALAP'!AC12:AC61,"é")+COUNTIF(AC12:AC33,"é")+COUNTIF(AC38:AC40,"é")</f>
        <v>5</v>
      </c>
      <c r="AD37" s="125"/>
      <c r="AE37" s="313"/>
      <c r="AF37" s="314"/>
      <c r="AG37" s="314"/>
      <c r="AH37" s="326">
        <f>COUNTIF('BSc N KÖM ALAP'!AH12:AH61,"é")+COUNTIF(AH12:AH33,"é")+COUNTIF(AH38:AH40,"é")</f>
        <v>5</v>
      </c>
      <c r="AI37" s="327"/>
      <c r="AJ37" s="313"/>
      <c r="AK37" s="314"/>
      <c r="AL37" s="314"/>
      <c r="AM37" s="326">
        <f>COUNTIF('BSc N KÖM ALAP'!AM12:AM61,"é")+COUNTIF(AM12:AM33,"é")+COUNTIF(AM38:AM40,"é")</f>
        <v>5</v>
      </c>
      <c r="AN37" s="122"/>
      <c r="AO37" s="126"/>
    </row>
    <row r="38" spans="1:41" s="115" customFormat="1" ht="18" customHeight="1" thickTop="1">
      <c r="A38" s="105"/>
      <c r="B38" s="106"/>
      <c r="C38" s="130" t="s">
        <v>20</v>
      </c>
      <c r="D38" s="131">
        <f>SUM(F38:H38,K38:M38,P38:R38,U38:W38,Z38:AB38,AE38:AG38,AJ38:AL38)</f>
        <v>2</v>
      </c>
      <c r="E38" s="132">
        <f>SUM(J38,O38,T38,Y38,AD38,AI38,AN38)</f>
        <v>0</v>
      </c>
      <c r="F38" s="133"/>
      <c r="G38" s="134"/>
      <c r="H38" s="134"/>
      <c r="I38" s="134"/>
      <c r="J38" s="135"/>
      <c r="K38" s="133">
        <v>0</v>
      </c>
      <c r="L38" s="134">
        <v>0</v>
      </c>
      <c r="M38" s="134">
        <v>2</v>
      </c>
      <c r="N38" s="134" t="s">
        <v>147</v>
      </c>
      <c r="O38" s="135">
        <v>0</v>
      </c>
      <c r="P38" s="133"/>
      <c r="Q38" s="134"/>
      <c r="R38" s="134"/>
      <c r="S38" s="134"/>
      <c r="T38" s="135"/>
      <c r="U38" s="133"/>
      <c r="V38" s="134"/>
      <c r="W38" s="134"/>
      <c r="X38" s="134"/>
      <c r="Y38" s="136"/>
      <c r="Z38" s="133"/>
      <c r="AA38" s="134"/>
      <c r="AB38" s="134"/>
      <c r="AC38" s="134"/>
      <c r="AD38" s="136"/>
      <c r="AE38" s="133"/>
      <c r="AF38" s="134"/>
      <c r="AG38" s="134"/>
      <c r="AH38" s="134"/>
      <c r="AI38" s="135"/>
      <c r="AJ38" s="133"/>
      <c r="AK38" s="134"/>
      <c r="AL38" s="134"/>
      <c r="AM38" s="134"/>
      <c r="AN38" s="135"/>
      <c r="AO38" s="126"/>
    </row>
    <row r="39" spans="1:41" s="115" customFormat="1" ht="18" customHeight="1">
      <c r="A39" s="116"/>
      <c r="B39" s="117"/>
      <c r="C39" s="137" t="s">
        <v>21</v>
      </c>
      <c r="D39" s="164">
        <f>SUM(F39:H39,K39:M39,P39:R39,U39:W39,Z39:AB39,AE39:AG39,AJ39:AL39)</f>
        <v>2</v>
      </c>
      <c r="E39" s="182">
        <f>SUM(J39,O39,T39,Y39,AD39,AI39,AN39)</f>
        <v>0</v>
      </c>
      <c r="F39" s="123"/>
      <c r="G39" s="124"/>
      <c r="H39" s="124"/>
      <c r="I39" s="124"/>
      <c r="J39" s="122"/>
      <c r="K39" s="123"/>
      <c r="L39" s="124"/>
      <c r="M39" s="124"/>
      <c r="N39" s="124"/>
      <c r="O39" s="122"/>
      <c r="P39" s="242">
        <v>0</v>
      </c>
      <c r="Q39" s="124">
        <v>0</v>
      </c>
      <c r="R39" s="124">
        <v>2</v>
      </c>
      <c r="S39" s="124" t="s">
        <v>147</v>
      </c>
      <c r="T39" s="122">
        <v>0</v>
      </c>
      <c r="U39" s="123"/>
      <c r="V39" s="124"/>
      <c r="W39" s="124"/>
      <c r="X39" s="124"/>
      <c r="Y39" s="125"/>
      <c r="Z39" s="123"/>
      <c r="AA39" s="124"/>
      <c r="AB39" s="124"/>
      <c r="AC39" s="124"/>
      <c r="AD39" s="125"/>
      <c r="AE39" s="123"/>
      <c r="AF39" s="124"/>
      <c r="AG39" s="124"/>
      <c r="AH39" s="124"/>
      <c r="AI39" s="122"/>
      <c r="AJ39" s="123"/>
      <c r="AK39" s="124"/>
      <c r="AL39" s="124"/>
      <c r="AM39" s="124"/>
      <c r="AN39" s="122"/>
      <c r="AO39" s="126"/>
    </row>
    <row r="40" spans="1:41" s="115" customFormat="1" ht="18" customHeight="1" thickBot="1">
      <c r="A40" s="138"/>
      <c r="B40" s="139"/>
      <c r="C40" s="481" t="s">
        <v>303</v>
      </c>
      <c r="D40" s="481"/>
      <c r="E40" s="140">
        <v>2</v>
      </c>
      <c r="F40" s="141">
        <v>2</v>
      </c>
      <c r="G40" s="142"/>
      <c r="H40" s="143"/>
      <c r="I40" s="143"/>
      <c r="J40" s="143"/>
      <c r="K40" s="144"/>
      <c r="L40" s="142"/>
      <c r="M40" s="143"/>
      <c r="N40" s="143"/>
      <c r="O40" s="143"/>
      <c r="P40" s="144"/>
      <c r="Q40" s="482">
        <v>0</v>
      </c>
      <c r="R40" s="483">
        <v>2</v>
      </c>
      <c r="S40" s="143">
        <v>0</v>
      </c>
      <c r="T40" s="143" t="s">
        <v>94</v>
      </c>
      <c r="U40" s="144">
        <v>2</v>
      </c>
      <c r="V40" s="142"/>
      <c r="W40" s="143"/>
      <c r="X40" s="143"/>
      <c r="Y40" s="143"/>
      <c r="Z40" s="145"/>
      <c r="AA40" s="142"/>
      <c r="AB40" s="143"/>
      <c r="AC40" s="143"/>
      <c r="AD40" s="145"/>
      <c r="AE40" s="142"/>
      <c r="AF40" s="143"/>
      <c r="AG40" s="143"/>
      <c r="AH40" s="143"/>
      <c r="AI40" s="144"/>
      <c r="AJ40" s="142"/>
      <c r="AK40" s="143"/>
      <c r="AL40" s="143"/>
      <c r="AM40" s="143"/>
      <c r="AN40" s="144"/>
      <c r="AO40" s="126"/>
    </row>
    <row r="41" spans="1:41" ht="15" customHeight="1">
      <c r="A41" s="2"/>
      <c r="B41" s="8"/>
      <c r="C41" s="11"/>
      <c r="D41" s="2"/>
      <c r="E41" s="3"/>
      <c r="F41" s="2"/>
      <c r="G41" s="2"/>
      <c r="H41" s="2"/>
      <c r="I41" s="2"/>
      <c r="J41" s="10"/>
      <c r="K41" s="2"/>
      <c r="L41" s="2"/>
      <c r="M41" s="2"/>
      <c r="N41" s="2"/>
      <c r="O41" s="10"/>
      <c r="P41" s="2"/>
      <c r="Q41" s="2"/>
      <c r="R41" s="2"/>
      <c r="S41" s="2"/>
      <c r="T41" s="10"/>
      <c r="U41" s="1"/>
      <c r="V41" s="1"/>
      <c r="W41" s="1"/>
      <c r="X41" s="2"/>
      <c r="Y41" s="10"/>
      <c r="Z41" s="2"/>
      <c r="AA41" s="2"/>
      <c r="AB41" s="2"/>
      <c r="AC41" s="2"/>
      <c r="AD41" s="10"/>
      <c r="AE41" s="2"/>
      <c r="AF41" s="2"/>
      <c r="AG41" s="2"/>
      <c r="AH41" s="2"/>
      <c r="AI41" s="10"/>
      <c r="AJ41" s="2"/>
      <c r="AK41" s="2"/>
      <c r="AL41" s="2"/>
      <c r="AM41" s="2"/>
      <c r="AN41" s="10"/>
      <c r="AO41" s="7"/>
    </row>
    <row r="42" spans="1:41" ht="15" customHeight="1">
      <c r="A42" s="2"/>
      <c r="B42" s="33" t="s">
        <v>86</v>
      </c>
      <c r="C42" s="11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"/>
      <c r="V42" s="1"/>
      <c r="W42" s="1"/>
      <c r="X42" s="2"/>
      <c r="Y42" s="10"/>
      <c r="Z42" s="2"/>
      <c r="AA42" s="2"/>
      <c r="AB42" s="2"/>
      <c r="AC42" s="2"/>
      <c r="AD42" s="10"/>
      <c r="AE42" s="2"/>
      <c r="AF42" s="2"/>
      <c r="AG42" s="2"/>
      <c r="AH42" s="2"/>
      <c r="AI42" s="10"/>
      <c r="AJ42" s="2"/>
      <c r="AK42" s="2"/>
      <c r="AL42" s="2"/>
      <c r="AM42" s="2"/>
      <c r="AN42" s="10"/>
      <c r="AO42" s="7"/>
    </row>
    <row r="43" spans="1:41" ht="15" customHeight="1">
      <c r="A43" s="328"/>
      <c r="B43" s="329" t="s">
        <v>176</v>
      </c>
      <c r="C43" s="24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3"/>
      <c r="P43" s="15"/>
      <c r="Q43" s="15"/>
      <c r="R43" s="15"/>
      <c r="S43" s="15"/>
      <c r="T43" s="15"/>
      <c r="U43" s="1"/>
      <c r="V43" s="1"/>
      <c r="W43" s="1"/>
      <c r="X43" s="2"/>
      <c r="Y43" s="10"/>
      <c r="Z43" s="2"/>
      <c r="AA43" s="2"/>
      <c r="AB43" s="2"/>
      <c r="AC43" s="2"/>
      <c r="AD43" s="10"/>
      <c r="AE43" s="2"/>
      <c r="AF43" s="2"/>
      <c r="AG43" s="2"/>
      <c r="AH43" s="2"/>
      <c r="AI43" s="10"/>
      <c r="AJ43" s="2"/>
      <c r="AK43" s="2"/>
      <c r="AL43" s="2"/>
      <c r="AM43" s="2"/>
      <c r="AN43" s="10"/>
      <c r="AO43" s="7"/>
    </row>
    <row r="44" spans="1:41" ht="15" customHeight="1">
      <c r="A44" s="2"/>
      <c r="B44" s="329" t="s">
        <v>177</v>
      </c>
      <c r="C44" s="244"/>
      <c r="U44" s="1"/>
      <c r="V44" s="1"/>
      <c r="W44" s="1"/>
      <c r="X44" s="2"/>
      <c r="Y44" s="10"/>
      <c r="Z44" s="2"/>
      <c r="AA44" s="2"/>
      <c r="AB44" s="2"/>
      <c r="AC44" s="2"/>
      <c r="AD44" s="10"/>
      <c r="AE44" s="2"/>
      <c r="AF44" s="2"/>
      <c r="AG44" s="2"/>
      <c r="AH44" s="2"/>
      <c r="AI44" s="10"/>
      <c r="AJ44" s="2"/>
      <c r="AK44" s="2"/>
      <c r="AL44" s="2"/>
      <c r="AM44" s="2"/>
      <c r="AN44" s="10"/>
      <c r="AO44" s="7"/>
    </row>
    <row r="45" spans="1:41" ht="15" customHeight="1">
      <c r="A45" s="2"/>
      <c r="B45" s="33"/>
      <c r="C45" s="334"/>
      <c r="D45" s="334"/>
      <c r="E45" s="471" t="s">
        <v>284</v>
      </c>
      <c r="F45" s="471"/>
      <c r="G45" s="471"/>
      <c r="H45" s="471"/>
      <c r="U45" s="1"/>
      <c r="V45" s="1"/>
      <c r="W45" s="1"/>
      <c r="X45" s="2"/>
      <c r="Y45" s="10"/>
      <c r="Z45" s="2"/>
      <c r="AA45" s="2"/>
      <c r="AB45" s="2"/>
      <c r="AC45" s="2"/>
      <c r="AD45" s="10"/>
      <c r="AE45" s="2"/>
      <c r="AF45" s="2"/>
      <c r="AG45" s="2"/>
      <c r="AH45" s="2"/>
      <c r="AI45" s="10"/>
      <c r="AJ45" s="2"/>
      <c r="AK45" s="2"/>
      <c r="AL45" s="2"/>
      <c r="AM45" s="2"/>
      <c r="AN45" s="10"/>
      <c r="AO45" s="7"/>
    </row>
    <row r="46" spans="1:41" ht="15" customHeight="1">
      <c r="A46" s="2"/>
      <c r="B46" s="8"/>
      <c r="D46" s="415"/>
      <c r="E46" s="334" t="s">
        <v>285</v>
      </c>
      <c r="F46" s="415"/>
      <c r="G46" s="415"/>
      <c r="H46" s="415"/>
      <c r="I46" s="415"/>
      <c r="J46" s="10"/>
      <c r="K46" s="2"/>
      <c r="L46" s="2"/>
      <c r="M46" s="2"/>
      <c r="N46" s="2"/>
      <c r="O46" s="10"/>
      <c r="P46" s="2"/>
      <c r="Q46" s="2"/>
      <c r="R46" s="2"/>
      <c r="S46" s="2"/>
      <c r="T46" s="10"/>
      <c r="U46" s="1"/>
      <c r="V46" s="1"/>
      <c r="W46" s="1"/>
      <c r="X46" s="2"/>
      <c r="Y46" s="10"/>
      <c r="Z46" s="2"/>
      <c r="AA46" s="2"/>
      <c r="AB46" s="2"/>
      <c r="AC46" s="2"/>
      <c r="AD46" s="10"/>
      <c r="AE46" s="2"/>
      <c r="AF46" s="2"/>
      <c r="AG46" s="2"/>
      <c r="AH46" s="2"/>
      <c r="AI46" s="10"/>
      <c r="AJ46" s="2"/>
      <c r="AK46" s="2"/>
      <c r="AL46" s="2"/>
      <c r="AM46" s="2"/>
      <c r="AN46" s="10"/>
      <c r="AO46" s="7"/>
    </row>
    <row r="47" spans="3:7" ht="12.75">
      <c r="C47" s="471"/>
      <c r="D47" s="446"/>
      <c r="E47" s="446"/>
      <c r="F47" s="446"/>
      <c r="G47" s="446"/>
    </row>
    <row r="48" spans="3:7" ht="12.75">
      <c r="C48" s="446"/>
      <c r="D48" s="446"/>
      <c r="E48" s="446"/>
      <c r="F48" s="446"/>
      <c r="G48" s="446"/>
    </row>
  </sheetData>
  <sheetProtection/>
  <mergeCells count="18">
    <mergeCell ref="B5:C5"/>
    <mergeCell ref="A6:AN6"/>
    <mergeCell ref="A7:A8"/>
    <mergeCell ref="B7:B8"/>
    <mergeCell ref="C7:C8"/>
    <mergeCell ref="AO7:AO8"/>
    <mergeCell ref="AP7:AP8"/>
    <mergeCell ref="AQ7:AQ8"/>
    <mergeCell ref="A10:C10"/>
    <mergeCell ref="E7:E8"/>
    <mergeCell ref="C47:G48"/>
    <mergeCell ref="A23:C23"/>
    <mergeCell ref="A30:C30"/>
    <mergeCell ref="D35:E35"/>
    <mergeCell ref="D36:E36"/>
    <mergeCell ref="D37:E37"/>
    <mergeCell ref="E45:H45"/>
    <mergeCell ref="F7:AI7"/>
  </mergeCells>
  <printOptions horizontalCentered="1"/>
  <pageMargins left="0.15748031496062992" right="0.15748031496062992" top="0.7" bottom="0.56" header="0.59" footer="0.31496062992125984"/>
  <pageSetup horizontalDpi="600" verticalDpi="600" orientation="landscape" paperSize="9" scale="50" r:id="rId1"/>
  <headerFooter alignWithMargins="0">
    <oddFooter>&amp;L&amp;14Nyomtatva:&amp;D&amp;C&amp;12Tanterv -Nappali 
&amp;F&amp;R&amp;14 4/5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G44"/>
  <sheetViews>
    <sheetView showGridLines="0" view="pageBreakPreview" zoomScale="70" zoomScaleSheetLayoutView="70" zoomScalePageLayoutView="0" workbookViewId="0" topLeftCell="A1">
      <selection activeCell="AA30" sqref="AA30"/>
    </sheetView>
  </sheetViews>
  <sheetFormatPr defaultColWidth="9.00390625" defaultRowHeight="12.75"/>
  <cols>
    <col min="1" max="1" width="5.625" style="12" customWidth="1"/>
    <col min="2" max="2" width="17.125" style="5" customWidth="1"/>
    <col min="3" max="3" width="59.875" style="6" customWidth="1"/>
    <col min="4" max="4" width="7.75390625" style="4" bestFit="1" customWidth="1"/>
    <col min="5" max="5" width="8.00390625" style="4" customWidth="1"/>
    <col min="6" max="9" width="3.625" style="4" customWidth="1"/>
    <col min="10" max="10" width="4.125" style="4" customWidth="1"/>
    <col min="11" max="19" width="3.625" style="4" customWidth="1"/>
    <col min="20" max="20" width="4.00390625" style="4" customWidth="1"/>
    <col min="21" max="29" width="3.625" style="4" customWidth="1"/>
    <col min="30" max="30" width="4.75390625" style="4" customWidth="1"/>
    <col min="31" max="34" width="3.625" style="4" customWidth="1"/>
    <col min="35" max="35" width="4.25390625" style="4" customWidth="1"/>
    <col min="36" max="39" width="3.625" style="4" customWidth="1"/>
    <col min="40" max="40" width="4.25390625" style="4" customWidth="1"/>
    <col min="41" max="41" width="35.00390625" style="409" customWidth="1"/>
    <col min="42" max="43" width="9.125" style="4" hidden="1" customWidth="1"/>
    <col min="44" max="16384" width="9.125" style="4" customWidth="1"/>
  </cols>
  <sheetData>
    <row r="1" spans="1:41" s="32" customFormat="1" ht="18">
      <c r="A1" s="43" t="s">
        <v>277</v>
      </c>
      <c r="B1" s="44"/>
      <c r="C1" s="45"/>
      <c r="G1" s="46"/>
      <c r="H1" s="46"/>
      <c r="I1" s="46"/>
      <c r="J1" s="46"/>
      <c r="K1" s="46"/>
      <c r="L1" s="46"/>
      <c r="M1" s="46"/>
      <c r="N1" s="46"/>
      <c r="O1" s="46" t="s">
        <v>189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O1" s="47"/>
    </row>
    <row r="2" spans="1:43" s="32" customFormat="1" ht="18">
      <c r="A2" s="43" t="s">
        <v>190</v>
      </c>
      <c r="B2" s="44"/>
      <c r="C2" s="45"/>
      <c r="G2" s="46"/>
      <c r="H2" s="46"/>
      <c r="I2" s="46"/>
      <c r="J2" s="46"/>
      <c r="K2" s="46"/>
      <c r="L2" s="46"/>
      <c r="M2" s="46"/>
      <c r="N2" s="46"/>
      <c r="O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G2" s="115" t="s">
        <v>286</v>
      </c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43" s="32" customFormat="1" ht="18">
      <c r="A3" s="43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197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G3" s="426" t="s">
        <v>287</v>
      </c>
      <c r="AH3" s="115"/>
      <c r="AI3" s="115"/>
      <c r="AJ3" s="115"/>
      <c r="AK3" s="115"/>
      <c r="AL3" s="115"/>
      <c r="AM3" s="115"/>
      <c r="AN3" s="115"/>
      <c r="AO3" s="115"/>
      <c r="AP3" s="115"/>
      <c r="AQ3" s="115"/>
    </row>
    <row r="4" spans="7:41" ht="21.75" customHeight="1">
      <c r="G4" s="46"/>
      <c r="H4" s="46"/>
      <c r="I4" s="46"/>
      <c r="J4" s="46"/>
      <c r="K4" s="46"/>
      <c r="L4" s="46"/>
      <c r="M4" s="46"/>
      <c r="N4" s="46"/>
      <c r="O4" s="46" t="s">
        <v>191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  <c r="AO4" s="4"/>
    </row>
    <row r="5" spans="1:41" ht="25.5" customHeight="1" thickBot="1">
      <c r="A5" s="445" t="s">
        <v>25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</row>
    <row r="6" spans="1:43" s="23" customFormat="1" ht="20.25" customHeight="1">
      <c r="A6" s="440"/>
      <c r="B6" s="463" t="s">
        <v>23</v>
      </c>
      <c r="C6" s="451" t="s">
        <v>2</v>
      </c>
      <c r="D6" s="19" t="s">
        <v>0</v>
      </c>
      <c r="E6" s="453" t="s">
        <v>79</v>
      </c>
      <c r="F6" s="433" t="s">
        <v>1</v>
      </c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20"/>
      <c r="AK6" s="20"/>
      <c r="AL6" s="20"/>
      <c r="AM6" s="21"/>
      <c r="AN6" s="22"/>
      <c r="AO6" s="436" t="s">
        <v>28</v>
      </c>
      <c r="AP6" s="448" t="s">
        <v>91</v>
      </c>
      <c r="AQ6" s="444" t="s">
        <v>92</v>
      </c>
    </row>
    <row r="7" spans="1:43" s="23" customFormat="1" ht="20.25" customHeight="1" thickBot="1">
      <c r="A7" s="435"/>
      <c r="B7" s="464"/>
      <c r="C7" s="452"/>
      <c r="D7" s="24" t="s">
        <v>3</v>
      </c>
      <c r="E7" s="454"/>
      <c r="F7" s="25"/>
      <c r="G7" s="26"/>
      <c r="H7" s="26" t="s">
        <v>4</v>
      </c>
      <c r="I7" s="26"/>
      <c r="J7" s="27"/>
      <c r="K7" s="26"/>
      <c r="L7" s="26"/>
      <c r="M7" s="26" t="s">
        <v>5</v>
      </c>
      <c r="N7" s="26"/>
      <c r="O7" s="27"/>
      <c r="P7" s="26"/>
      <c r="Q7" s="26"/>
      <c r="R7" s="28" t="s">
        <v>6</v>
      </c>
      <c r="S7" s="26"/>
      <c r="T7" s="27"/>
      <c r="U7" s="26"/>
      <c r="V7" s="26"/>
      <c r="W7" s="28" t="s">
        <v>7</v>
      </c>
      <c r="X7" s="26"/>
      <c r="Y7" s="27"/>
      <c r="Z7" s="26"/>
      <c r="AA7" s="26"/>
      <c r="AB7" s="28" t="s">
        <v>8</v>
      </c>
      <c r="AC7" s="26"/>
      <c r="AD7" s="27"/>
      <c r="AE7" s="25"/>
      <c r="AF7" s="26"/>
      <c r="AG7" s="26" t="s">
        <v>9</v>
      </c>
      <c r="AH7" s="26"/>
      <c r="AI7" s="29"/>
      <c r="AJ7" s="25"/>
      <c r="AK7" s="26"/>
      <c r="AL7" s="26" t="s">
        <v>22</v>
      </c>
      <c r="AM7" s="26"/>
      <c r="AN7" s="27"/>
      <c r="AO7" s="456"/>
      <c r="AP7" s="448"/>
      <c r="AQ7" s="444"/>
    </row>
    <row r="8" spans="1:41" s="9" customFormat="1" ht="18.75" customHeight="1">
      <c r="A8" s="31"/>
      <c r="B8" s="35"/>
      <c r="C8" s="36"/>
      <c r="D8" s="60"/>
      <c r="E8" s="48"/>
      <c r="F8" s="94" t="s">
        <v>10</v>
      </c>
      <c r="G8" s="95" t="s">
        <v>12</v>
      </c>
      <c r="H8" s="95" t="s">
        <v>11</v>
      </c>
      <c r="I8" s="95" t="s">
        <v>13</v>
      </c>
      <c r="J8" s="96" t="s">
        <v>14</v>
      </c>
      <c r="K8" s="94" t="s">
        <v>10</v>
      </c>
      <c r="L8" s="95" t="s">
        <v>12</v>
      </c>
      <c r="M8" s="95" t="s">
        <v>11</v>
      </c>
      <c r="N8" s="95" t="s">
        <v>13</v>
      </c>
      <c r="O8" s="96" t="s">
        <v>14</v>
      </c>
      <c r="P8" s="94" t="s">
        <v>10</v>
      </c>
      <c r="Q8" s="95" t="s">
        <v>12</v>
      </c>
      <c r="R8" s="95" t="s">
        <v>11</v>
      </c>
      <c r="S8" s="95" t="s">
        <v>13</v>
      </c>
      <c r="T8" s="96" t="s">
        <v>14</v>
      </c>
      <c r="U8" s="94" t="s">
        <v>10</v>
      </c>
      <c r="V8" s="95" t="s">
        <v>12</v>
      </c>
      <c r="W8" s="95" t="s">
        <v>11</v>
      </c>
      <c r="X8" s="95" t="s">
        <v>13</v>
      </c>
      <c r="Y8" s="96" t="s">
        <v>14</v>
      </c>
      <c r="Z8" s="94" t="s">
        <v>10</v>
      </c>
      <c r="AA8" s="95" t="s">
        <v>12</v>
      </c>
      <c r="AB8" s="95" t="s">
        <v>11</v>
      </c>
      <c r="AC8" s="95" t="s">
        <v>13</v>
      </c>
      <c r="AD8" s="96" t="s">
        <v>14</v>
      </c>
      <c r="AE8" s="94" t="s">
        <v>10</v>
      </c>
      <c r="AF8" s="95" t="s">
        <v>12</v>
      </c>
      <c r="AG8" s="95" t="s">
        <v>11</v>
      </c>
      <c r="AH8" s="95" t="s">
        <v>13</v>
      </c>
      <c r="AI8" s="96" t="s">
        <v>14</v>
      </c>
      <c r="AJ8" s="97" t="s">
        <v>10</v>
      </c>
      <c r="AK8" s="18" t="s">
        <v>12</v>
      </c>
      <c r="AL8" s="18" t="s">
        <v>11</v>
      </c>
      <c r="AM8" s="18" t="s">
        <v>13</v>
      </c>
      <c r="AN8" s="96" t="s">
        <v>14</v>
      </c>
      <c r="AO8" s="104" t="s">
        <v>23</v>
      </c>
    </row>
    <row r="9" spans="1:41" ht="15.75" customHeight="1">
      <c r="A9" s="437" t="s">
        <v>191</v>
      </c>
      <c r="B9" s="438"/>
      <c r="C9" s="439"/>
      <c r="D9" s="75"/>
      <c r="E9" s="76"/>
      <c r="F9" s="75"/>
      <c r="G9" s="78"/>
      <c r="H9" s="78"/>
      <c r="I9" s="78"/>
      <c r="J9" s="76"/>
      <c r="K9" s="75"/>
      <c r="L9" s="78"/>
      <c r="M9" s="78"/>
      <c r="N9" s="78"/>
      <c r="O9" s="76"/>
      <c r="P9" s="369"/>
      <c r="Q9" s="78"/>
      <c r="R9" s="78"/>
      <c r="S9" s="78"/>
      <c r="T9" s="76"/>
      <c r="U9" s="75"/>
      <c r="V9" s="78"/>
      <c r="W9" s="78"/>
      <c r="X9" s="78"/>
      <c r="Y9" s="76"/>
      <c r="Z9" s="75"/>
      <c r="AA9" s="78"/>
      <c r="AB9" s="78"/>
      <c r="AC9" s="78"/>
      <c r="AD9" s="76"/>
      <c r="AE9" s="75"/>
      <c r="AF9" s="78"/>
      <c r="AG9" s="78"/>
      <c r="AH9" s="78"/>
      <c r="AI9" s="76"/>
      <c r="AJ9" s="75"/>
      <c r="AK9" s="78"/>
      <c r="AL9" s="78"/>
      <c r="AM9" s="78"/>
      <c r="AN9" s="76"/>
      <c r="AO9" s="92"/>
    </row>
    <row r="10" spans="1:43" ht="18" customHeight="1">
      <c r="A10" s="62" t="s">
        <v>4</v>
      </c>
      <c r="B10" s="484" t="s">
        <v>304</v>
      </c>
      <c r="C10" s="370" t="s">
        <v>193</v>
      </c>
      <c r="D10" s="164">
        <f>SUM(F10,G10,H10,K10,L10,M10,P10,Q10,R10,U10,V10,W10,Z10,AA10,AB10,AE10,AF10,AG10,AJ10,AK10,AL10)</f>
        <v>2</v>
      </c>
      <c r="E10" s="371">
        <f>SUM(J10,O10,T10,Y10,AD10,AI10,AN10)</f>
        <v>2</v>
      </c>
      <c r="F10" s="175"/>
      <c r="G10" s="176"/>
      <c r="H10" s="176"/>
      <c r="I10" s="176" t="s">
        <v>194</v>
      </c>
      <c r="J10" s="372"/>
      <c r="K10" s="175"/>
      <c r="L10" s="176"/>
      <c r="M10" s="176"/>
      <c r="N10" s="176"/>
      <c r="O10" s="375"/>
      <c r="P10" s="175"/>
      <c r="Q10" s="176"/>
      <c r="R10" s="176"/>
      <c r="S10" s="176"/>
      <c r="T10" s="375"/>
      <c r="U10" s="175"/>
      <c r="V10" s="176"/>
      <c r="W10" s="176"/>
      <c r="X10" s="176"/>
      <c r="Y10" s="375"/>
      <c r="Z10" s="99">
        <v>0</v>
      </c>
      <c r="AA10" s="98">
        <v>0</v>
      </c>
      <c r="AB10" s="98">
        <v>2</v>
      </c>
      <c r="AC10" s="324" t="s">
        <v>94</v>
      </c>
      <c r="AD10" s="373">
        <v>2</v>
      </c>
      <c r="AE10" s="374" t="s">
        <v>192</v>
      </c>
      <c r="AF10" s="98"/>
      <c r="AG10" s="98"/>
      <c r="AH10" s="98"/>
      <c r="AI10" s="373"/>
      <c r="AJ10" s="175"/>
      <c r="AK10" s="176"/>
      <c r="AL10" s="176"/>
      <c r="AM10" s="176"/>
      <c r="AN10" s="375"/>
      <c r="AO10" s="165"/>
      <c r="AP10" s="23">
        <f>SUM(F10:H10,K10:M10,P10:R10,U10:W10,Z10:AB10,AE10:AG10,AJ10:AL10)</f>
        <v>2</v>
      </c>
      <c r="AQ10" s="23">
        <f>IF(D10=AP10,,1)</f>
        <v>0</v>
      </c>
    </row>
    <row r="11" spans="1:43" ht="18" customHeight="1">
      <c r="A11" s="62" t="s">
        <v>5</v>
      </c>
      <c r="B11" s="376" t="s">
        <v>305</v>
      </c>
      <c r="C11" s="378" t="s">
        <v>195</v>
      </c>
      <c r="D11" s="164">
        <f>SUM(F11,G11,H11,K11,L11,M11,P11,Q11,R11,U11,V11,W11,Z11,AA11,AB11,AE11,AF11,AG11,AJ11,AK11,AL11)</f>
        <v>2</v>
      </c>
      <c r="E11" s="371">
        <f>SUM(J11,O11,T11,Y11,AD11,AI11,AN11)</f>
        <v>2</v>
      </c>
      <c r="F11" s="175"/>
      <c r="G11" s="176"/>
      <c r="H11" s="176"/>
      <c r="I11" s="176"/>
      <c r="J11" s="372"/>
      <c r="K11" s="175"/>
      <c r="L11" s="176"/>
      <c r="M11" s="176"/>
      <c r="N11" s="176"/>
      <c r="O11" s="379"/>
      <c r="P11" s="175"/>
      <c r="Q11" s="176"/>
      <c r="R11" s="176"/>
      <c r="S11" s="176"/>
      <c r="T11" s="379"/>
      <c r="U11" s="175"/>
      <c r="V11" s="176"/>
      <c r="W11" s="176"/>
      <c r="X11" s="176"/>
      <c r="Y11" s="379"/>
      <c r="Z11" s="99">
        <v>2</v>
      </c>
      <c r="AA11" s="98">
        <v>0</v>
      </c>
      <c r="AB11" s="98">
        <v>0</v>
      </c>
      <c r="AC11" s="324" t="s">
        <v>94</v>
      </c>
      <c r="AD11" s="373">
        <v>2</v>
      </c>
      <c r="AE11" s="374" t="s">
        <v>192</v>
      </c>
      <c r="AF11" s="98"/>
      <c r="AG11" s="98"/>
      <c r="AH11" s="98"/>
      <c r="AI11" s="373"/>
      <c r="AJ11" s="175"/>
      <c r="AK11" s="176"/>
      <c r="AL11" s="176"/>
      <c r="AM11" s="176"/>
      <c r="AN11" s="375"/>
      <c r="AO11" s="166"/>
      <c r="AP11" s="23">
        <f>SUM(F11:H11,K11:M11,P11:R11,U11:W11,Z11:AB11,AE11:AG11,AJ11:AL11)</f>
        <v>2</v>
      </c>
      <c r="AQ11" s="23">
        <f>IF(D11=AP11,,1)</f>
        <v>0</v>
      </c>
    </row>
    <row r="12" spans="1:43" ht="18" customHeight="1">
      <c r="A12" s="62" t="s">
        <v>6</v>
      </c>
      <c r="B12" s="484" t="s">
        <v>306</v>
      </c>
      <c r="C12" s="378" t="s">
        <v>196</v>
      </c>
      <c r="D12" s="164">
        <f>SUM(F12,G12,H12,K12,L12,M12,P12,Q12,R12,U12,V12,W12,Z12,AA12,AB12,AE12,AF12,AG12,AJ12,AK12,AL12)</f>
        <v>2</v>
      </c>
      <c r="E12" s="371">
        <f>SUM(J12,O12,T12,Y12,AD12,AI12,AN12)</f>
        <v>2</v>
      </c>
      <c r="F12" s="175"/>
      <c r="G12" s="176"/>
      <c r="H12" s="176"/>
      <c r="I12" s="176"/>
      <c r="J12" s="372"/>
      <c r="K12" s="175"/>
      <c r="L12" s="176"/>
      <c r="M12" s="176"/>
      <c r="N12" s="176"/>
      <c r="O12" s="379"/>
      <c r="P12" s="175"/>
      <c r="Q12" s="176"/>
      <c r="R12" s="176"/>
      <c r="S12" s="176"/>
      <c r="T12" s="379"/>
      <c r="U12" s="175"/>
      <c r="V12" s="176"/>
      <c r="W12" s="176"/>
      <c r="X12" s="176"/>
      <c r="Y12" s="379"/>
      <c r="Z12" s="99">
        <v>2</v>
      </c>
      <c r="AA12" s="98">
        <v>0</v>
      </c>
      <c r="AB12" s="98">
        <v>0</v>
      </c>
      <c r="AC12" s="324" t="s">
        <v>94</v>
      </c>
      <c r="AD12" s="373">
        <v>2</v>
      </c>
      <c r="AE12" s="374" t="s">
        <v>192</v>
      </c>
      <c r="AF12" s="176"/>
      <c r="AG12" s="176"/>
      <c r="AH12" s="176"/>
      <c r="AI12" s="375"/>
      <c r="AJ12" s="380"/>
      <c r="AK12" s="98"/>
      <c r="AL12" s="98"/>
      <c r="AM12" s="98"/>
      <c r="AN12" s="373"/>
      <c r="AO12" s="166"/>
      <c r="AP12" s="23">
        <f>SUM(F12:H12,K12:M12,P12:R12,U12:W12,Z12:AB12,AE12:AG12,AJ12:AL12)</f>
        <v>2</v>
      </c>
      <c r="AQ12" s="23">
        <f>IF(D12=AP12,,1)</f>
        <v>0</v>
      </c>
    </row>
    <row r="13" spans="1:43" ht="18" customHeight="1">
      <c r="A13" s="62" t="s">
        <v>7</v>
      </c>
      <c r="B13" s="376" t="s">
        <v>307</v>
      </c>
      <c r="C13" s="378" t="s">
        <v>308</v>
      </c>
      <c r="D13" s="164">
        <f>SUM(F13,G13,H13,K13,L13,M13,P13,Q13,R13,U13,V13,W13,Z13,AA13,AB13,AE13,AF13,AG13,AJ13,AK13,AL13)</f>
        <v>2</v>
      </c>
      <c r="E13" s="371">
        <f>SUM(J13,O13,T13,Y13,AD13,AI13,AN13)</f>
        <v>2</v>
      </c>
      <c r="F13" s="99">
        <v>0</v>
      </c>
      <c r="G13" s="98">
        <v>0</v>
      </c>
      <c r="H13" s="98">
        <v>2</v>
      </c>
      <c r="I13" s="324" t="s">
        <v>94</v>
      </c>
      <c r="J13" s="381">
        <v>2</v>
      </c>
      <c r="K13" s="175"/>
      <c r="L13" s="176"/>
      <c r="M13" s="176"/>
      <c r="N13" s="176"/>
      <c r="O13" s="379"/>
      <c r="P13" s="175"/>
      <c r="Q13" s="176"/>
      <c r="R13" s="176"/>
      <c r="S13" s="176"/>
      <c r="T13" s="379"/>
      <c r="U13" s="99"/>
      <c r="V13" s="98"/>
      <c r="W13" s="98"/>
      <c r="X13" s="324"/>
      <c r="Y13" s="381"/>
      <c r="Z13" s="374"/>
      <c r="AA13" s="98"/>
      <c r="AB13" s="98"/>
      <c r="AC13" s="98"/>
      <c r="AD13" s="373"/>
      <c r="AE13" s="374"/>
      <c r="AF13" s="98"/>
      <c r="AG13" s="98"/>
      <c r="AH13" s="98"/>
      <c r="AI13" s="373"/>
      <c r="AJ13" s="175"/>
      <c r="AK13" s="176"/>
      <c r="AL13" s="176"/>
      <c r="AM13" s="176"/>
      <c r="AN13" s="375"/>
      <c r="AO13" s="377"/>
      <c r="AP13" s="23">
        <f>SUM(F13:H13,K13:M13,P13:R13,U13:W13,Z13:AB13,AE13:AG13,AJ13:AL13)</f>
        <v>2</v>
      </c>
      <c r="AQ13" s="23">
        <f>IF(D13=AP13,,1)</f>
        <v>0</v>
      </c>
    </row>
    <row r="14" spans="1:43" ht="18" customHeight="1">
      <c r="A14" s="62" t="s">
        <v>8</v>
      </c>
      <c r="B14" s="376" t="s">
        <v>309</v>
      </c>
      <c r="C14" s="378" t="s">
        <v>310</v>
      </c>
      <c r="D14" s="164">
        <f>SUM(F14,G14,H14,K14,L14,M14,P14,Q14,R14,U14,V14,W14,Z14,AA14,AB14,AE14,AF14,AG14,AJ14,AK14,AL14)</f>
        <v>2</v>
      </c>
      <c r="E14" s="371">
        <f>SUM(J14,O14,T14,Y14,AD14,AI14,AN14)</f>
        <v>2</v>
      </c>
      <c r="F14" s="99">
        <v>0</v>
      </c>
      <c r="G14" s="98">
        <v>0</v>
      </c>
      <c r="H14" s="98">
        <v>2</v>
      </c>
      <c r="I14" s="324" t="s">
        <v>94</v>
      </c>
      <c r="J14" s="381">
        <v>2</v>
      </c>
      <c r="K14" s="175"/>
      <c r="L14" s="176"/>
      <c r="M14" s="176"/>
      <c r="N14" s="176"/>
      <c r="O14" s="379"/>
      <c r="P14" s="175"/>
      <c r="Q14" s="176"/>
      <c r="R14" s="176"/>
      <c r="S14" s="176"/>
      <c r="T14" s="379"/>
      <c r="U14" s="99"/>
      <c r="V14" s="98"/>
      <c r="W14" s="98"/>
      <c r="X14" s="324"/>
      <c r="Y14" s="381"/>
      <c r="Z14" s="374"/>
      <c r="AA14" s="98"/>
      <c r="AB14" s="98"/>
      <c r="AC14" s="98"/>
      <c r="AD14" s="373"/>
      <c r="AE14" s="374"/>
      <c r="AF14" s="98"/>
      <c r="AG14" s="98"/>
      <c r="AH14" s="98"/>
      <c r="AI14" s="373"/>
      <c r="AJ14" s="175"/>
      <c r="AK14" s="176"/>
      <c r="AL14" s="176"/>
      <c r="AM14" s="176"/>
      <c r="AN14" s="375"/>
      <c r="AO14" s="166"/>
      <c r="AP14" s="23">
        <f>SUM(F14:H14,K14:M14,P14:R14,U14:W14,Z14:AB14,AE14:AG14,AJ14:AL14)</f>
        <v>2</v>
      </c>
      <c r="AQ14" s="23">
        <f>IF(D14=AP14,,1)</f>
        <v>0</v>
      </c>
    </row>
    <row r="15" spans="1:43" s="7" customFormat="1" ht="18" customHeight="1">
      <c r="A15" s="391"/>
      <c r="B15" s="417"/>
      <c r="C15" s="418"/>
      <c r="D15" s="419"/>
      <c r="E15" s="419"/>
      <c r="F15" s="420"/>
      <c r="G15" s="420"/>
      <c r="H15" s="420"/>
      <c r="I15" s="420"/>
      <c r="J15" s="421"/>
      <c r="K15" s="420"/>
      <c r="L15" s="420"/>
      <c r="M15" s="420"/>
      <c r="N15" s="420"/>
      <c r="O15" s="421"/>
      <c r="P15" s="420"/>
      <c r="Q15" s="420"/>
      <c r="R15" s="420"/>
      <c r="S15" s="420"/>
      <c r="T15" s="421"/>
      <c r="U15" s="420"/>
      <c r="V15" s="420"/>
      <c r="W15" s="81"/>
      <c r="X15" s="81"/>
      <c r="Y15" s="421"/>
      <c r="Z15" s="420"/>
      <c r="AA15" s="81"/>
      <c r="AB15" s="81"/>
      <c r="AC15" s="81"/>
      <c r="AD15" s="398"/>
      <c r="AE15" s="422"/>
      <c r="AF15" s="81"/>
      <c r="AG15" s="81"/>
      <c r="AH15" s="81"/>
      <c r="AI15" s="398"/>
      <c r="AJ15" s="422"/>
      <c r="AK15" s="420"/>
      <c r="AL15" s="420"/>
      <c r="AM15" s="420"/>
      <c r="AN15" s="421"/>
      <c r="AO15" s="399"/>
      <c r="AP15" s="389"/>
      <c r="AQ15" s="389"/>
    </row>
    <row r="16" spans="44:111" ht="12.75"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41" s="7" customFormat="1" ht="20.25" customHeight="1">
      <c r="A17" s="328"/>
      <c r="B17" s="423"/>
      <c r="D17" s="425"/>
      <c r="E17" s="394"/>
      <c r="F17" s="395"/>
      <c r="G17" s="395"/>
      <c r="H17" s="395"/>
      <c r="I17" s="395"/>
      <c r="J17" s="394"/>
      <c r="K17" s="395"/>
      <c r="L17" s="395"/>
      <c r="M17" s="395"/>
      <c r="N17" s="395"/>
      <c r="O17" s="391"/>
      <c r="P17" s="391"/>
      <c r="Q17" s="391"/>
      <c r="R17" s="391"/>
      <c r="S17" s="391"/>
      <c r="T17" s="394"/>
      <c r="U17" s="391"/>
      <c r="V17" s="391"/>
      <c r="W17" s="391"/>
      <c r="X17" s="391"/>
      <c r="Y17" s="395"/>
      <c r="Z17" s="395"/>
      <c r="AA17" s="395"/>
      <c r="AB17" s="395"/>
      <c r="AC17" s="395"/>
      <c r="AD17" s="395"/>
      <c r="AE17" s="391"/>
      <c r="AF17" s="391"/>
      <c r="AG17" s="391"/>
      <c r="AH17" s="391"/>
      <c r="AI17" s="394"/>
      <c r="AJ17" s="391"/>
      <c r="AK17" s="391"/>
      <c r="AL17" s="391"/>
      <c r="AM17" s="391"/>
      <c r="AN17" s="394"/>
      <c r="AO17" s="328"/>
    </row>
    <row r="18" spans="2:43" ht="12.75" customHeight="1">
      <c r="B18" s="382"/>
      <c r="D18" s="3"/>
      <c r="E18" s="3"/>
      <c r="F18" s="1"/>
      <c r="G18" s="1"/>
      <c r="H18" s="1"/>
      <c r="I18" s="1"/>
      <c r="J18" s="10"/>
      <c r="K18" s="10"/>
      <c r="L18" s="10"/>
      <c r="M18" s="10"/>
      <c r="N18" s="1"/>
      <c r="O18" s="10"/>
      <c r="P18" s="10"/>
      <c r="Q18" s="10"/>
      <c r="R18" s="10"/>
      <c r="S18" s="1"/>
      <c r="T18" s="10"/>
      <c r="U18" s="10"/>
      <c r="V18" s="10"/>
      <c r="W18" s="10"/>
      <c r="X18" s="1"/>
      <c r="Y18" s="10"/>
      <c r="Z18" s="10"/>
      <c r="AA18" s="10"/>
      <c r="AB18" s="10"/>
      <c r="AC18" s="1"/>
      <c r="AD18" s="10"/>
      <c r="AE18" s="1"/>
      <c r="AF18" s="1"/>
      <c r="AG18" s="1"/>
      <c r="AH18" s="1"/>
      <c r="AI18" s="10"/>
      <c r="AJ18" s="1"/>
      <c r="AK18" s="1"/>
      <c r="AL18" s="1"/>
      <c r="AM18" s="1"/>
      <c r="AN18" s="10"/>
      <c r="AO18" s="384"/>
      <c r="AQ18" s="7"/>
    </row>
    <row r="19" spans="1:43" ht="18" customHeight="1">
      <c r="A19" s="2"/>
      <c r="B19" s="33"/>
      <c r="C19" s="424" t="s">
        <v>284</v>
      </c>
      <c r="D19" s="385"/>
      <c r="E19" s="385"/>
      <c r="F19" s="385"/>
      <c r="G19" s="385"/>
      <c r="H19" s="385"/>
      <c r="I19" s="385"/>
      <c r="J19" s="385"/>
      <c r="K19" s="385"/>
      <c r="L19" s="10"/>
      <c r="M19" s="10"/>
      <c r="N19" s="479"/>
      <c r="O19" s="480"/>
      <c r="P19" s="480"/>
      <c r="Q19" s="10"/>
      <c r="R19" s="10"/>
      <c r="S19" s="1"/>
      <c r="T19" s="10"/>
      <c r="U19" s="10"/>
      <c r="V19" s="10"/>
      <c r="W19" s="10"/>
      <c r="X19" s="1"/>
      <c r="Y19" s="10"/>
      <c r="Z19" s="10"/>
      <c r="AA19" s="10"/>
      <c r="AB19" s="10"/>
      <c r="AC19" s="1"/>
      <c r="AD19" s="10"/>
      <c r="AE19" s="1"/>
      <c r="AF19" s="1"/>
      <c r="AG19" s="1"/>
      <c r="AH19" s="1"/>
      <c r="AI19" s="10"/>
      <c r="AJ19" s="1"/>
      <c r="AK19" s="1"/>
      <c r="AL19" s="1"/>
      <c r="AM19" s="1"/>
      <c r="AN19" s="10"/>
      <c r="AO19" s="384"/>
      <c r="AQ19" s="7"/>
    </row>
    <row r="20" spans="1:43" ht="15" customHeight="1">
      <c r="A20" s="7"/>
      <c r="B20" s="33"/>
      <c r="C20" s="424" t="s">
        <v>285</v>
      </c>
      <c r="D20" s="385"/>
      <c r="E20" s="385"/>
      <c r="F20" s="385"/>
      <c r="G20" s="385"/>
      <c r="H20" s="385"/>
      <c r="I20" s="385"/>
      <c r="J20" s="385"/>
      <c r="K20" s="386"/>
      <c r="L20" s="386"/>
      <c r="M20" s="386"/>
      <c r="N20" s="386"/>
      <c r="O20" s="386"/>
      <c r="P20" s="386"/>
      <c r="Q20" s="10"/>
      <c r="R20" s="10"/>
      <c r="S20" s="1"/>
      <c r="T20" s="10"/>
      <c r="U20" s="10"/>
      <c r="V20" s="10"/>
      <c r="W20" s="10"/>
      <c r="X20" s="1"/>
      <c r="Y20" s="10"/>
      <c r="Z20" s="10"/>
      <c r="AA20" s="10"/>
      <c r="AB20" s="10"/>
      <c r="AC20" s="1"/>
      <c r="AD20" s="10"/>
      <c r="AE20" s="1"/>
      <c r="AF20" s="1"/>
      <c r="AG20" s="1"/>
      <c r="AH20" s="1"/>
      <c r="AI20" s="10"/>
      <c r="AJ20" s="1"/>
      <c r="AK20" s="1"/>
      <c r="AL20" s="1"/>
      <c r="AM20" s="1"/>
      <c r="AN20" s="10"/>
      <c r="AO20" s="384"/>
      <c r="AQ20" s="387"/>
    </row>
    <row r="21" spans="1:43" ht="15" customHeight="1">
      <c r="A21" s="7"/>
      <c r="B21" s="33"/>
      <c r="C21" s="383"/>
      <c r="D21" s="385"/>
      <c r="E21" s="385"/>
      <c r="F21" s="385"/>
      <c r="G21" s="385"/>
      <c r="H21" s="385"/>
      <c r="I21" s="385"/>
      <c r="J21" s="385"/>
      <c r="K21" s="386"/>
      <c r="L21" s="386"/>
      <c r="M21" s="386"/>
      <c r="N21" s="386"/>
      <c r="O21" s="10"/>
      <c r="P21" s="10"/>
      <c r="Q21" s="10"/>
      <c r="R21" s="10"/>
      <c r="S21" s="10"/>
      <c r="T21" s="10"/>
      <c r="U21" s="10"/>
      <c r="V21" s="10"/>
      <c r="W21" s="10"/>
      <c r="X21" s="1"/>
      <c r="Y21" s="10"/>
      <c r="Z21" s="10"/>
      <c r="AA21" s="10"/>
      <c r="AB21" s="10"/>
      <c r="AC21" s="1"/>
      <c r="AD21" s="10"/>
      <c r="AE21" s="1"/>
      <c r="AF21" s="1"/>
      <c r="AG21" s="1"/>
      <c r="AH21" s="1"/>
      <c r="AI21" s="10"/>
      <c r="AJ21" s="1"/>
      <c r="AK21" s="1"/>
      <c r="AL21" s="1"/>
      <c r="AM21" s="1"/>
      <c r="AN21" s="10"/>
      <c r="AO21" s="384"/>
      <c r="AQ21" s="7"/>
    </row>
    <row r="22" spans="1:41" ht="12.75" customHeight="1">
      <c r="A22" s="2"/>
      <c r="B22" s="382"/>
      <c r="C22" s="383"/>
      <c r="D22" s="3"/>
      <c r="E22" s="3"/>
      <c r="F22" s="1"/>
      <c r="G22" s="1"/>
      <c r="H22" s="1"/>
      <c r="I22" s="1"/>
      <c r="J22" s="10"/>
      <c r="K22" s="10"/>
      <c r="L22" s="10"/>
      <c r="M22" s="10"/>
      <c r="N22" s="1"/>
      <c r="O22" s="10"/>
      <c r="P22" s="10"/>
      <c r="Q22" s="10"/>
      <c r="R22" s="10"/>
      <c r="S22" s="1"/>
      <c r="T22" s="10"/>
      <c r="U22" s="10"/>
      <c r="V22" s="10"/>
      <c r="W22" s="10"/>
      <c r="X22" s="1"/>
      <c r="Y22" s="10"/>
      <c r="Z22" s="10"/>
      <c r="AA22" s="10"/>
      <c r="AB22" s="10"/>
      <c r="AC22" s="1"/>
      <c r="AD22" s="10"/>
      <c r="AE22" s="1"/>
      <c r="AF22" s="1"/>
      <c r="AG22" s="1"/>
      <c r="AH22" s="1"/>
      <c r="AI22" s="10"/>
      <c r="AJ22" s="1"/>
      <c r="AK22" s="1"/>
      <c r="AL22" s="1"/>
      <c r="AM22" s="1"/>
      <c r="AN22" s="10"/>
      <c r="AO22" s="384"/>
    </row>
    <row r="23" spans="1:41" ht="12.75" customHeight="1">
      <c r="A23" s="2"/>
      <c r="B23" s="382"/>
      <c r="C23" s="383"/>
      <c r="D23" s="3"/>
      <c r="E23" s="3"/>
      <c r="F23" s="1"/>
      <c r="G23" s="1"/>
      <c r="H23" s="1"/>
      <c r="I23" s="1"/>
      <c r="J23" s="10"/>
      <c r="K23" s="10"/>
      <c r="L23" s="10"/>
      <c r="M23" s="10"/>
      <c r="N23" s="1"/>
      <c r="O23" s="10"/>
      <c r="P23" s="10"/>
      <c r="Q23" s="10"/>
      <c r="R23" s="10"/>
      <c r="S23" s="1"/>
      <c r="T23" s="10"/>
      <c r="U23" s="10"/>
      <c r="V23" s="10"/>
      <c r="W23" s="10"/>
      <c r="X23" s="1"/>
      <c r="Y23" s="10"/>
      <c r="Z23" s="10"/>
      <c r="AA23" s="10"/>
      <c r="AB23" s="10"/>
      <c r="AC23" s="1"/>
      <c r="AD23" s="10"/>
      <c r="AE23" s="1"/>
      <c r="AF23" s="1"/>
      <c r="AG23" s="1"/>
      <c r="AH23" s="1"/>
      <c r="AI23" s="10"/>
      <c r="AJ23" s="1"/>
      <c r="AK23" s="1"/>
      <c r="AL23" s="1"/>
      <c r="AM23" s="1"/>
      <c r="AN23" s="10"/>
      <c r="AO23" s="384"/>
    </row>
    <row r="24" spans="1:43" s="23" customFormat="1" ht="20.25" customHeight="1">
      <c r="A24" s="445"/>
      <c r="B24" s="477"/>
      <c r="C24" s="473"/>
      <c r="D24" s="18"/>
      <c r="E24" s="478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388"/>
      <c r="AK24" s="388"/>
      <c r="AL24" s="388"/>
      <c r="AM24" s="389"/>
      <c r="AN24" s="389"/>
      <c r="AO24" s="445"/>
      <c r="AP24" s="474" t="s">
        <v>91</v>
      </c>
      <c r="AQ24" s="444" t="s">
        <v>92</v>
      </c>
    </row>
    <row r="25" spans="1:43" s="23" customFormat="1" ht="20.25" customHeight="1">
      <c r="A25" s="476"/>
      <c r="B25" s="445"/>
      <c r="C25" s="474"/>
      <c r="D25" s="18"/>
      <c r="E25" s="478"/>
      <c r="F25" s="18"/>
      <c r="G25" s="18"/>
      <c r="H25" s="18"/>
      <c r="I25" s="18"/>
      <c r="J25" s="390"/>
      <c r="K25" s="18"/>
      <c r="L25" s="18"/>
      <c r="M25" s="18"/>
      <c r="N25" s="18"/>
      <c r="O25" s="390"/>
      <c r="P25" s="18"/>
      <c r="Q25" s="18"/>
      <c r="R25" s="389"/>
      <c r="S25" s="18"/>
      <c r="T25" s="390"/>
      <c r="U25" s="18"/>
      <c r="V25" s="18"/>
      <c r="W25" s="389"/>
      <c r="X25" s="18"/>
      <c r="Y25" s="390"/>
      <c r="Z25" s="18"/>
      <c r="AA25" s="18"/>
      <c r="AB25" s="389"/>
      <c r="AC25" s="18"/>
      <c r="AD25" s="390"/>
      <c r="AE25" s="18"/>
      <c r="AF25" s="18"/>
      <c r="AG25" s="18"/>
      <c r="AH25" s="18"/>
      <c r="AI25" s="390"/>
      <c r="AJ25" s="18"/>
      <c r="AK25" s="18"/>
      <c r="AL25" s="18"/>
      <c r="AM25" s="18"/>
      <c r="AN25" s="390"/>
      <c r="AO25" s="445"/>
      <c r="AP25" s="474"/>
      <c r="AQ25" s="444"/>
    </row>
    <row r="26" spans="1:41" s="9" customFormat="1" ht="24.75" customHeight="1">
      <c r="A26" s="475"/>
      <c r="B26" s="475"/>
      <c r="C26" s="475"/>
      <c r="D26" s="475"/>
      <c r="E26" s="475"/>
      <c r="F26" s="391"/>
      <c r="G26" s="391"/>
      <c r="H26" s="391"/>
      <c r="I26" s="391"/>
      <c r="J26" s="392"/>
      <c r="K26" s="391"/>
      <c r="L26" s="391"/>
      <c r="M26" s="391"/>
      <c r="N26" s="391"/>
      <c r="O26" s="392"/>
      <c r="P26" s="391"/>
      <c r="Q26" s="391"/>
      <c r="R26" s="391"/>
      <c r="S26" s="391"/>
      <c r="T26" s="392"/>
      <c r="U26" s="391"/>
      <c r="V26" s="391"/>
      <c r="W26" s="391"/>
      <c r="X26" s="391"/>
      <c r="Y26" s="392"/>
      <c r="Z26" s="391"/>
      <c r="AA26" s="391"/>
      <c r="AB26" s="391"/>
      <c r="AC26" s="391"/>
      <c r="AD26" s="392"/>
      <c r="AE26" s="391"/>
      <c r="AF26" s="391"/>
      <c r="AG26" s="391"/>
      <c r="AH26" s="391"/>
      <c r="AI26" s="392"/>
      <c r="AJ26" s="391"/>
      <c r="AK26" s="391"/>
      <c r="AL26" s="391"/>
      <c r="AM26" s="391"/>
      <c r="AN26" s="392"/>
      <c r="AO26" s="393"/>
    </row>
    <row r="27" spans="1:41" ht="19.5" customHeight="1">
      <c r="A27" s="328"/>
      <c r="B27" s="472"/>
      <c r="C27" s="472"/>
      <c r="D27" s="391"/>
      <c r="E27" s="394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1"/>
      <c r="AF27" s="391"/>
      <c r="AG27" s="391"/>
      <c r="AH27" s="391"/>
      <c r="AI27" s="394"/>
      <c r="AJ27" s="391"/>
      <c r="AK27" s="391"/>
      <c r="AL27" s="391"/>
      <c r="AM27" s="391"/>
      <c r="AN27" s="394"/>
      <c r="AO27" s="328"/>
    </row>
    <row r="28" spans="1:43" ht="15" customHeight="1">
      <c r="A28" s="391"/>
      <c r="B28" s="396"/>
      <c r="C28" s="397"/>
      <c r="D28" s="81"/>
      <c r="E28" s="398"/>
      <c r="F28" s="395"/>
      <c r="G28" s="395"/>
      <c r="H28" s="395"/>
      <c r="I28" s="395"/>
      <c r="J28" s="392"/>
      <c r="K28" s="395"/>
      <c r="L28" s="395"/>
      <c r="M28" s="395"/>
      <c r="N28" s="395"/>
      <c r="O28" s="392"/>
      <c r="P28" s="395"/>
      <c r="Q28" s="395"/>
      <c r="R28" s="395"/>
      <c r="S28" s="395"/>
      <c r="T28" s="392"/>
      <c r="U28" s="395"/>
      <c r="V28" s="395"/>
      <c r="W28" s="395"/>
      <c r="X28" s="395"/>
      <c r="Y28" s="392"/>
      <c r="Z28" s="395"/>
      <c r="AA28" s="395"/>
      <c r="AB28" s="395"/>
      <c r="AC28" s="395"/>
      <c r="AD28" s="395"/>
      <c r="AE28" s="81"/>
      <c r="AF28" s="81"/>
      <c r="AG28" s="81"/>
      <c r="AH28" s="81"/>
      <c r="AI28" s="398"/>
      <c r="AJ28" s="81"/>
      <c r="AK28" s="81"/>
      <c r="AL28" s="81"/>
      <c r="AM28" s="81"/>
      <c r="AN28" s="398"/>
      <c r="AO28" s="399"/>
      <c r="AP28" s="23">
        <f aca="true" t="shared" si="0" ref="AP28:AP35">SUM(F28:H28,K28:M28,P28:R28,U28:W28,Z28:AB28,AE28:AG28,AJ28:AL28)</f>
        <v>0</v>
      </c>
      <c r="AQ28" s="23">
        <f aca="true" t="shared" si="1" ref="AQ28:AQ35">IF(D28=AP28,,1)</f>
        <v>0</v>
      </c>
    </row>
    <row r="29" spans="1:43" ht="15.75">
      <c r="A29" s="391"/>
      <c r="B29" s="396"/>
      <c r="C29" s="397"/>
      <c r="D29" s="400"/>
      <c r="E29" s="398"/>
      <c r="F29" s="395"/>
      <c r="G29" s="395"/>
      <c r="H29" s="395"/>
      <c r="I29" s="395"/>
      <c r="J29" s="392"/>
      <c r="K29" s="395"/>
      <c r="L29" s="395"/>
      <c r="M29" s="395"/>
      <c r="N29" s="395"/>
      <c r="O29" s="392"/>
      <c r="P29" s="395"/>
      <c r="Q29" s="395"/>
      <c r="R29" s="395"/>
      <c r="S29" s="395"/>
      <c r="T29" s="392"/>
      <c r="U29" s="395"/>
      <c r="V29" s="395"/>
      <c r="W29" s="395"/>
      <c r="X29" s="395"/>
      <c r="Y29" s="392"/>
      <c r="Z29" s="395"/>
      <c r="AA29" s="395"/>
      <c r="AB29" s="395"/>
      <c r="AC29" s="395"/>
      <c r="AD29" s="395"/>
      <c r="AE29" s="81"/>
      <c r="AF29" s="81"/>
      <c r="AG29" s="81"/>
      <c r="AH29" s="81"/>
      <c r="AI29" s="398"/>
      <c r="AJ29" s="400"/>
      <c r="AK29" s="81"/>
      <c r="AL29" s="81"/>
      <c r="AM29" s="81"/>
      <c r="AN29" s="398"/>
      <c r="AO29" s="401"/>
      <c r="AP29" s="23">
        <f t="shared" si="0"/>
        <v>0</v>
      </c>
      <c r="AQ29" s="23">
        <f t="shared" si="1"/>
        <v>0</v>
      </c>
    </row>
    <row r="30" spans="1:43" ht="15.75">
      <c r="A30" s="391"/>
      <c r="B30" s="396"/>
      <c r="C30" s="397"/>
      <c r="D30" s="81"/>
      <c r="E30" s="398"/>
      <c r="F30" s="395"/>
      <c r="G30" s="395"/>
      <c r="H30" s="395"/>
      <c r="I30" s="395"/>
      <c r="J30" s="392"/>
      <c r="K30" s="395"/>
      <c r="L30" s="395"/>
      <c r="M30" s="395"/>
      <c r="N30" s="395"/>
      <c r="O30" s="392"/>
      <c r="P30" s="395"/>
      <c r="Q30" s="395"/>
      <c r="R30" s="395"/>
      <c r="S30" s="395"/>
      <c r="T30" s="392"/>
      <c r="U30" s="395"/>
      <c r="V30" s="395"/>
      <c r="W30" s="395"/>
      <c r="X30" s="395"/>
      <c r="Y30" s="392"/>
      <c r="Z30" s="395"/>
      <c r="AA30" s="395"/>
      <c r="AB30" s="395"/>
      <c r="AC30" s="395"/>
      <c r="AD30" s="395"/>
      <c r="AE30" s="402"/>
      <c r="AF30" s="402"/>
      <c r="AG30" s="402"/>
      <c r="AH30" s="402"/>
      <c r="AI30" s="403"/>
      <c r="AJ30" s="81"/>
      <c r="AK30" s="81"/>
      <c r="AL30" s="81"/>
      <c r="AM30" s="81"/>
      <c r="AN30" s="398"/>
      <c r="AO30" s="399"/>
      <c r="AP30" s="23">
        <f t="shared" si="0"/>
        <v>0</v>
      </c>
      <c r="AQ30" s="23">
        <f t="shared" si="1"/>
        <v>0</v>
      </c>
    </row>
    <row r="31" spans="1:43" ht="15.75">
      <c r="A31" s="391"/>
      <c r="B31" s="396"/>
      <c r="C31" s="397"/>
      <c r="D31" s="81"/>
      <c r="E31" s="398"/>
      <c r="F31" s="395"/>
      <c r="G31" s="395"/>
      <c r="H31" s="395"/>
      <c r="I31" s="395"/>
      <c r="J31" s="392"/>
      <c r="K31" s="395"/>
      <c r="L31" s="395"/>
      <c r="M31" s="395"/>
      <c r="N31" s="395"/>
      <c r="O31" s="392"/>
      <c r="P31" s="395"/>
      <c r="Q31" s="395"/>
      <c r="R31" s="395"/>
      <c r="S31" s="395"/>
      <c r="T31" s="392"/>
      <c r="U31" s="395"/>
      <c r="V31" s="395"/>
      <c r="W31" s="395"/>
      <c r="X31" s="395"/>
      <c r="Y31" s="392"/>
      <c r="Z31" s="395"/>
      <c r="AA31" s="395"/>
      <c r="AB31" s="395"/>
      <c r="AC31" s="395"/>
      <c r="AD31" s="395"/>
      <c r="AE31" s="402"/>
      <c r="AF31" s="402"/>
      <c r="AG31" s="402"/>
      <c r="AH31" s="402"/>
      <c r="AI31" s="403"/>
      <c r="AJ31" s="81"/>
      <c r="AK31" s="81"/>
      <c r="AL31" s="81"/>
      <c r="AM31" s="81"/>
      <c r="AN31" s="398"/>
      <c r="AO31" s="399"/>
      <c r="AP31" s="23">
        <f t="shared" si="0"/>
        <v>0</v>
      </c>
      <c r="AQ31" s="23">
        <f t="shared" si="1"/>
        <v>0</v>
      </c>
    </row>
    <row r="32" spans="1:43" ht="15.75">
      <c r="A32" s="391"/>
      <c r="B32" s="396"/>
      <c r="C32" s="397"/>
      <c r="D32" s="400"/>
      <c r="E32" s="398"/>
      <c r="F32" s="395"/>
      <c r="G32" s="395"/>
      <c r="H32" s="395"/>
      <c r="I32" s="395"/>
      <c r="J32" s="392"/>
      <c r="K32" s="395"/>
      <c r="L32" s="395"/>
      <c r="M32" s="395"/>
      <c r="N32" s="395"/>
      <c r="O32" s="392"/>
      <c r="P32" s="395"/>
      <c r="Q32" s="395"/>
      <c r="R32" s="395"/>
      <c r="S32" s="395"/>
      <c r="T32" s="392"/>
      <c r="U32" s="395"/>
      <c r="V32" s="395"/>
      <c r="W32" s="395"/>
      <c r="X32" s="395"/>
      <c r="Y32" s="392"/>
      <c r="Z32" s="395"/>
      <c r="AA32" s="395"/>
      <c r="AB32" s="395"/>
      <c r="AC32" s="395"/>
      <c r="AD32" s="395"/>
      <c r="AE32" s="402"/>
      <c r="AF32" s="402"/>
      <c r="AG32" s="402"/>
      <c r="AH32" s="402"/>
      <c r="AI32" s="403"/>
      <c r="AJ32" s="400"/>
      <c r="AK32" s="81"/>
      <c r="AL32" s="81"/>
      <c r="AM32" s="81"/>
      <c r="AN32" s="398"/>
      <c r="AO32" s="401"/>
      <c r="AP32" s="23">
        <f t="shared" si="0"/>
        <v>0</v>
      </c>
      <c r="AQ32" s="23">
        <f t="shared" si="1"/>
        <v>0</v>
      </c>
    </row>
    <row r="33" spans="1:43" ht="15.75">
      <c r="A33" s="391"/>
      <c r="B33" s="396"/>
      <c r="C33" s="397"/>
      <c r="D33" s="81"/>
      <c r="E33" s="398"/>
      <c r="F33" s="395"/>
      <c r="G33" s="395"/>
      <c r="H33" s="395"/>
      <c r="I33" s="395"/>
      <c r="J33" s="392"/>
      <c r="K33" s="395"/>
      <c r="L33" s="395"/>
      <c r="M33" s="395"/>
      <c r="N33" s="395"/>
      <c r="O33" s="392"/>
      <c r="P33" s="395"/>
      <c r="Q33" s="395"/>
      <c r="R33" s="395"/>
      <c r="S33" s="395"/>
      <c r="T33" s="392"/>
      <c r="U33" s="395"/>
      <c r="V33" s="395"/>
      <c r="W33" s="395"/>
      <c r="X33" s="395"/>
      <c r="Y33" s="392"/>
      <c r="Z33" s="395"/>
      <c r="AA33" s="395"/>
      <c r="AB33" s="395"/>
      <c r="AC33" s="395"/>
      <c r="AD33" s="395"/>
      <c r="AE33" s="402"/>
      <c r="AF33" s="402"/>
      <c r="AG33" s="402"/>
      <c r="AH33" s="402"/>
      <c r="AI33" s="403"/>
      <c r="AJ33" s="81"/>
      <c r="AK33" s="81"/>
      <c r="AL33" s="81"/>
      <c r="AM33" s="81"/>
      <c r="AN33" s="398"/>
      <c r="AO33" s="399"/>
      <c r="AP33" s="23">
        <f t="shared" si="0"/>
        <v>0</v>
      </c>
      <c r="AQ33" s="23">
        <f t="shared" si="1"/>
        <v>0</v>
      </c>
    </row>
    <row r="34" spans="1:43" ht="15.75">
      <c r="A34" s="391"/>
      <c r="B34" s="396"/>
      <c r="C34" s="397"/>
      <c r="D34" s="81"/>
      <c r="E34" s="398"/>
      <c r="F34" s="395"/>
      <c r="G34" s="395"/>
      <c r="H34" s="395"/>
      <c r="I34" s="395"/>
      <c r="J34" s="392"/>
      <c r="K34" s="395"/>
      <c r="L34" s="395"/>
      <c r="M34" s="395"/>
      <c r="N34" s="395"/>
      <c r="O34" s="392"/>
      <c r="P34" s="395"/>
      <c r="Q34" s="395"/>
      <c r="R34" s="395"/>
      <c r="S34" s="395"/>
      <c r="T34" s="392"/>
      <c r="U34" s="395"/>
      <c r="V34" s="395"/>
      <c r="W34" s="395"/>
      <c r="X34" s="395"/>
      <c r="Y34" s="392"/>
      <c r="Z34" s="395"/>
      <c r="AA34" s="395"/>
      <c r="AB34" s="395"/>
      <c r="AC34" s="395"/>
      <c r="AD34" s="395"/>
      <c r="AE34" s="402"/>
      <c r="AF34" s="402"/>
      <c r="AG34" s="402"/>
      <c r="AH34" s="402"/>
      <c r="AI34" s="403"/>
      <c r="AJ34" s="81"/>
      <c r="AK34" s="81"/>
      <c r="AL34" s="81"/>
      <c r="AM34" s="81"/>
      <c r="AN34" s="398"/>
      <c r="AO34" s="399"/>
      <c r="AP34" s="23">
        <f t="shared" si="0"/>
        <v>0</v>
      </c>
      <c r="AQ34" s="23">
        <f t="shared" si="1"/>
        <v>0</v>
      </c>
    </row>
    <row r="35" spans="1:43" ht="15.75">
      <c r="A35" s="391"/>
      <c r="B35" s="396"/>
      <c r="C35" s="397"/>
      <c r="D35" s="81"/>
      <c r="E35" s="398"/>
      <c r="F35" s="395"/>
      <c r="G35" s="395"/>
      <c r="H35" s="395"/>
      <c r="I35" s="395"/>
      <c r="J35" s="392"/>
      <c r="K35" s="395"/>
      <c r="L35" s="395"/>
      <c r="M35" s="395"/>
      <c r="N35" s="395"/>
      <c r="O35" s="392"/>
      <c r="P35" s="395"/>
      <c r="Q35" s="395"/>
      <c r="R35" s="395"/>
      <c r="S35" s="395"/>
      <c r="T35" s="392"/>
      <c r="U35" s="395"/>
      <c r="V35" s="395"/>
      <c r="W35" s="395"/>
      <c r="X35" s="395"/>
      <c r="Y35" s="392"/>
      <c r="Z35" s="395"/>
      <c r="AA35" s="395"/>
      <c r="AB35" s="395"/>
      <c r="AC35" s="395"/>
      <c r="AD35" s="395"/>
      <c r="AE35" s="402"/>
      <c r="AF35" s="402"/>
      <c r="AG35" s="402"/>
      <c r="AH35" s="402"/>
      <c r="AI35" s="403"/>
      <c r="AJ35" s="81"/>
      <c r="AK35" s="81"/>
      <c r="AL35" s="81"/>
      <c r="AM35" s="81"/>
      <c r="AN35" s="392"/>
      <c r="AO35" s="399"/>
      <c r="AP35" s="23">
        <f t="shared" si="0"/>
        <v>0</v>
      </c>
      <c r="AQ35" s="23">
        <f t="shared" si="1"/>
        <v>0</v>
      </c>
    </row>
    <row r="36" spans="1:41" ht="19.5" customHeight="1">
      <c r="A36" s="328"/>
      <c r="B36" s="472"/>
      <c r="C36" s="472"/>
      <c r="D36" s="391"/>
      <c r="E36" s="394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1"/>
      <c r="AF36" s="391"/>
      <c r="AG36" s="391"/>
      <c r="AH36" s="391"/>
      <c r="AI36" s="394"/>
      <c r="AJ36" s="391"/>
      <c r="AK36" s="391"/>
      <c r="AL36" s="391"/>
      <c r="AM36" s="391"/>
      <c r="AN36" s="394"/>
      <c r="AO36" s="328"/>
    </row>
    <row r="37" spans="1:43" ht="15.75">
      <c r="A37" s="391"/>
      <c r="B37" s="396"/>
      <c r="C37" s="397"/>
      <c r="D37" s="400"/>
      <c r="E37" s="398"/>
      <c r="F37" s="395"/>
      <c r="G37" s="395"/>
      <c r="H37" s="395"/>
      <c r="I37" s="395"/>
      <c r="J37" s="392"/>
      <c r="K37" s="395"/>
      <c r="L37" s="395"/>
      <c r="M37" s="395"/>
      <c r="N37" s="395"/>
      <c r="O37" s="392"/>
      <c r="P37" s="395"/>
      <c r="Q37" s="395"/>
      <c r="R37" s="395"/>
      <c r="S37" s="395"/>
      <c r="T37" s="392"/>
      <c r="U37" s="395"/>
      <c r="V37" s="395"/>
      <c r="W37" s="395"/>
      <c r="X37" s="395"/>
      <c r="Y37" s="392"/>
      <c r="Z37" s="395"/>
      <c r="AA37" s="395"/>
      <c r="AB37" s="395"/>
      <c r="AC37" s="395"/>
      <c r="AD37" s="395"/>
      <c r="AE37" s="404"/>
      <c r="AF37" s="402"/>
      <c r="AG37" s="402"/>
      <c r="AH37" s="402"/>
      <c r="AI37" s="403"/>
      <c r="AJ37" s="81"/>
      <c r="AK37" s="81"/>
      <c r="AL37" s="81"/>
      <c r="AM37" s="81"/>
      <c r="AN37" s="398"/>
      <c r="AO37" s="399"/>
      <c r="AP37" s="23">
        <f aca="true" t="shared" si="2" ref="AP37:AP44">SUM(F37:H37,K37:M37,P37:R37,U37:W37,Z37:AB37,AE37:AG37,AJ37:AL37)</f>
        <v>0</v>
      </c>
      <c r="AQ37" s="23">
        <f aca="true" t="shared" si="3" ref="AQ37:AQ44">IF(D37=AP37,,1)</f>
        <v>0</v>
      </c>
    </row>
    <row r="38" spans="1:43" ht="15.75">
      <c r="A38" s="391"/>
      <c r="B38" s="396"/>
      <c r="C38" s="397"/>
      <c r="D38" s="81"/>
      <c r="E38" s="398"/>
      <c r="F38" s="395"/>
      <c r="G38" s="395"/>
      <c r="H38" s="395"/>
      <c r="I38" s="395"/>
      <c r="J38" s="392"/>
      <c r="K38" s="395"/>
      <c r="L38" s="395"/>
      <c r="M38" s="395"/>
      <c r="N38" s="395"/>
      <c r="O38" s="392"/>
      <c r="P38" s="395"/>
      <c r="Q38" s="395"/>
      <c r="R38" s="395"/>
      <c r="S38" s="395"/>
      <c r="T38" s="392"/>
      <c r="U38" s="395"/>
      <c r="V38" s="395"/>
      <c r="W38" s="395"/>
      <c r="X38" s="395"/>
      <c r="Y38" s="392"/>
      <c r="Z38" s="395"/>
      <c r="AA38" s="395"/>
      <c r="AB38" s="395"/>
      <c r="AC38" s="395"/>
      <c r="AD38" s="395"/>
      <c r="AE38" s="402"/>
      <c r="AF38" s="402"/>
      <c r="AG38" s="402"/>
      <c r="AH38" s="402"/>
      <c r="AI38" s="403"/>
      <c r="AJ38" s="81"/>
      <c r="AK38" s="81"/>
      <c r="AL38" s="81"/>
      <c r="AM38" s="81"/>
      <c r="AN38" s="398"/>
      <c r="AO38" s="401"/>
      <c r="AP38" s="23">
        <f t="shared" si="2"/>
        <v>0</v>
      </c>
      <c r="AQ38" s="23">
        <f t="shared" si="3"/>
        <v>0</v>
      </c>
    </row>
    <row r="39" spans="1:43" ht="15.75">
      <c r="A39" s="391"/>
      <c r="B39" s="396"/>
      <c r="C39" s="397"/>
      <c r="D39" s="81"/>
      <c r="E39" s="398"/>
      <c r="F39" s="395"/>
      <c r="G39" s="395"/>
      <c r="H39" s="395"/>
      <c r="I39" s="395"/>
      <c r="J39" s="392"/>
      <c r="K39" s="395"/>
      <c r="L39" s="395"/>
      <c r="M39" s="395"/>
      <c r="N39" s="395"/>
      <c r="O39" s="392"/>
      <c r="P39" s="395"/>
      <c r="Q39" s="395"/>
      <c r="R39" s="395"/>
      <c r="S39" s="395"/>
      <c r="T39" s="392"/>
      <c r="U39" s="395"/>
      <c r="V39" s="395"/>
      <c r="W39" s="395"/>
      <c r="X39" s="395"/>
      <c r="Y39" s="392"/>
      <c r="Z39" s="395"/>
      <c r="AA39" s="395"/>
      <c r="AB39" s="395"/>
      <c r="AC39" s="395"/>
      <c r="AD39" s="395"/>
      <c r="AE39" s="402"/>
      <c r="AF39" s="402"/>
      <c r="AG39" s="402"/>
      <c r="AH39" s="402"/>
      <c r="AI39" s="403"/>
      <c r="AJ39" s="81"/>
      <c r="AK39" s="81"/>
      <c r="AL39" s="81"/>
      <c r="AM39" s="81"/>
      <c r="AN39" s="398"/>
      <c r="AO39" s="399"/>
      <c r="AP39" s="23">
        <f t="shared" si="2"/>
        <v>0</v>
      </c>
      <c r="AQ39" s="23">
        <f t="shared" si="3"/>
        <v>0</v>
      </c>
    </row>
    <row r="40" spans="1:43" ht="15.75">
      <c r="A40" s="391"/>
      <c r="B40" s="396"/>
      <c r="C40" s="397"/>
      <c r="D40" s="81"/>
      <c r="E40" s="398"/>
      <c r="F40" s="395"/>
      <c r="G40" s="395"/>
      <c r="H40" s="395"/>
      <c r="I40" s="395"/>
      <c r="J40" s="392"/>
      <c r="K40" s="395"/>
      <c r="L40" s="395"/>
      <c r="M40" s="395"/>
      <c r="N40" s="395"/>
      <c r="O40" s="392"/>
      <c r="P40" s="395"/>
      <c r="Q40" s="395"/>
      <c r="R40" s="395"/>
      <c r="S40" s="395"/>
      <c r="T40" s="392"/>
      <c r="U40" s="395"/>
      <c r="V40" s="395"/>
      <c r="W40" s="395"/>
      <c r="X40" s="395"/>
      <c r="Y40" s="392"/>
      <c r="Z40" s="395"/>
      <c r="AA40" s="395"/>
      <c r="AB40" s="395"/>
      <c r="AC40" s="395"/>
      <c r="AD40" s="395"/>
      <c r="AE40" s="81"/>
      <c r="AF40" s="81"/>
      <c r="AG40" s="81"/>
      <c r="AH40" s="81"/>
      <c r="AI40" s="398"/>
      <c r="AJ40" s="81"/>
      <c r="AK40" s="81"/>
      <c r="AL40" s="81"/>
      <c r="AM40" s="81"/>
      <c r="AN40" s="398"/>
      <c r="AO40" s="399"/>
      <c r="AP40" s="23">
        <f t="shared" si="2"/>
        <v>0</v>
      </c>
      <c r="AQ40" s="23">
        <f t="shared" si="3"/>
        <v>0</v>
      </c>
    </row>
    <row r="41" spans="1:43" ht="15.75">
      <c r="A41" s="18"/>
      <c r="B41" s="405"/>
      <c r="C41" s="406"/>
      <c r="D41" s="400"/>
      <c r="E41" s="407"/>
      <c r="F41" s="389"/>
      <c r="G41" s="389"/>
      <c r="H41" s="389"/>
      <c r="I41" s="389"/>
      <c r="J41" s="390"/>
      <c r="K41" s="389"/>
      <c r="L41" s="389"/>
      <c r="M41" s="389"/>
      <c r="N41" s="389"/>
      <c r="O41" s="390"/>
      <c r="P41" s="389"/>
      <c r="Q41" s="389"/>
      <c r="R41" s="389"/>
      <c r="S41" s="389"/>
      <c r="T41" s="390"/>
      <c r="U41" s="389"/>
      <c r="V41" s="389"/>
      <c r="W41" s="389"/>
      <c r="X41" s="389"/>
      <c r="Y41" s="390"/>
      <c r="Z41" s="389"/>
      <c r="AA41" s="389"/>
      <c r="AB41" s="389"/>
      <c r="AC41" s="389"/>
      <c r="AD41" s="390"/>
      <c r="AE41" s="408"/>
      <c r="AF41" s="408"/>
      <c r="AG41" s="408"/>
      <c r="AH41" s="408"/>
      <c r="AI41" s="407"/>
      <c r="AJ41" s="404"/>
      <c r="AK41" s="402"/>
      <c r="AL41" s="402"/>
      <c r="AM41" s="402"/>
      <c r="AN41" s="402"/>
      <c r="AO41" s="401"/>
      <c r="AP41" s="23">
        <f t="shared" si="2"/>
        <v>0</v>
      </c>
      <c r="AQ41" s="23">
        <f t="shared" si="3"/>
        <v>0</v>
      </c>
    </row>
    <row r="42" spans="1:43" ht="15.75">
      <c r="A42" s="18"/>
      <c r="B42" s="405"/>
      <c r="C42" s="406"/>
      <c r="D42" s="408"/>
      <c r="E42" s="407"/>
      <c r="F42" s="389"/>
      <c r="G42" s="389"/>
      <c r="H42" s="389"/>
      <c r="I42" s="389"/>
      <c r="J42" s="390"/>
      <c r="K42" s="389"/>
      <c r="L42" s="389"/>
      <c r="M42" s="389"/>
      <c r="N42" s="389"/>
      <c r="O42" s="390"/>
      <c r="P42" s="389"/>
      <c r="Q42" s="389"/>
      <c r="R42" s="389"/>
      <c r="S42" s="389"/>
      <c r="T42" s="390"/>
      <c r="U42" s="389"/>
      <c r="V42" s="389"/>
      <c r="W42" s="389"/>
      <c r="X42" s="389"/>
      <c r="Y42" s="390"/>
      <c r="Z42" s="389"/>
      <c r="AA42" s="389"/>
      <c r="AB42" s="389"/>
      <c r="AC42" s="389"/>
      <c r="AD42" s="389"/>
      <c r="AE42" s="402"/>
      <c r="AF42" s="402"/>
      <c r="AG42" s="402"/>
      <c r="AH42" s="402"/>
      <c r="AI42" s="403"/>
      <c r="AJ42" s="408"/>
      <c r="AK42" s="408"/>
      <c r="AL42" s="408"/>
      <c r="AM42" s="408"/>
      <c r="AN42" s="407"/>
      <c r="AO42" s="399"/>
      <c r="AP42" s="23">
        <f t="shared" si="2"/>
        <v>0</v>
      </c>
      <c r="AQ42" s="23">
        <f t="shared" si="3"/>
        <v>0</v>
      </c>
    </row>
    <row r="43" spans="1:43" ht="15.75">
      <c r="A43" s="18"/>
      <c r="B43" s="405"/>
      <c r="C43" s="406"/>
      <c r="D43" s="408"/>
      <c r="E43" s="407"/>
      <c r="F43" s="389"/>
      <c r="G43" s="389"/>
      <c r="H43" s="389"/>
      <c r="I43" s="389"/>
      <c r="J43" s="390"/>
      <c r="K43" s="389"/>
      <c r="L43" s="389"/>
      <c r="M43" s="389"/>
      <c r="N43" s="389"/>
      <c r="O43" s="390"/>
      <c r="P43" s="389"/>
      <c r="Q43" s="389"/>
      <c r="R43" s="389"/>
      <c r="S43" s="389"/>
      <c r="T43" s="390"/>
      <c r="U43" s="389"/>
      <c r="V43" s="389"/>
      <c r="W43" s="389"/>
      <c r="X43" s="389"/>
      <c r="Y43" s="390"/>
      <c r="Z43" s="389"/>
      <c r="AA43" s="389"/>
      <c r="AB43" s="389"/>
      <c r="AC43" s="389"/>
      <c r="AD43" s="389"/>
      <c r="AE43" s="408"/>
      <c r="AF43" s="408"/>
      <c r="AG43" s="408"/>
      <c r="AH43" s="408"/>
      <c r="AI43" s="407"/>
      <c r="AJ43" s="408"/>
      <c r="AK43" s="408"/>
      <c r="AL43" s="408"/>
      <c r="AM43" s="408"/>
      <c r="AN43" s="407"/>
      <c r="AO43" s="399"/>
      <c r="AP43" s="23">
        <f t="shared" si="2"/>
        <v>0</v>
      </c>
      <c r="AQ43" s="23">
        <f t="shared" si="3"/>
        <v>0</v>
      </c>
    </row>
    <row r="44" spans="1:43" ht="15.75">
      <c r="A44" s="18"/>
      <c r="B44" s="405"/>
      <c r="C44" s="406"/>
      <c r="D44" s="408"/>
      <c r="E44" s="407"/>
      <c r="F44" s="389"/>
      <c r="G44" s="389"/>
      <c r="H44" s="389"/>
      <c r="I44" s="389"/>
      <c r="J44" s="390"/>
      <c r="K44" s="389"/>
      <c r="L44" s="389"/>
      <c r="M44" s="389"/>
      <c r="N44" s="389"/>
      <c r="O44" s="390"/>
      <c r="P44" s="389"/>
      <c r="Q44" s="389"/>
      <c r="R44" s="389"/>
      <c r="S44" s="389"/>
      <c r="T44" s="390"/>
      <c r="U44" s="389"/>
      <c r="V44" s="389"/>
      <c r="W44" s="389"/>
      <c r="X44" s="389"/>
      <c r="Y44" s="390"/>
      <c r="Z44" s="389"/>
      <c r="AA44" s="389"/>
      <c r="AB44" s="389"/>
      <c r="AC44" s="389"/>
      <c r="AD44" s="389"/>
      <c r="AE44" s="402"/>
      <c r="AF44" s="402"/>
      <c r="AG44" s="402"/>
      <c r="AH44" s="402"/>
      <c r="AI44" s="403"/>
      <c r="AJ44" s="408"/>
      <c r="AK44" s="408"/>
      <c r="AL44" s="408"/>
      <c r="AM44" s="408"/>
      <c r="AN44" s="407"/>
      <c r="AO44" s="399"/>
      <c r="AP44" s="23">
        <f t="shared" si="2"/>
        <v>0</v>
      </c>
      <c r="AQ44" s="23">
        <f t="shared" si="3"/>
        <v>0</v>
      </c>
    </row>
  </sheetData>
  <sheetProtection/>
  <mergeCells count="22">
    <mergeCell ref="AQ6:AQ7"/>
    <mergeCell ref="AP24:AP25"/>
    <mergeCell ref="AQ24:AQ25"/>
    <mergeCell ref="E6:E7"/>
    <mergeCell ref="N19:P19"/>
    <mergeCell ref="AP6:AP7"/>
    <mergeCell ref="A5:AO5"/>
    <mergeCell ref="A6:A7"/>
    <mergeCell ref="B6:B7"/>
    <mergeCell ref="C24:C25"/>
    <mergeCell ref="AO6:AO7"/>
    <mergeCell ref="F24:AI24"/>
    <mergeCell ref="AO24:AO25"/>
    <mergeCell ref="C6:C7"/>
    <mergeCell ref="A24:A25"/>
    <mergeCell ref="B24:B25"/>
    <mergeCell ref="A9:C9"/>
    <mergeCell ref="F6:AI6"/>
    <mergeCell ref="B36:C36"/>
    <mergeCell ref="B27:C27"/>
    <mergeCell ref="A26:E26"/>
    <mergeCell ref="E24:E25"/>
  </mergeCells>
  <printOptions horizontalCentered="1"/>
  <pageMargins left="0.15748031496062992" right="0.15748031496062992" top="0.87" bottom="0.3937007874015748" header="0.7874015748031497" footer="0.31496062992125984"/>
  <pageSetup firstPageNumber="1" useFirstPageNumber="1" horizontalDpi="300" verticalDpi="300" orientation="landscape" paperSize="9" scale="46" r:id="rId1"/>
  <headerFooter alignWithMargins="0">
    <oddFooter>&amp;L&amp;14Nyomtatva:&amp;D &amp;C&amp;12Tanterv - Nappali
 &amp;F&amp;8
&amp;R5/5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user</cp:lastModifiedBy>
  <cp:lastPrinted>2010-06-23T07:34:15Z</cp:lastPrinted>
  <dcterms:created xsi:type="dcterms:W3CDTF">2001-09-27T10:36:13Z</dcterms:created>
  <dcterms:modified xsi:type="dcterms:W3CDTF">2010-09-27T13:00:22Z</dcterms:modified>
  <cp:category/>
  <cp:version/>
  <cp:contentType/>
  <cp:contentStatus/>
</cp:coreProperties>
</file>