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ITF MSc 2024\"/>
    </mc:Choice>
  </mc:AlternateContent>
  <xr:revisionPtr revIDLastSave="0" documentId="13_ncr:1_{BA033F2F-2729-481E-B90D-556A7126C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ÚJ ITF MSC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0" l="1"/>
  <c r="E55" i="20"/>
  <c r="E54" i="20" s="1"/>
  <c r="D54" i="20"/>
  <c r="E53" i="20"/>
  <c r="Q43" i="20"/>
  <c r="O43" i="20"/>
  <c r="E42" i="20"/>
  <c r="E40" i="20"/>
  <c r="E19" i="20"/>
  <c r="K17" i="20"/>
  <c r="E14" i="20"/>
  <c r="E12" i="20"/>
  <c r="E11" i="20"/>
  <c r="E41" i="20" l="1"/>
  <c r="S37" i="20"/>
  <c r="G47" i="20"/>
  <c r="N47" i="20"/>
  <c r="E15" i="20"/>
  <c r="M17" i="20"/>
  <c r="I17" i="20"/>
  <c r="E52" i="20"/>
  <c r="E13" i="20"/>
  <c r="F17" i="20"/>
  <c r="I37" i="20"/>
  <c r="Q37" i="20"/>
  <c r="J17" i="20"/>
  <c r="R17" i="20"/>
  <c r="S17" i="20"/>
  <c r="U43" i="20"/>
  <c r="I47" i="20"/>
  <c r="M47" i="20"/>
  <c r="Q47" i="20"/>
  <c r="U47" i="20"/>
  <c r="O10" i="20"/>
  <c r="Q17" i="20"/>
  <c r="U17" i="20"/>
  <c r="J47" i="20"/>
  <c r="R47" i="20"/>
  <c r="O17" i="20"/>
  <c r="T61" i="20"/>
  <c r="K10" i="20"/>
  <c r="K37" i="20"/>
  <c r="O37" i="20"/>
  <c r="M10" i="20"/>
  <c r="S10" i="20"/>
  <c r="G10" i="20"/>
  <c r="U37" i="20"/>
  <c r="Q10" i="20"/>
  <c r="E38" i="20"/>
  <c r="U10" i="20"/>
  <c r="F37" i="20"/>
  <c r="M37" i="20"/>
  <c r="G43" i="20"/>
  <c r="K43" i="20"/>
  <c r="N43" i="20"/>
  <c r="R43" i="20"/>
  <c r="S47" i="20"/>
  <c r="N10" i="20"/>
  <c r="F10" i="20"/>
  <c r="J10" i="20"/>
  <c r="R10" i="20"/>
  <c r="G17" i="20"/>
  <c r="N17" i="20"/>
  <c r="G37" i="20"/>
  <c r="J37" i="20"/>
  <c r="N37" i="20"/>
  <c r="R37" i="20"/>
  <c r="F43" i="20"/>
  <c r="M43" i="20"/>
  <c r="O47" i="20"/>
  <c r="K47" i="20"/>
  <c r="I10" i="20"/>
  <c r="S43" i="20"/>
  <c r="F47" i="20"/>
  <c r="E18" i="20"/>
  <c r="E17" i="20" s="1"/>
  <c r="J43" i="20"/>
  <c r="I43" i="20"/>
  <c r="E43" i="20"/>
  <c r="E10" i="20" l="1"/>
  <c r="D47" i="20"/>
  <c r="E37" i="20"/>
  <c r="E36" i="20" s="1"/>
  <c r="Q57" i="20"/>
  <c r="R58" i="20"/>
  <c r="E47" i="20"/>
  <c r="D37" i="20"/>
  <c r="N59" i="20"/>
  <c r="D43" i="20"/>
  <c r="U57" i="20"/>
  <c r="O58" i="20"/>
  <c r="J58" i="20"/>
  <c r="J59" i="20"/>
  <c r="D17" i="20"/>
  <c r="M57" i="20"/>
  <c r="R59" i="20"/>
  <c r="N58" i="20"/>
  <c r="D10" i="20"/>
  <c r="F58" i="20"/>
  <c r="S58" i="20"/>
  <c r="K58" i="20"/>
  <c r="G58" i="20"/>
  <c r="F59" i="20"/>
  <c r="I57" i="20"/>
  <c r="D57" i="20" l="1"/>
  <c r="E57" i="20"/>
  <c r="D63" i="20"/>
  <c r="D64" i="20"/>
  <c r="E64" i="20" l="1"/>
  <c r="E63" i="20"/>
</calcChain>
</file>

<file path=xl/sharedStrings.xml><?xml version="1.0" encoding="utf-8"?>
<sst xmlns="http://schemas.openxmlformats.org/spreadsheetml/2006/main" count="208" uniqueCount="124">
  <si>
    <t>Mindösszesen: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</si>
  <si>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</si>
  <si>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</si>
  <si>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</si>
  <si>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</si>
  <si>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</si>
  <si>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</si>
  <si>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</si>
  <si>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</si>
  <si>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</si>
  <si>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</si>
  <si>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</si>
  <si>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</si>
  <si>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</si>
  <si>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</si>
  <si>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</si>
  <si>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</si>
  <si>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</si>
  <si>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</si>
  <si>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</si>
  <si>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</si>
  <si>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</si>
  <si>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22.</t>
  </si>
  <si>
    <t xml:space="preserve">Dr. habil Koltai László </t>
  </si>
  <si>
    <t>5.</t>
  </si>
  <si>
    <t>24.</t>
  </si>
  <si>
    <t>25.</t>
  </si>
  <si>
    <t>Obuda University</t>
  </si>
  <si>
    <t>MSc Curriculum</t>
  </si>
  <si>
    <t>Industrial Design Engineering MSc</t>
  </si>
  <si>
    <t>Code</t>
  </si>
  <si>
    <t>Subjects</t>
  </si>
  <si>
    <t>Wh</t>
  </si>
  <si>
    <t>Cr</t>
  </si>
  <si>
    <t>Semester</t>
  </si>
  <si>
    <t>Required prelineary knowledge</t>
  </si>
  <si>
    <t>L</t>
  </si>
  <si>
    <t>Cw</t>
  </si>
  <si>
    <t>R</t>
  </si>
  <si>
    <t>Rw</t>
  </si>
  <si>
    <t>Dean</t>
  </si>
  <si>
    <t>Fundamentals of Natural Sciences: 20-35 credits</t>
  </si>
  <si>
    <t>Engineering Physics</t>
  </si>
  <si>
    <t>Material Science</t>
  </si>
  <si>
    <t>Integrated Product Design Project I.</t>
  </si>
  <si>
    <t>Integrated Product Design Project II.</t>
  </si>
  <si>
    <t>Integrated Product Design Project III.</t>
  </si>
  <si>
    <t>Typography</t>
  </si>
  <si>
    <t>Design and Visual Identity</t>
  </si>
  <si>
    <t xml:space="preserve">Construction and Technology Skills </t>
  </si>
  <si>
    <t>Diploma Design I.</t>
  </si>
  <si>
    <t>Diploma Design II.</t>
  </si>
  <si>
    <t>Professional Foreign Language</t>
  </si>
  <si>
    <t>Physical Education I.</t>
  </si>
  <si>
    <t>Physical Education II.</t>
  </si>
  <si>
    <t>Total hours:</t>
  </si>
  <si>
    <t>Exam:</t>
  </si>
  <si>
    <t>Term mark:</t>
  </si>
  <si>
    <t>Lecture hours</t>
  </si>
  <si>
    <t>Practice hours</t>
  </si>
  <si>
    <t>The diploma is awarded on completion of at least 4 weeks of work experience.</t>
  </si>
  <si>
    <t>2. Subject depending on specialisation:</t>
  </si>
  <si>
    <t>Applied Ergonomics (blended)</t>
  </si>
  <si>
    <t>e</t>
  </si>
  <si>
    <t>tm</t>
  </si>
  <si>
    <t>Weekly teaching hours (Wh), Lecture (L), Classroom work (Cw), Laboratory work (Lw), Requirements (R), Exam (E), Term mark (Tm), Credits (Cr), Signiture (S)</t>
  </si>
  <si>
    <t>Knowledge specific to industrial product design engineering:15-35 kr.</t>
  </si>
  <si>
    <t>Prof. Dr. Márta Kisfaludy  DLA</t>
  </si>
  <si>
    <t>and Environmental Engineering</t>
  </si>
  <si>
    <t>Rejtő Sándor Faculty of Light Industry</t>
  </si>
  <si>
    <t>t</t>
  </si>
  <si>
    <r>
      <t xml:space="preserve">  </t>
    </r>
    <r>
      <rPr>
        <sz val="12"/>
        <rFont val="Arial CE"/>
        <charset val="238"/>
      </rPr>
      <t xml:space="preserve">  Weekly teaching hours (Wh), Lecture (L), Classroom work (Cw), Laboratory work (Lw), Requirements (R), Exam (E), Term mark (Tm), Credits (Cr), Three-level assessment (T)</t>
    </r>
  </si>
  <si>
    <t>RTWTT3EMNF</t>
  </si>
  <si>
    <t xml:space="preserve"> - Design and Visual Identity</t>
  </si>
  <si>
    <t xml:space="preserve">RKXAM1EMLF   </t>
  </si>
  <si>
    <t>RTXSM1EMLF</t>
  </si>
  <si>
    <t>RTXSM2EMLF</t>
  </si>
  <si>
    <t>RKXMF1EMLF</t>
  </si>
  <si>
    <t>RTXKI1EMLF</t>
  </si>
  <si>
    <t>RTXAT1EMLF</t>
  </si>
  <si>
    <t>RMXME1EMLF</t>
  </si>
  <si>
    <t>RTEAE1EMLF</t>
  </si>
  <si>
    <t>RTXKD1EMLF</t>
  </si>
  <si>
    <t>RTWIT1EMLF</t>
  </si>
  <si>
    <t>RTWVT1EMLF</t>
  </si>
  <si>
    <t>RTWVT2EMLF</t>
  </si>
  <si>
    <t>RTWTT2EMLF</t>
  </si>
  <si>
    <t>RTWKT1EMLF</t>
  </si>
  <si>
    <t>RTWFA1EMLF</t>
  </si>
  <si>
    <t>RTWTI1EMLF</t>
  </si>
  <si>
    <t>RTWSI1EMLF</t>
  </si>
  <si>
    <t>RMXTB1EMLF</t>
  </si>
  <si>
    <t>RTWGT1EMLF</t>
  </si>
  <si>
    <t>RTWET1EMLF</t>
  </si>
  <si>
    <t>RTDSD1EMLF</t>
  </si>
  <si>
    <t>RTDSD2EMLF</t>
  </si>
  <si>
    <t>History of Graphic Design</t>
  </si>
  <si>
    <t>History of Interior Design</t>
  </si>
  <si>
    <t>Part-time training</t>
  </si>
  <si>
    <t xml:space="preserve">  </t>
  </si>
  <si>
    <t>Course coordinator:</t>
  </si>
  <si>
    <t>Applied Mathematics</t>
  </si>
  <si>
    <t>Computer Modeling I.</t>
  </si>
  <si>
    <t>Computer Modeling II.</t>
  </si>
  <si>
    <t>Contemporary Design and Innovative Technologies</t>
  </si>
  <si>
    <t>Virtual Product Development I.</t>
  </si>
  <si>
    <t>Virtual Product Development II.</t>
  </si>
  <si>
    <t xml:space="preserve"> - Virtual Product Development I.-II.</t>
  </si>
  <si>
    <t xml:space="preserve"> Product Design and Visual Identity Specialisation</t>
  </si>
  <si>
    <t>Product Design and Visual Identity Specialisation</t>
  </si>
  <si>
    <t>Economic and Human Knowledge: 10-20 credits</t>
  </si>
  <si>
    <t>Engineering Design Skills: 10-25 credits</t>
  </si>
  <si>
    <t>Design Knowledge: 6-15 credits</t>
  </si>
  <si>
    <t>Credit Value of the Optional Knowledge with the Thesis: 40-60 credits</t>
  </si>
  <si>
    <t>Mandatory Subjects to be Completed</t>
  </si>
  <si>
    <t>Research and Innovation (blended)</t>
  </si>
  <si>
    <r>
      <rPr>
        <b/>
        <sz val="10"/>
        <rFont val="Arial CE"/>
        <charset val="238"/>
      </rPr>
      <t xml:space="preserve">                                           Subjects of the Final Exam: </t>
    </r>
    <r>
      <rPr>
        <sz val="12"/>
        <rFont val="Arial CE"/>
        <charset val="238"/>
      </rPr>
      <t xml:space="preserve">
</t>
    </r>
  </si>
  <si>
    <t>Organisational and Management Knowledge (blended)</t>
  </si>
  <si>
    <t>Product Safety (blended)</t>
  </si>
  <si>
    <t>1. Integrated Product Design Project II.-III.; Applied Ergonomics</t>
  </si>
  <si>
    <r>
      <rPr>
        <b/>
        <sz val="12"/>
        <rFont val="Arial CE"/>
        <charset val="238"/>
      </rPr>
      <t>Accepted by the RKK Council:</t>
    </r>
    <r>
      <rPr>
        <b/>
        <sz val="12"/>
        <color rgb="FFC00000"/>
        <rFont val="Arial CE"/>
        <charset val="238"/>
      </rPr>
      <t xml:space="preserve">  </t>
    </r>
    <r>
      <rPr>
        <b/>
        <sz val="12"/>
        <rFont val="Arial CE"/>
        <charset val="238"/>
      </rPr>
      <t xml:space="preserve">16.05. 2024. </t>
    </r>
  </si>
  <si>
    <t>Decision number: RKK-KT-CIII/207/2024</t>
  </si>
  <si>
    <t xml:space="preserve">Valid: 1. September 2024. </t>
  </si>
  <si>
    <r>
      <rPr>
        <b/>
        <sz val="12"/>
        <rFont val="Arial CE"/>
        <charset val="238"/>
      </rPr>
      <t>Accepted by the RKK Council:</t>
    </r>
    <r>
      <rPr>
        <b/>
        <sz val="12"/>
        <color rgb="FFC00000"/>
        <rFont val="Arial CE"/>
        <charset val="238"/>
      </rPr>
      <t xml:space="preserve"> </t>
    </r>
    <r>
      <rPr>
        <b/>
        <sz val="12"/>
        <rFont val="Arial CE"/>
        <charset val="238"/>
      </rPr>
      <t xml:space="preserve">16.05. 2024.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</si>
</sst>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%&quot;"/>
  </numFmts>
  <fonts count="24" x14ac:knownFonts="1">
    <font>
      <sz val="10"/>
      <name val="Arial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1"/>
      <color theme="1"/>
      <name val="Arial"/>
      <family val="2"/>
      <charset val="238"/>
    </font>
    <font>
      <b/>
      <i/>
      <sz val="8"/>
      <name val="Arial CE"/>
      <charset val="238"/>
    </font>
    <font>
      <i/>
      <sz val="10"/>
      <name val="Arial CE"/>
      <charset val="238"/>
    </font>
    <font>
      <sz val="8"/>
      <name val="Arial"/>
      <family val="2"/>
    </font>
    <font>
      <sz val="10"/>
      <color theme="1"/>
      <name val="Arial CE"/>
      <charset val="238"/>
    </font>
    <font>
      <b/>
      <sz val="12"/>
      <color rgb="FFC00000"/>
      <name val="Arial CE"/>
      <charset val="238"/>
    </font>
    <font>
      <sz val="12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4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1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1" fontId="5" fillId="2" borderId="30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" fontId="6" fillId="0" borderId="34" xfId="0" applyNumberFormat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left" vertical="center"/>
      <protection locked="0"/>
    </xf>
    <xf numFmtId="1" fontId="6" fillId="0" borderId="48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vertical="center"/>
      <protection locked="0"/>
    </xf>
    <xf numFmtId="1" fontId="6" fillId="3" borderId="34" xfId="0" applyNumberFormat="1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6" fillId="3" borderId="51" xfId="0" applyFont="1" applyFill="1" applyBorder="1" applyAlignment="1" applyProtection="1">
      <alignment vertical="center"/>
      <protection locked="0"/>
    </xf>
    <xf numFmtId="1" fontId="6" fillId="3" borderId="51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1" fontId="9" fillId="3" borderId="52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1" fontId="6" fillId="3" borderId="14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/>
    <xf numFmtId="0" fontId="17" fillId="3" borderId="8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1" fontId="6" fillId="3" borderId="36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/>
    <xf numFmtId="1" fontId="5" fillId="4" borderId="30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1" fontId="5" fillId="4" borderId="30" xfId="0" applyNumberFormat="1" applyFont="1" applyFill="1" applyBorder="1" applyAlignment="1">
      <alignment vertical="center"/>
    </xf>
    <xf numFmtId="1" fontId="5" fillId="4" borderId="32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1" fontId="6" fillId="0" borderId="33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" fontId="9" fillId="0" borderId="56" xfId="0" applyNumberFormat="1" applyFont="1" applyBorder="1" applyAlignment="1">
      <alignment horizontal="center" vertical="center"/>
    </xf>
    <xf numFmtId="1" fontId="6" fillId="4" borderId="32" xfId="0" applyNumberFormat="1" applyFont="1" applyFill="1" applyBorder="1" applyAlignment="1">
      <alignment horizontal="left" vertical="center"/>
    </xf>
    <xf numFmtId="1" fontId="6" fillId="4" borderId="31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1" fontId="6" fillId="0" borderId="53" xfId="0" applyNumberFormat="1" applyFont="1" applyBorder="1" applyAlignment="1">
      <alignment vertical="center"/>
    </xf>
    <xf numFmtId="1" fontId="6" fillId="0" borderId="55" xfId="0" applyNumberFormat="1" applyFont="1" applyBorder="1" applyAlignment="1">
      <alignment vertical="center"/>
    </xf>
    <xf numFmtId="1" fontId="5" fillId="2" borderId="24" xfId="0" applyNumberFormat="1" applyFont="1" applyFill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1" fontId="5" fillId="4" borderId="39" xfId="0" applyNumberFormat="1" applyFont="1" applyFill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38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left" vertical="center"/>
    </xf>
    <xf numFmtId="1" fontId="6" fillId="4" borderId="39" xfId="0" applyNumberFormat="1" applyFont="1" applyFill="1" applyBorder="1" applyAlignment="1">
      <alignment horizontal="left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1" fillId="0" borderId="0" xfId="0" applyFont="1"/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4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0" borderId="4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32" xfId="0" applyFont="1" applyFill="1" applyBorder="1" applyAlignment="1">
      <alignment vertical="center" shrinkToFit="1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" fontId="6" fillId="0" borderId="5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N77"/>
  <sheetViews>
    <sheetView tabSelected="1" topLeftCell="A12" zoomScale="88" zoomScaleNormal="88" workbookViewId="0">
      <selection activeCell="V46" sqref="V46"/>
    </sheetView>
  </sheetViews>
  <sheetFormatPr defaultColWidth="9.140625" defaultRowHeight="12.75" outlineLevelCol="1" x14ac:dyDescent="0.2"/>
  <cols>
    <col min="1" max="1" width="5.5703125" style="1" customWidth="1"/>
    <col min="2" max="2" width="19.7109375" style="2" customWidth="1" outlineLevel="1"/>
    <col min="3" max="3" width="58.85546875" style="3" customWidth="1"/>
    <col min="4" max="4" width="6" style="4" customWidth="1"/>
    <col min="5" max="5" width="11.28515625" style="4" customWidth="1"/>
    <col min="6" max="7" width="4.42578125" style="4" customWidth="1"/>
    <col min="8" max="8" width="3.5703125" style="4" customWidth="1"/>
    <col min="9" max="9" width="4.7109375" style="65" customWidth="1"/>
    <col min="10" max="12" width="3.5703125" style="4" customWidth="1"/>
    <col min="13" max="13" width="4.7109375" style="65" customWidth="1"/>
    <col min="14" max="16" width="3.5703125" style="4" customWidth="1"/>
    <col min="17" max="17" width="4.85546875" style="65" customWidth="1"/>
    <col min="18" max="20" width="3.5703125" style="4" customWidth="1"/>
    <col min="21" max="21" width="6.7109375" style="65" customWidth="1"/>
    <col min="22" max="22" width="34.5703125" style="59" customWidth="1"/>
    <col min="23" max="16384" width="9.140625" style="4"/>
  </cols>
  <sheetData>
    <row r="1" spans="1:40" s="20" customFormat="1" ht="18.75" x14ac:dyDescent="0.2">
      <c r="A1" s="33" t="s">
        <v>27</v>
      </c>
      <c r="B1" s="34"/>
      <c r="C1" s="35"/>
      <c r="H1" s="20" t="s">
        <v>28</v>
      </c>
      <c r="I1" s="19"/>
      <c r="J1" s="21"/>
      <c r="N1" s="21"/>
      <c r="O1" s="21"/>
      <c r="P1" s="21"/>
      <c r="Q1" s="19"/>
      <c r="R1" s="21"/>
      <c r="S1" s="21"/>
      <c r="T1" s="21"/>
      <c r="U1" s="19"/>
      <c r="V1" s="229" t="s">
        <v>120</v>
      </c>
    </row>
    <row r="2" spans="1:40" s="20" customFormat="1" ht="18.75" x14ac:dyDescent="0.2">
      <c r="A2" s="33" t="s">
        <v>69</v>
      </c>
      <c r="B2" s="34"/>
      <c r="C2" s="35"/>
      <c r="H2" s="20" t="s">
        <v>98</v>
      </c>
      <c r="N2" s="21"/>
      <c r="O2" s="21"/>
      <c r="P2" s="21"/>
      <c r="Q2" s="19"/>
      <c r="R2" s="21"/>
      <c r="S2" s="21"/>
      <c r="T2" s="21"/>
      <c r="U2" s="19"/>
      <c r="V2" s="230" t="s">
        <v>121</v>
      </c>
    </row>
    <row r="3" spans="1:40" s="20" customFormat="1" ht="18.75" x14ac:dyDescent="0.2">
      <c r="A3" s="33" t="s">
        <v>68</v>
      </c>
      <c r="B3" s="34"/>
      <c r="C3" s="35"/>
      <c r="E3" s="36"/>
      <c r="F3" s="20" t="s">
        <v>29</v>
      </c>
      <c r="I3" s="19"/>
      <c r="J3" s="21"/>
      <c r="M3" s="19"/>
      <c r="N3" s="21"/>
      <c r="O3" s="21"/>
      <c r="P3" s="21"/>
      <c r="Q3" s="19"/>
      <c r="R3" s="21"/>
      <c r="S3" s="21"/>
      <c r="T3" s="21"/>
      <c r="U3" s="19"/>
      <c r="V3" s="230" t="s">
        <v>122</v>
      </c>
    </row>
    <row r="4" spans="1:40" ht="18" x14ac:dyDescent="0.2">
      <c r="E4" s="20" t="s">
        <v>108</v>
      </c>
      <c r="F4" s="36"/>
      <c r="G4" s="20"/>
    </row>
    <row r="5" spans="1:40" ht="33" customHeight="1" x14ac:dyDescent="0.2">
      <c r="B5" s="190"/>
      <c r="C5" s="190"/>
      <c r="D5" s="177"/>
      <c r="F5" s="180" t="s">
        <v>100</v>
      </c>
      <c r="H5" s="177"/>
      <c r="I5" s="176"/>
      <c r="J5" s="178"/>
      <c r="K5" s="180" t="s">
        <v>67</v>
      </c>
      <c r="Q5" s="66"/>
      <c r="R5" s="37"/>
      <c r="S5" s="37"/>
      <c r="T5" s="37"/>
      <c r="U5" s="66"/>
      <c r="V5" s="60"/>
    </row>
    <row r="6" spans="1:40" s="171" customFormat="1" ht="15.75" thickBot="1" x14ac:dyDescent="0.25">
      <c r="A6" s="174"/>
      <c r="B6" s="174"/>
      <c r="C6" s="179" t="s">
        <v>65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</row>
    <row r="7" spans="1:40" s="5" customFormat="1" ht="20.25" customHeight="1" thickBot="1" x14ac:dyDescent="0.25">
      <c r="A7" s="191"/>
      <c r="B7" s="193" t="s">
        <v>30</v>
      </c>
      <c r="C7" s="195" t="s">
        <v>31</v>
      </c>
      <c r="D7" s="183" t="s">
        <v>32</v>
      </c>
      <c r="E7" s="183" t="s">
        <v>33</v>
      </c>
      <c r="F7" s="225" t="s">
        <v>34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7"/>
      <c r="V7" s="183" t="s">
        <v>35</v>
      </c>
    </row>
    <row r="8" spans="1:40" s="5" customFormat="1" ht="20.25" customHeight="1" thickBot="1" x14ac:dyDescent="0.25">
      <c r="A8" s="192"/>
      <c r="B8" s="194"/>
      <c r="C8" s="196"/>
      <c r="D8" s="185"/>
      <c r="E8" s="184"/>
      <c r="F8" s="215" t="s">
        <v>1</v>
      </c>
      <c r="G8" s="216"/>
      <c r="H8" s="216"/>
      <c r="I8" s="217"/>
      <c r="J8" s="215" t="s">
        <v>2</v>
      </c>
      <c r="K8" s="216"/>
      <c r="L8" s="216"/>
      <c r="M8" s="217"/>
      <c r="N8" s="215" t="s">
        <v>3</v>
      </c>
      <c r="O8" s="216"/>
      <c r="P8" s="216"/>
      <c r="Q8" s="217"/>
      <c r="R8" s="215" t="s">
        <v>4</v>
      </c>
      <c r="S8" s="216"/>
      <c r="T8" s="216"/>
      <c r="U8" s="217"/>
      <c r="V8" s="185"/>
    </row>
    <row r="9" spans="1:40" s="5" customFormat="1" ht="19.5" customHeight="1" thickBot="1" x14ac:dyDescent="0.25">
      <c r="A9" s="30"/>
      <c r="B9" s="39"/>
      <c r="C9" s="40"/>
      <c r="D9" s="30"/>
      <c r="E9" s="41"/>
      <c r="F9" s="42" t="s">
        <v>36</v>
      </c>
      <c r="G9" s="42" t="s">
        <v>37</v>
      </c>
      <c r="H9" s="42" t="s">
        <v>38</v>
      </c>
      <c r="I9" s="42" t="s">
        <v>33</v>
      </c>
      <c r="J9" s="169" t="s">
        <v>36</v>
      </c>
      <c r="K9" s="170" t="s">
        <v>37</v>
      </c>
      <c r="L9" s="170" t="s">
        <v>38</v>
      </c>
      <c r="M9" s="173" t="s">
        <v>33</v>
      </c>
      <c r="N9" s="43" t="s">
        <v>36</v>
      </c>
      <c r="O9" s="43" t="s">
        <v>39</v>
      </c>
      <c r="P9" s="43" t="s">
        <v>38</v>
      </c>
      <c r="Q9" s="168" t="s">
        <v>33</v>
      </c>
      <c r="R9" s="42" t="s">
        <v>36</v>
      </c>
      <c r="S9" s="43" t="s">
        <v>33</v>
      </c>
      <c r="T9" s="43" t="s">
        <v>38</v>
      </c>
      <c r="U9" s="168" t="s">
        <v>33</v>
      </c>
      <c r="V9" s="172" t="s">
        <v>30</v>
      </c>
    </row>
    <row r="10" spans="1:40" s="5" customFormat="1" ht="18.75" customHeight="1" thickBot="1" x14ac:dyDescent="0.25">
      <c r="A10" s="187" t="s">
        <v>41</v>
      </c>
      <c r="B10" s="188"/>
      <c r="C10" s="189"/>
      <c r="D10" s="46">
        <f>SUM(D11:D16)</f>
        <v>110</v>
      </c>
      <c r="E10" s="49">
        <f>SUM(E11:E16)</f>
        <v>24</v>
      </c>
      <c r="F10" s="47">
        <f>SUM(F11:F16)</f>
        <v>25</v>
      </c>
      <c r="G10" s="48">
        <f>SUM(G11:G16)</f>
        <v>35</v>
      </c>
      <c r="H10" s="48"/>
      <c r="I10" s="139">
        <f>SUM(I11:I16)</f>
        <v>12</v>
      </c>
      <c r="J10" s="47">
        <f>SUM(J11:J16)</f>
        <v>15</v>
      </c>
      <c r="K10" s="48">
        <f>SUM(K11:K16)</f>
        <v>35</v>
      </c>
      <c r="L10" s="49"/>
      <c r="M10" s="139">
        <f>SUM(M11:M16)</f>
        <v>12</v>
      </c>
      <c r="N10" s="47">
        <f>SUM(N11:N16)</f>
        <v>0</v>
      </c>
      <c r="O10" s="49">
        <f>SUM(O11:O16)</f>
        <v>0</v>
      </c>
      <c r="P10" s="49"/>
      <c r="Q10" s="139">
        <f>SUM(Q11:Q16)</f>
        <v>0</v>
      </c>
      <c r="R10" s="47">
        <f>SUM(R11:R16)</f>
        <v>0</v>
      </c>
      <c r="S10" s="48">
        <f>SUM(S11:S16)</f>
        <v>0</v>
      </c>
      <c r="T10" s="49"/>
      <c r="U10" s="139">
        <f>SUM(U11:U16)</f>
        <v>0</v>
      </c>
      <c r="V10" s="58"/>
    </row>
    <row r="11" spans="1:40" s="5" customFormat="1" ht="15" customHeight="1" x14ac:dyDescent="0.2">
      <c r="A11" s="44" t="s">
        <v>1</v>
      </c>
      <c r="B11" s="23" t="s">
        <v>74</v>
      </c>
      <c r="C11" s="28" t="s">
        <v>101</v>
      </c>
      <c r="D11" s="45">
        <v>20</v>
      </c>
      <c r="E11" s="45">
        <f t="shared" ref="E11:E14" si="0">SUM(I11,M11,Q11,U11)</f>
        <v>4</v>
      </c>
      <c r="F11" s="68">
        <v>10</v>
      </c>
      <c r="G11" s="45">
        <v>10</v>
      </c>
      <c r="H11" s="45" t="s">
        <v>63</v>
      </c>
      <c r="I11" s="149">
        <v>4</v>
      </c>
      <c r="J11" s="68"/>
      <c r="K11" s="45"/>
      <c r="L11" s="45"/>
      <c r="M11" s="149"/>
      <c r="N11" s="68"/>
      <c r="O11" s="45"/>
      <c r="P11" s="45"/>
      <c r="Q11" s="69"/>
      <c r="R11" s="68"/>
      <c r="S11" s="45"/>
      <c r="T11" s="45"/>
      <c r="U11" s="69"/>
      <c r="V11" s="73"/>
    </row>
    <row r="12" spans="1:40" s="5" customFormat="1" ht="15" customHeight="1" x14ac:dyDescent="0.2">
      <c r="A12" s="25" t="s">
        <v>2</v>
      </c>
      <c r="B12" s="26" t="s">
        <v>75</v>
      </c>
      <c r="C12" s="63" t="s">
        <v>102</v>
      </c>
      <c r="D12" s="80">
        <v>20</v>
      </c>
      <c r="E12" s="80">
        <f t="shared" si="0"/>
        <v>4</v>
      </c>
      <c r="F12" s="81">
        <v>5</v>
      </c>
      <c r="G12" s="80">
        <v>15</v>
      </c>
      <c r="H12" s="80" t="s">
        <v>64</v>
      </c>
      <c r="I12" s="150">
        <v>4</v>
      </c>
      <c r="J12" s="81"/>
      <c r="K12" s="80"/>
      <c r="L12" s="80"/>
      <c r="M12" s="150"/>
      <c r="N12" s="70"/>
      <c r="O12" s="24"/>
      <c r="P12" s="24"/>
      <c r="Q12" s="71"/>
      <c r="R12" s="70"/>
      <c r="S12" s="24"/>
      <c r="T12" s="24"/>
      <c r="U12" s="71"/>
      <c r="V12" s="57"/>
    </row>
    <row r="13" spans="1:40" s="5" customFormat="1" ht="15" customHeight="1" x14ac:dyDescent="0.2">
      <c r="A13" s="25" t="s">
        <v>3</v>
      </c>
      <c r="B13" s="26" t="s">
        <v>76</v>
      </c>
      <c r="C13" s="63" t="s">
        <v>103</v>
      </c>
      <c r="D13" s="80">
        <v>20</v>
      </c>
      <c r="E13" s="80">
        <f>SUM(I13,M13,Q13,U13)</f>
        <v>4</v>
      </c>
      <c r="F13" s="81"/>
      <c r="G13" s="80"/>
      <c r="H13" s="80"/>
      <c r="I13" s="150"/>
      <c r="J13" s="81">
        <v>5</v>
      </c>
      <c r="K13" s="80">
        <v>15</v>
      </c>
      <c r="L13" s="80" t="s">
        <v>63</v>
      </c>
      <c r="M13" s="150">
        <v>4</v>
      </c>
      <c r="N13" s="70"/>
      <c r="O13" s="24"/>
      <c r="P13" s="24"/>
      <c r="Q13" s="71"/>
      <c r="R13" s="70"/>
      <c r="S13" s="24"/>
      <c r="T13" s="24"/>
      <c r="U13" s="71"/>
      <c r="V13" s="57" t="s">
        <v>75</v>
      </c>
    </row>
    <row r="14" spans="1:40" s="5" customFormat="1" ht="15" customHeight="1" x14ac:dyDescent="0.2">
      <c r="A14" s="25" t="s">
        <v>4</v>
      </c>
      <c r="B14" s="26" t="s">
        <v>77</v>
      </c>
      <c r="C14" s="27" t="s">
        <v>42</v>
      </c>
      <c r="D14" s="24">
        <v>15</v>
      </c>
      <c r="E14" s="24">
        <f t="shared" si="0"/>
        <v>4</v>
      </c>
      <c r="F14" s="70"/>
      <c r="G14" s="24"/>
      <c r="H14" s="24"/>
      <c r="I14" s="151"/>
      <c r="J14" s="70">
        <v>5</v>
      </c>
      <c r="K14" s="24">
        <v>10</v>
      </c>
      <c r="L14" s="24" t="s">
        <v>63</v>
      </c>
      <c r="M14" s="151">
        <v>4</v>
      </c>
      <c r="N14" s="70"/>
      <c r="O14" s="24"/>
      <c r="P14" s="24"/>
      <c r="Q14" s="71"/>
      <c r="R14" s="70"/>
      <c r="S14" s="24"/>
      <c r="T14" s="24"/>
      <c r="U14" s="71"/>
      <c r="V14" s="57"/>
    </row>
    <row r="15" spans="1:40" s="5" customFormat="1" ht="15" customHeight="1" x14ac:dyDescent="0.2">
      <c r="A15" s="44" t="s">
        <v>24</v>
      </c>
      <c r="B15" s="64" t="s">
        <v>78</v>
      </c>
      <c r="C15" s="63" t="s">
        <v>115</v>
      </c>
      <c r="D15" s="24">
        <v>20</v>
      </c>
      <c r="E15" s="24">
        <f>SUM(I15,M15,Q15,U15)</f>
        <v>4</v>
      </c>
      <c r="F15" s="70">
        <v>10</v>
      </c>
      <c r="G15" s="24">
        <v>10</v>
      </c>
      <c r="H15" s="24" t="s">
        <v>64</v>
      </c>
      <c r="I15" s="151">
        <v>4</v>
      </c>
      <c r="J15" s="70"/>
      <c r="K15" s="24"/>
      <c r="L15" s="24"/>
      <c r="M15" s="151"/>
      <c r="N15" s="70"/>
      <c r="O15" s="24"/>
      <c r="P15" s="24"/>
      <c r="Q15" s="71"/>
      <c r="R15" s="70"/>
      <c r="S15" s="24"/>
      <c r="T15" s="24"/>
      <c r="U15" s="71"/>
      <c r="V15" s="57"/>
    </row>
    <row r="16" spans="1:40" s="88" customFormat="1" ht="15" customHeight="1" thickBot="1" x14ac:dyDescent="0.25">
      <c r="A16" s="82" t="s">
        <v>5</v>
      </c>
      <c r="B16" s="64" t="s">
        <v>79</v>
      </c>
      <c r="C16" s="83" t="s">
        <v>43</v>
      </c>
      <c r="D16" s="84">
        <v>15</v>
      </c>
      <c r="E16" s="84">
        <v>4</v>
      </c>
      <c r="F16" s="85"/>
      <c r="G16" s="84"/>
      <c r="H16" s="84"/>
      <c r="I16" s="152"/>
      <c r="J16" s="85">
        <v>5</v>
      </c>
      <c r="K16" s="84">
        <v>10</v>
      </c>
      <c r="L16" s="84" t="s">
        <v>63</v>
      </c>
      <c r="M16" s="152">
        <v>4</v>
      </c>
      <c r="N16" s="85"/>
      <c r="O16" s="84"/>
      <c r="P16" s="84"/>
      <c r="Q16" s="86"/>
      <c r="R16" s="85"/>
      <c r="S16" s="84"/>
      <c r="T16" s="84"/>
      <c r="U16" s="86"/>
      <c r="V16" s="87"/>
    </row>
    <row r="17" spans="1:26" s="5" customFormat="1" ht="18.75" customHeight="1" thickBot="1" x14ac:dyDescent="0.25">
      <c r="A17" s="207" t="s">
        <v>110</v>
      </c>
      <c r="B17" s="208"/>
      <c r="C17" s="208"/>
      <c r="D17" s="49">
        <f>SUM(D18:D20)</f>
        <v>50</v>
      </c>
      <c r="E17" s="49">
        <f>SUM(E18:E20)</f>
        <v>13</v>
      </c>
      <c r="F17" s="47">
        <f>SUM(F18:F20)</f>
        <v>10</v>
      </c>
      <c r="G17" s="49">
        <f>SUM(G18:G20)</f>
        <v>10</v>
      </c>
      <c r="H17" s="50"/>
      <c r="I17" s="148">
        <f>SUM(I18:I20)</f>
        <v>5</v>
      </c>
      <c r="J17" s="51">
        <f>SUM(J18:J20)</f>
        <v>5</v>
      </c>
      <c r="K17" s="52">
        <f>SUM(K18:K20)</f>
        <v>5</v>
      </c>
      <c r="L17" s="52"/>
      <c r="M17" s="148">
        <f>SUM(M18:M20)</f>
        <v>4</v>
      </c>
      <c r="N17" s="47">
        <f>SUM(N18:N20)</f>
        <v>10</v>
      </c>
      <c r="O17" s="49">
        <f>SUM(O18:O20)</f>
        <v>10</v>
      </c>
      <c r="P17" s="49"/>
      <c r="Q17" s="148">
        <f>SUM(Q18:Q20)</f>
        <v>4</v>
      </c>
      <c r="R17" s="47">
        <f>SUM(R18:R20)</f>
        <v>0</v>
      </c>
      <c r="S17" s="49">
        <f>SUM(S18:S20)</f>
        <v>0</v>
      </c>
      <c r="T17" s="49"/>
      <c r="U17" s="148">
        <f>SUM(U18:U20)</f>
        <v>0</v>
      </c>
      <c r="V17" s="58"/>
    </row>
    <row r="18" spans="1:26" s="5" customFormat="1" ht="15" customHeight="1" x14ac:dyDescent="0.2">
      <c r="A18" s="75" t="s">
        <v>6</v>
      </c>
      <c r="B18" s="76" t="s">
        <v>80</v>
      </c>
      <c r="C18" s="182" t="s">
        <v>117</v>
      </c>
      <c r="D18" s="77">
        <v>20</v>
      </c>
      <c r="E18" s="77">
        <f>SUM(I18,M18,Q18,U18)</f>
        <v>4</v>
      </c>
      <c r="F18" s="78"/>
      <c r="G18" s="77"/>
      <c r="H18" s="77"/>
      <c r="I18" s="79"/>
      <c r="J18" s="78"/>
      <c r="K18" s="77"/>
      <c r="L18" s="77"/>
      <c r="M18" s="79"/>
      <c r="N18" s="78">
        <v>10</v>
      </c>
      <c r="O18" s="77">
        <v>10</v>
      </c>
      <c r="P18" s="77" t="s">
        <v>63</v>
      </c>
      <c r="Q18" s="79">
        <v>4</v>
      </c>
      <c r="R18" s="78"/>
      <c r="S18" s="77"/>
      <c r="T18" s="77"/>
      <c r="U18" s="79"/>
      <c r="V18" s="56"/>
    </row>
    <row r="19" spans="1:26" s="5" customFormat="1" ht="15" customHeight="1" x14ac:dyDescent="0.2">
      <c r="A19" s="25" t="s">
        <v>7</v>
      </c>
      <c r="B19" s="26" t="s">
        <v>81</v>
      </c>
      <c r="C19" s="98" t="s">
        <v>62</v>
      </c>
      <c r="D19" s="24">
        <v>10</v>
      </c>
      <c r="E19" s="24">
        <f>SUM(I19,M19,Q19,U19)</f>
        <v>4</v>
      </c>
      <c r="F19" s="70"/>
      <c r="G19" s="24"/>
      <c r="H19" s="24"/>
      <c r="I19" s="71"/>
      <c r="J19" s="70">
        <v>5</v>
      </c>
      <c r="K19" s="24">
        <v>5</v>
      </c>
      <c r="L19" s="24" t="s">
        <v>64</v>
      </c>
      <c r="M19" s="71">
        <v>4</v>
      </c>
      <c r="N19" s="70"/>
      <c r="O19" s="24"/>
      <c r="P19" s="24"/>
      <c r="Q19" s="71"/>
      <c r="R19" s="70"/>
      <c r="S19" s="24"/>
      <c r="T19" s="24"/>
      <c r="U19" s="71"/>
      <c r="V19" s="105"/>
    </row>
    <row r="20" spans="1:26" s="88" customFormat="1" ht="15" customHeight="1" thickBot="1" x14ac:dyDescent="0.25">
      <c r="A20" s="89" t="s">
        <v>8</v>
      </c>
      <c r="B20" s="90" t="s">
        <v>82</v>
      </c>
      <c r="C20" s="91" t="s">
        <v>104</v>
      </c>
      <c r="D20" s="92">
        <v>20</v>
      </c>
      <c r="E20" s="92">
        <v>5</v>
      </c>
      <c r="F20" s="93">
        <v>10</v>
      </c>
      <c r="G20" s="92">
        <v>10</v>
      </c>
      <c r="H20" s="92" t="s">
        <v>64</v>
      </c>
      <c r="I20" s="94">
        <v>5</v>
      </c>
      <c r="J20" s="93"/>
      <c r="K20" s="92"/>
      <c r="L20" s="92"/>
      <c r="M20" s="94"/>
      <c r="N20" s="93"/>
      <c r="O20" s="92"/>
      <c r="P20" s="92"/>
      <c r="Q20" s="94"/>
      <c r="R20" s="93"/>
      <c r="S20" s="92"/>
      <c r="T20" s="92"/>
      <c r="U20" s="94"/>
      <c r="V20" s="95"/>
    </row>
    <row r="22" spans="1:26" s="5" customFormat="1" ht="18.75" customHeight="1" x14ac:dyDescent="0.2">
      <c r="A22" s="14"/>
      <c r="B22" s="14"/>
      <c r="C22" s="14"/>
      <c r="D22" s="15"/>
      <c r="E22" s="16"/>
      <c r="F22" s="15"/>
      <c r="G22" s="15"/>
      <c r="H22" s="17"/>
      <c r="I22" s="16"/>
      <c r="J22" s="15"/>
      <c r="K22" s="15"/>
      <c r="L22" s="15"/>
      <c r="M22" s="16"/>
      <c r="N22" s="15"/>
      <c r="O22" s="15"/>
      <c r="P22" s="15"/>
      <c r="Q22" s="16"/>
      <c r="R22" s="15"/>
      <c r="S22" s="15"/>
      <c r="T22" s="15"/>
      <c r="U22" s="16"/>
      <c r="V22" s="61"/>
    </row>
    <row r="23" spans="1:26" s="5" customFormat="1" ht="18.75" customHeight="1" x14ac:dyDescent="0.2">
      <c r="A23" s="14"/>
      <c r="B23" s="14"/>
      <c r="C23" s="14"/>
      <c r="D23" s="15"/>
      <c r="E23" s="16"/>
      <c r="F23" s="15"/>
      <c r="G23" s="15"/>
      <c r="H23" s="17"/>
      <c r="I23" s="16"/>
      <c r="J23" s="15"/>
      <c r="K23" s="15"/>
      <c r="L23" s="15"/>
      <c r="M23" s="16"/>
      <c r="N23" s="15"/>
      <c r="O23" s="15"/>
      <c r="P23" s="15"/>
      <c r="Q23" s="16"/>
      <c r="R23" s="15"/>
      <c r="S23" s="15"/>
      <c r="T23" s="15"/>
      <c r="U23" s="16"/>
      <c r="V23" s="153" t="s">
        <v>23</v>
      </c>
      <c r="W23" s="29"/>
      <c r="X23" s="29"/>
      <c r="Y23" s="29"/>
      <c r="Z23" s="29"/>
    </row>
    <row r="24" spans="1:26" s="5" customFormat="1" ht="18.75" customHeight="1" x14ac:dyDescent="0.2">
      <c r="A24" s="14"/>
      <c r="B24" s="14"/>
      <c r="C24" s="14"/>
      <c r="D24" s="15"/>
      <c r="E24" s="16"/>
      <c r="F24" s="15"/>
      <c r="G24" s="15"/>
      <c r="H24" s="17"/>
      <c r="I24" s="16"/>
      <c r="J24" s="15"/>
      <c r="K24" s="15"/>
      <c r="L24" s="15"/>
      <c r="M24" s="16"/>
      <c r="N24" s="15"/>
      <c r="O24" s="15"/>
      <c r="P24" s="15"/>
      <c r="Q24" s="16"/>
      <c r="R24" s="15"/>
      <c r="S24" s="15"/>
      <c r="T24" s="15"/>
      <c r="U24" s="16"/>
      <c r="V24" s="153" t="s">
        <v>40</v>
      </c>
      <c r="W24" s="29"/>
      <c r="X24" s="29"/>
      <c r="Y24" s="29"/>
      <c r="Z24" s="29"/>
    </row>
    <row r="25" spans="1:26" s="5" customFormat="1" ht="18.75" customHeight="1" x14ac:dyDescent="0.2">
      <c r="A25" s="14"/>
      <c r="B25" s="14"/>
      <c r="C25" s="14"/>
      <c r="D25" s="15"/>
      <c r="E25" s="16"/>
      <c r="F25" s="15"/>
      <c r="G25" s="15"/>
      <c r="H25" s="17"/>
      <c r="I25" s="16"/>
      <c r="J25" s="15"/>
      <c r="K25" s="15"/>
      <c r="L25" s="15"/>
      <c r="M25" s="16"/>
      <c r="N25" s="15"/>
      <c r="O25" s="15"/>
      <c r="P25" s="15"/>
      <c r="Q25" s="16"/>
      <c r="R25" s="15"/>
      <c r="S25" s="15"/>
      <c r="T25" s="15"/>
      <c r="U25" s="16"/>
      <c r="V25" s="29"/>
      <c r="W25" s="29"/>
      <c r="X25" s="29"/>
      <c r="Y25" s="29"/>
      <c r="Z25" s="29"/>
    </row>
    <row r="26" spans="1:26" s="20" customFormat="1" ht="18.75" x14ac:dyDescent="0.2">
      <c r="A26" s="33" t="s">
        <v>27</v>
      </c>
      <c r="B26" s="34"/>
      <c r="C26" s="35"/>
      <c r="I26" s="19"/>
      <c r="J26" s="21" t="s">
        <v>28</v>
      </c>
      <c r="M26" s="19"/>
      <c r="N26" s="21"/>
      <c r="O26" s="21"/>
      <c r="P26" s="21"/>
      <c r="Q26" s="19"/>
      <c r="R26" s="21"/>
      <c r="S26" s="21"/>
      <c r="T26" s="21"/>
      <c r="U26" s="19"/>
      <c r="V26" s="229" t="s">
        <v>123</v>
      </c>
    </row>
    <row r="27" spans="1:26" s="20" customFormat="1" ht="18.75" x14ac:dyDescent="0.2">
      <c r="A27" s="33" t="s">
        <v>69</v>
      </c>
      <c r="B27" s="34"/>
      <c r="C27" s="35"/>
      <c r="I27" s="19"/>
      <c r="J27" s="21" t="s">
        <v>98</v>
      </c>
      <c r="M27" s="19"/>
      <c r="N27" s="21"/>
      <c r="O27" s="21"/>
      <c r="P27" s="21"/>
      <c r="Q27" s="19"/>
      <c r="R27" s="21"/>
      <c r="S27" s="21"/>
      <c r="T27" s="21"/>
      <c r="U27" s="19"/>
      <c r="V27" s="230" t="s">
        <v>121</v>
      </c>
    </row>
    <row r="28" spans="1:26" s="20" customFormat="1" ht="18.75" x14ac:dyDescent="0.2">
      <c r="A28" s="36" t="s">
        <v>68</v>
      </c>
      <c r="B28" s="34"/>
      <c r="C28" s="35"/>
      <c r="E28" s="36"/>
      <c r="F28" s="20" t="s">
        <v>29</v>
      </c>
      <c r="I28" s="19"/>
      <c r="J28" s="21"/>
      <c r="M28" s="19"/>
      <c r="N28" s="21"/>
      <c r="O28" s="21"/>
      <c r="P28" s="21"/>
      <c r="Q28" s="19"/>
      <c r="R28" s="21"/>
      <c r="S28" s="21"/>
      <c r="T28" s="21"/>
      <c r="U28" s="19"/>
      <c r="V28" s="230" t="s">
        <v>122</v>
      </c>
    </row>
    <row r="29" spans="1:26" s="5" customFormat="1" ht="18.75" customHeight="1" x14ac:dyDescent="0.2">
      <c r="A29" s="14"/>
      <c r="B29" s="14"/>
      <c r="C29" s="14"/>
      <c r="D29" s="4"/>
      <c r="E29" s="20" t="s">
        <v>109</v>
      </c>
      <c r="F29" s="36"/>
      <c r="G29" s="20"/>
      <c r="H29" s="4"/>
      <c r="I29" s="65"/>
      <c r="J29" s="4"/>
      <c r="K29" s="4"/>
      <c r="L29" s="4"/>
      <c r="M29" s="65"/>
      <c r="N29" s="4"/>
      <c r="O29" s="4"/>
      <c r="P29" s="4"/>
      <c r="Q29" s="65"/>
      <c r="R29" s="4"/>
      <c r="S29" s="4"/>
      <c r="T29" s="4"/>
      <c r="U29" s="16"/>
      <c r="V29" s="60"/>
    </row>
    <row r="30" spans="1:26" ht="18" x14ac:dyDescent="0.2">
      <c r="B30" s="190"/>
      <c r="C30" s="190"/>
      <c r="D30" s="177" t="s">
        <v>99</v>
      </c>
      <c r="E30" s="180"/>
      <c r="F30" s="180" t="s">
        <v>100</v>
      </c>
      <c r="H30" s="177"/>
      <c r="I30" s="176"/>
      <c r="J30" s="178"/>
      <c r="K30" s="180" t="s">
        <v>67</v>
      </c>
      <c r="Q30" s="66"/>
      <c r="R30" s="37"/>
      <c r="S30" s="37"/>
      <c r="T30" s="37"/>
      <c r="U30" s="66"/>
      <c r="V30" s="60"/>
    </row>
    <row r="32" spans="1:26" ht="25.5" customHeight="1" thickBot="1" x14ac:dyDescent="0.25">
      <c r="A32" s="209" t="s">
        <v>71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</row>
    <row r="33" spans="1:22" s="5" customFormat="1" ht="20.25" customHeight="1" thickBot="1" x14ac:dyDescent="0.25">
      <c r="A33" s="191"/>
      <c r="B33" s="211" t="s">
        <v>30</v>
      </c>
      <c r="C33" s="195" t="s">
        <v>31</v>
      </c>
      <c r="D33" s="183" t="s">
        <v>32</v>
      </c>
      <c r="E33" s="214" t="s">
        <v>33</v>
      </c>
      <c r="F33" s="215" t="s">
        <v>34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7"/>
      <c r="V33" s="183" t="s">
        <v>35</v>
      </c>
    </row>
    <row r="34" spans="1:22" s="5" customFormat="1" ht="20.25" customHeight="1" thickBot="1" x14ac:dyDescent="0.25">
      <c r="A34" s="210"/>
      <c r="B34" s="212"/>
      <c r="C34" s="213"/>
      <c r="D34" s="186"/>
      <c r="E34" s="184"/>
      <c r="F34" s="215" t="s">
        <v>1</v>
      </c>
      <c r="G34" s="216"/>
      <c r="H34" s="216"/>
      <c r="I34" s="217"/>
      <c r="J34" s="215" t="s">
        <v>2</v>
      </c>
      <c r="K34" s="216"/>
      <c r="L34" s="216"/>
      <c r="M34" s="217"/>
      <c r="N34" s="215" t="s">
        <v>3</v>
      </c>
      <c r="O34" s="216"/>
      <c r="P34" s="216"/>
      <c r="Q34" s="217"/>
      <c r="R34" s="215" t="s">
        <v>4</v>
      </c>
      <c r="S34" s="216"/>
      <c r="T34" s="216"/>
      <c r="U34" s="217"/>
      <c r="V34" s="185"/>
    </row>
    <row r="35" spans="1:22" s="5" customFormat="1" ht="19.5" customHeight="1" thickBot="1" x14ac:dyDescent="0.25">
      <c r="A35" s="30"/>
      <c r="B35" s="39"/>
      <c r="C35" s="40"/>
      <c r="D35" s="30"/>
      <c r="E35" s="41"/>
      <c r="F35" s="42" t="s">
        <v>36</v>
      </c>
      <c r="G35" s="43" t="s">
        <v>37</v>
      </c>
      <c r="H35" s="43" t="s">
        <v>38</v>
      </c>
      <c r="I35" s="168" t="s">
        <v>33</v>
      </c>
      <c r="J35" s="42" t="s">
        <v>36</v>
      </c>
      <c r="K35" s="43" t="s">
        <v>37</v>
      </c>
      <c r="L35" s="43" t="s">
        <v>38</v>
      </c>
      <c r="M35" s="168" t="s">
        <v>33</v>
      </c>
      <c r="N35" s="42" t="s">
        <v>36</v>
      </c>
      <c r="O35" s="43" t="s">
        <v>37</v>
      </c>
      <c r="P35" s="43" t="s">
        <v>38</v>
      </c>
      <c r="Q35" s="168" t="s">
        <v>33</v>
      </c>
      <c r="R35" s="42" t="s">
        <v>36</v>
      </c>
      <c r="S35" s="43" t="s">
        <v>37</v>
      </c>
      <c r="T35" s="43" t="s">
        <v>38</v>
      </c>
      <c r="U35" s="168" t="s">
        <v>33</v>
      </c>
      <c r="V35" s="172" t="s">
        <v>30</v>
      </c>
    </row>
    <row r="36" spans="1:22" s="5" customFormat="1" ht="18.75" customHeight="1" thickBot="1" x14ac:dyDescent="0.25">
      <c r="A36" s="187" t="s">
        <v>66</v>
      </c>
      <c r="B36" s="188"/>
      <c r="C36" s="189"/>
      <c r="D36" s="46"/>
      <c r="E36" s="49">
        <f>E37+E43</f>
        <v>35</v>
      </c>
      <c r="F36" s="53"/>
      <c r="G36" s="54"/>
      <c r="H36" s="54"/>
      <c r="I36" s="154"/>
      <c r="J36" s="53"/>
      <c r="K36" s="54"/>
      <c r="L36" s="54"/>
      <c r="M36" s="154"/>
      <c r="N36" s="53"/>
      <c r="O36" s="54"/>
      <c r="P36" s="54"/>
      <c r="Q36" s="154"/>
      <c r="R36" s="53"/>
      <c r="S36" s="54"/>
      <c r="T36" s="54"/>
      <c r="U36" s="154"/>
      <c r="V36" s="58"/>
    </row>
    <row r="37" spans="1:22" s="5" customFormat="1" ht="18.75" customHeight="1" thickBot="1" x14ac:dyDescent="0.25">
      <c r="A37" s="187" t="s">
        <v>111</v>
      </c>
      <c r="B37" s="188"/>
      <c r="C37" s="189"/>
      <c r="D37" s="46">
        <f>SUM(D38:D42)</f>
        <v>95</v>
      </c>
      <c r="E37" s="49">
        <f>SUM(E38:E42)</f>
        <v>22</v>
      </c>
      <c r="F37" s="47">
        <f>SUM(F38:F42)</f>
        <v>0</v>
      </c>
      <c r="G37" s="49">
        <f>SUM(G38:G42)</f>
        <v>15</v>
      </c>
      <c r="H37" s="50"/>
      <c r="I37" s="148">
        <f>SUM(I38:I42)</f>
        <v>4</v>
      </c>
      <c r="J37" s="47">
        <f>SUM(J38:J42)</f>
        <v>0</v>
      </c>
      <c r="K37" s="49">
        <f>SUM(K38:K42)</f>
        <v>20</v>
      </c>
      <c r="L37" s="49"/>
      <c r="M37" s="148">
        <f>SUM(M38:M42)</f>
        <v>4</v>
      </c>
      <c r="N37" s="48">
        <f>SUM(N38:N42)</f>
        <v>0</v>
      </c>
      <c r="O37" s="49">
        <f>SUM(O38:O42)</f>
        <v>40</v>
      </c>
      <c r="P37" s="49"/>
      <c r="Q37" s="155">
        <f>SUM(Q38:Q42)</f>
        <v>9</v>
      </c>
      <c r="R37" s="47">
        <f>SUM(R38:R42)</f>
        <v>0</v>
      </c>
      <c r="S37" s="49">
        <f>SUM(S38:S42)</f>
        <v>20</v>
      </c>
      <c r="T37" s="49"/>
      <c r="U37" s="148">
        <f>SUM(U38:U42)</f>
        <v>5</v>
      </c>
      <c r="V37" s="58"/>
    </row>
    <row r="38" spans="1:22" s="88" customFormat="1" ht="15" customHeight="1" x14ac:dyDescent="0.2">
      <c r="A38" s="96" t="s">
        <v>9</v>
      </c>
      <c r="B38" s="97" t="s">
        <v>84</v>
      </c>
      <c r="C38" s="98" t="s">
        <v>105</v>
      </c>
      <c r="D38" s="99">
        <v>20</v>
      </c>
      <c r="E38" s="99">
        <f t="shared" ref="E38:E42" si="1">SUM(I38,M38,Q38,U38)</f>
        <v>4</v>
      </c>
      <c r="F38" s="100"/>
      <c r="G38" s="99"/>
      <c r="H38" s="99"/>
      <c r="I38" s="156"/>
      <c r="J38" s="100"/>
      <c r="K38" s="99"/>
      <c r="L38" s="99"/>
      <c r="M38" s="156"/>
      <c r="N38" s="101">
        <v>0</v>
      </c>
      <c r="O38" s="99">
        <v>20</v>
      </c>
      <c r="P38" s="99" t="s">
        <v>64</v>
      </c>
      <c r="Q38" s="157">
        <v>4</v>
      </c>
      <c r="R38" s="100"/>
      <c r="S38" s="99"/>
      <c r="T38" s="99"/>
      <c r="U38" s="156"/>
      <c r="V38" s="102"/>
    </row>
    <row r="39" spans="1:22" s="88" customFormat="1" ht="15" customHeight="1" x14ac:dyDescent="0.2">
      <c r="A39" s="82" t="s">
        <v>10</v>
      </c>
      <c r="B39" s="64" t="s">
        <v>85</v>
      </c>
      <c r="C39" s="63" t="s">
        <v>106</v>
      </c>
      <c r="D39" s="80">
        <v>20</v>
      </c>
      <c r="E39" s="80">
        <v>5</v>
      </c>
      <c r="F39" s="81"/>
      <c r="G39" s="80"/>
      <c r="H39" s="80"/>
      <c r="I39" s="150"/>
      <c r="J39" s="81"/>
      <c r="K39" s="80"/>
      <c r="L39" s="80"/>
      <c r="M39" s="150"/>
      <c r="N39" s="103"/>
      <c r="O39" s="80"/>
      <c r="P39" s="80"/>
      <c r="Q39" s="158"/>
      <c r="R39" s="81">
        <v>0</v>
      </c>
      <c r="S39" s="80">
        <v>20</v>
      </c>
      <c r="T39" s="80" t="s">
        <v>64</v>
      </c>
      <c r="U39" s="150">
        <v>5</v>
      </c>
      <c r="V39" s="104" t="s">
        <v>84</v>
      </c>
    </row>
    <row r="40" spans="1:22" s="88" customFormat="1" ht="15" customHeight="1" x14ac:dyDescent="0.2">
      <c r="A40" s="96" t="s">
        <v>11</v>
      </c>
      <c r="B40" s="64" t="s">
        <v>83</v>
      </c>
      <c r="C40" s="63" t="s">
        <v>44</v>
      </c>
      <c r="D40" s="80">
        <v>15</v>
      </c>
      <c r="E40" s="80">
        <f t="shared" si="1"/>
        <v>4</v>
      </c>
      <c r="F40" s="81">
        <v>0</v>
      </c>
      <c r="G40" s="80">
        <v>15</v>
      </c>
      <c r="H40" s="80" t="s">
        <v>64</v>
      </c>
      <c r="I40" s="150">
        <v>4</v>
      </c>
      <c r="J40" s="81"/>
      <c r="K40" s="80"/>
      <c r="L40" s="80"/>
      <c r="M40" s="150"/>
      <c r="N40" s="103"/>
      <c r="O40" s="80"/>
      <c r="P40" s="80"/>
      <c r="Q40" s="158"/>
      <c r="R40" s="81"/>
      <c r="S40" s="80"/>
      <c r="T40" s="80"/>
      <c r="U40" s="150"/>
      <c r="V40" s="105"/>
    </row>
    <row r="41" spans="1:22" s="88" customFormat="1" ht="15" customHeight="1" x14ac:dyDescent="0.2">
      <c r="A41" s="82" t="s">
        <v>12</v>
      </c>
      <c r="B41" s="112" t="s">
        <v>86</v>
      </c>
      <c r="C41" s="63" t="s">
        <v>45</v>
      </c>
      <c r="D41" s="80">
        <v>20</v>
      </c>
      <c r="E41" s="80">
        <f t="shared" si="1"/>
        <v>4</v>
      </c>
      <c r="F41" s="81"/>
      <c r="G41" s="80"/>
      <c r="H41" s="80"/>
      <c r="I41" s="150"/>
      <c r="J41" s="81">
        <v>0</v>
      </c>
      <c r="K41" s="80">
        <v>20</v>
      </c>
      <c r="L41" s="80" t="s">
        <v>64</v>
      </c>
      <c r="M41" s="150">
        <v>4</v>
      </c>
      <c r="N41" s="103"/>
      <c r="O41" s="80"/>
      <c r="P41" s="80"/>
      <c r="Q41" s="158"/>
      <c r="R41" s="81"/>
      <c r="S41" s="80"/>
      <c r="T41" s="80"/>
      <c r="U41" s="150"/>
      <c r="V41" s="105" t="s">
        <v>83</v>
      </c>
    </row>
    <row r="42" spans="1:22" s="88" customFormat="1" ht="15" customHeight="1" thickBot="1" x14ac:dyDescent="0.25">
      <c r="A42" s="96" t="s">
        <v>13</v>
      </c>
      <c r="B42" s="106" t="s">
        <v>72</v>
      </c>
      <c r="C42" s="63" t="s">
        <v>46</v>
      </c>
      <c r="D42" s="80">
        <v>20</v>
      </c>
      <c r="E42" s="80">
        <f t="shared" si="1"/>
        <v>5</v>
      </c>
      <c r="F42" s="81"/>
      <c r="G42" s="80"/>
      <c r="H42" s="80"/>
      <c r="I42" s="150"/>
      <c r="J42" s="81"/>
      <c r="K42" s="80"/>
      <c r="L42" s="80"/>
      <c r="M42" s="150"/>
      <c r="N42" s="103">
        <v>0</v>
      </c>
      <c r="O42" s="80">
        <v>20</v>
      </c>
      <c r="P42" s="80" t="s">
        <v>64</v>
      </c>
      <c r="Q42" s="158">
        <v>5</v>
      </c>
      <c r="R42" s="81"/>
      <c r="S42" s="80"/>
      <c r="T42" s="80"/>
      <c r="U42" s="150"/>
      <c r="V42" s="107" t="s">
        <v>86</v>
      </c>
    </row>
    <row r="43" spans="1:22" ht="16.5" thickBot="1" x14ac:dyDescent="0.25">
      <c r="A43" s="201" t="s">
        <v>112</v>
      </c>
      <c r="B43" s="202"/>
      <c r="C43" s="203"/>
      <c r="D43" s="49">
        <f>SUM(D44:D46)</f>
        <v>50</v>
      </c>
      <c r="E43" s="49">
        <f>SUM(E44:E46)</f>
        <v>13</v>
      </c>
      <c r="F43" s="47">
        <f>SUM(F44:F46)</f>
        <v>5</v>
      </c>
      <c r="G43" s="49">
        <f>SUM(G44:G46)</f>
        <v>10</v>
      </c>
      <c r="H43" s="49"/>
      <c r="I43" s="148">
        <f>SUM(I44:I46)</f>
        <v>4</v>
      </c>
      <c r="J43" s="47">
        <f>SUM(J44:J46)</f>
        <v>15</v>
      </c>
      <c r="K43" s="49">
        <f>SUM(K44:K46)</f>
        <v>20</v>
      </c>
      <c r="L43" s="49"/>
      <c r="M43" s="148">
        <f>SUM(M44:M46)</f>
        <v>9</v>
      </c>
      <c r="N43" s="48">
        <f>SUM(N44:N46)</f>
        <v>0</v>
      </c>
      <c r="O43" s="49">
        <f>SUM(O44:O46)</f>
        <v>0</v>
      </c>
      <c r="P43" s="49"/>
      <c r="Q43" s="155">
        <f>SUM(Q44:Q46)</f>
        <v>0</v>
      </c>
      <c r="R43" s="47">
        <f>SUM(R44:R46)</f>
        <v>0</v>
      </c>
      <c r="S43" s="49">
        <f>SUM(S44:S46)</f>
        <v>0</v>
      </c>
      <c r="T43" s="49"/>
      <c r="U43" s="148">
        <f>SUM(U44:U46)</f>
        <v>0</v>
      </c>
      <c r="V43" s="58"/>
    </row>
    <row r="44" spans="1:22" s="108" customFormat="1" ht="15.75" customHeight="1" x14ac:dyDescent="0.2">
      <c r="A44" s="96" t="s">
        <v>14</v>
      </c>
      <c r="B44" s="64" t="s">
        <v>88</v>
      </c>
      <c r="C44" s="98" t="s">
        <v>48</v>
      </c>
      <c r="D44" s="99">
        <v>20</v>
      </c>
      <c r="E44" s="99">
        <v>5</v>
      </c>
      <c r="F44" s="100"/>
      <c r="G44" s="99"/>
      <c r="H44" s="99"/>
      <c r="I44" s="156"/>
      <c r="J44" s="100">
        <v>10</v>
      </c>
      <c r="K44" s="99">
        <v>10</v>
      </c>
      <c r="L44" s="99" t="s">
        <v>64</v>
      </c>
      <c r="M44" s="156">
        <v>5</v>
      </c>
      <c r="N44" s="101"/>
      <c r="O44" s="99"/>
      <c r="P44" s="99"/>
      <c r="Q44" s="157"/>
      <c r="R44" s="100"/>
      <c r="S44" s="99"/>
      <c r="T44" s="99"/>
      <c r="U44" s="156"/>
      <c r="V44" s="104"/>
    </row>
    <row r="45" spans="1:22" s="108" customFormat="1" ht="15.75" customHeight="1" x14ac:dyDescent="0.2">
      <c r="A45" s="82" t="s">
        <v>15</v>
      </c>
      <c r="B45" s="64" t="s">
        <v>89</v>
      </c>
      <c r="C45" s="63" t="s">
        <v>47</v>
      </c>
      <c r="D45" s="80">
        <v>15</v>
      </c>
      <c r="E45" s="80">
        <v>4</v>
      </c>
      <c r="F45" s="81">
        <v>5</v>
      </c>
      <c r="G45" s="80">
        <v>10</v>
      </c>
      <c r="H45" s="80" t="s">
        <v>64</v>
      </c>
      <c r="I45" s="150">
        <v>4</v>
      </c>
      <c r="J45" s="81"/>
      <c r="K45" s="80"/>
      <c r="L45" s="80"/>
      <c r="M45" s="150"/>
      <c r="N45" s="103"/>
      <c r="O45" s="80"/>
      <c r="P45" s="80"/>
      <c r="Q45" s="158"/>
      <c r="R45" s="81"/>
      <c r="S45" s="80"/>
      <c r="T45" s="80"/>
      <c r="U45" s="150"/>
      <c r="V45" s="105"/>
    </row>
    <row r="46" spans="1:22" s="108" customFormat="1" ht="16.5" thickBot="1" x14ac:dyDescent="0.25">
      <c r="A46" s="109" t="s">
        <v>16</v>
      </c>
      <c r="B46" s="64" t="s">
        <v>87</v>
      </c>
      <c r="C46" s="83" t="s">
        <v>49</v>
      </c>
      <c r="D46" s="84">
        <v>15</v>
      </c>
      <c r="E46" s="84">
        <v>4</v>
      </c>
      <c r="F46" s="85"/>
      <c r="G46" s="84"/>
      <c r="H46" s="84"/>
      <c r="I46" s="152"/>
      <c r="J46" s="85">
        <v>5</v>
      </c>
      <c r="K46" s="84">
        <v>10</v>
      </c>
      <c r="L46" s="84" t="s">
        <v>64</v>
      </c>
      <c r="M46" s="152">
        <v>4</v>
      </c>
      <c r="N46" s="110"/>
      <c r="O46" s="84"/>
      <c r="P46" s="84"/>
      <c r="Q46" s="159"/>
      <c r="R46" s="85"/>
      <c r="S46" s="84"/>
      <c r="T46" s="84"/>
      <c r="U46" s="152"/>
      <c r="V46" s="181"/>
    </row>
    <row r="47" spans="1:22" s="108" customFormat="1" ht="16.5" thickBot="1" x14ac:dyDescent="0.25">
      <c r="A47" s="204" t="s">
        <v>113</v>
      </c>
      <c r="B47" s="205"/>
      <c r="C47" s="206"/>
      <c r="D47" s="113">
        <f>SUM(D48:D53)</f>
        <v>70</v>
      </c>
      <c r="E47" s="113">
        <f>SUM(E48:E53)</f>
        <v>46</v>
      </c>
      <c r="F47" s="114">
        <f>SUM(F48:F53)</f>
        <v>0</v>
      </c>
      <c r="G47" s="113">
        <f>SUM(G48:G53)</f>
        <v>10</v>
      </c>
      <c r="H47" s="115"/>
      <c r="I47" s="160">
        <f>SUM(I48:I53)</f>
        <v>4</v>
      </c>
      <c r="J47" s="114">
        <f>SUM(J48:J53)</f>
        <v>0</v>
      </c>
      <c r="K47" s="113">
        <f>SUM(K48:K53)</f>
        <v>0</v>
      </c>
      <c r="L47" s="116"/>
      <c r="M47" s="160">
        <f>SUM(M48:M53)</f>
        <v>0</v>
      </c>
      <c r="N47" s="117">
        <f>SUM(N48:N53)</f>
        <v>20</v>
      </c>
      <c r="O47" s="113">
        <f>SUM(O48:O53)</f>
        <v>10</v>
      </c>
      <c r="P47" s="113"/>
      <c r="Q47" s="145">
        <f>SUM(Q48:Q53)</f>
        <v>18</v>
      </c>
      <c r="R47" s="114">
        <f>SUM(R48:R53)</f>
        <v>10</v>
      </c>
      <c r="S47" s="113">
        <f>SUM(S48:S53)</f>
        <v>20</v>
      </c>
      <c r="T47" s="113"/>
      <c r="U47" s="160">
        <f>SUM(U48:U53)</f>
        <v>24</v>
      </c>
      <c r="V47" s="118"/>
    </row>
    <row r="48" spans="1:22" s="108" customFormat="1" ht="15.75" x14ac:dyDescent="0.2">
      <c r="A48" s="96" t="s">
        <v>17</v>
      </c>
      <c r="B48" s="64" t="s">
        <v>90</v>
      </c>
      <c r="C48" s="98" t="s">
        <v>52</v>
      </c>
      <c r="D48" s="99">
        <v>10</v>
      </c>
      <c r="E48" s="99">
        <v>4</v>
      </c>
      <c r="F48" s="100">
        <v>0</v>
      </c>
      <c r="G48" s="99">
        <v>10</v>
      </c>
      <c r="H48" s="99" t="s">
        <v>64</v>
      </c>
      <c r="I48" s="156">
        <v>4</v>
      </c>
      <c r="J48" s="100"/>
      <c r="K48" s="99"/>
      <c r="L48" s="99"/>
      <c r="M48" s="156"/>
      <c r="N48" s="101"/>
      <c r="O48" s="99"/>
      <c r="P48" s="99"/>
      <c r="Q48" s="157"/>
      <c r="R48" s="100"/>
      <c r="S48" s="99"/>
      <c r="T48" s="99"/>
      <c r="U48" s="156"/>
      <c r="V48" s="102"/>
    </row>
    <row r="49" spans="1:22" s="108" customFormat="1" ht="15.75" x14ac:dyDescent="0.2">
      <c r="A49" s="82" t="s">
        <v>18</v>
      </c>
      <c r="B49" s="111" t="s">
        <v>91</v>
      </c>
      <c r="C49" s="63" t="s">
        <v>118</v>
      </c>
      <c r="D49" s="80">
        <v>10</v>
      </c>
      <c r="E49" s="80">
        <v>4</v>
      </c>
      <c r="F49" s="81"/>
      <c r="G49" s="80"/>
      <c r="H49" s="80"/>
      <c r="I49" s="150"/>
      <c r="J49" s="81"/>
      <c r="K49" s="80"/>
      <c r="L49" s="80"/>
      <c r="M49" s="150"/>
      <c r="N49" s="103">
        <v>10</v>
      </c>
      <c r="O49" s="80">
        <v>0</v>
      </c>
      <c r="P49" s="80" t="s">
        <v>63</v>
      </c>
      <c r="Q49" s="158">
        <v>4</v>
      </c>
      <c r="R49" s="81"/>
      <c r="S49" s="80"/>
      <c r="T49" s="80"/>
      <c r="U49" s="150"/>
      <c r="V49" s="105"/>
    </row>
    <row r="50" spans="1:22" s="108" customFormat="1" ht="15.75" x14ac:dyDescent="0.2">
      <c r="A50" s="82" t="s">
        <v>19</v>
      </c>
      <c r="B50" s="64" t="s">
        <v>92</v>
      </c>
      <c r="C50" s="63" t="s">
        <v>96</v>
      </c>
      <c r="D50" s="80">
        <v>10</v>
      </c>
      <c r="E50" s="80">
        <v>4</v>
      </c>
      <c r="F50" s="81"/>
      <c r="G50" s="80"/>
      <c r="H50" s="80"/>
      <c r="I50" s="150"/>
      <c r="J50" s="81"/>
      <c r="K50" s="80"/>
      <c r="L50" s="80"/>
      <c r="M50" s="150"/>
      <c r="N50" s="103"/>
      <c r="O50" s="80"/>
      <c r="P50" s="80"/>
      <c r="Q50" s="158"/>
      <c r="R50" s="81">
        <v>10</v>
      </c>
      <c r="S50" s="80">
        <v>0</v>
      </c>
      <c r="T50" s="80" t="s">
        <v>64</v>
      </c>
      <c r="U50" s="150">
        <v>4</v>
      </c>
      <c r="V50" s="105"/>
    </row>
    <row r="51" spans="1:22" s="108" customFormat="1" ht="15.75" x14ac:dyDescent="0.2">
      <c r="A51" s="96" t="s">
        <v>20</v>
      </c>
      <c r="B51" s="64" t="s">
        <v>93</v>
      </c>
      <c r="C51" s="63" t="s">
        <v>97</v>
      </c>
      <c r="D51" s="80">
        <v>10</v>
      </c>
      <c r="E51" s="80">
        <v>4</v>
      </c>
      <c r="F51" s="81"/>
      <c r="G51" s="80"/>
      <c r="H51" s="80"/>
      <c r="I51" s="150"/>
      <c r="J51" s="81"/>
      <c r="K51" s="80"/>
      <c r="L51" s="80"/>
      <c r="M51" s="150"/>
      <c r="N51" s="103">
        <v>10</v>
      </c>
      <c r="O51" s="80">
        <v>0</v>
      </c>
      <c r="P51" s="80" t="s">
        <v>64</v>
      </c>
      <c r="Q51" s="158">
        <v>4</v>
      </c>
      <c r="R51" s="81"/>
      <c r="S51" s="80"/>
      <c r="T51" s="80"/>
      <c r="U51" s="150"/>
      <c r="V51" s="105"/>
    </row>
    <row r="52" spans="1:22" ht="15.75" x14ac:dyDescent="0.2">
      <c r="A52" s="25" t="s">
        <v>22</v>
      </c>
      <c r="B52" s="26" t="s">
        <v>94</v>
      </c>
      <c r="C52" s="27" t="s">
        <v>50</v>
      </c>
      <c r="D52" s="24">
        <v>10</v>
      </c>
      <c r="E52" s="24">
        <f t="shared" ref="E52:E53" si="2">SUM(I52,M52,Q52,U52)</f>
        <v>10</v>
      </c>
      <c r="F52" s="70"/>
      <c r="G52" s="24"/>
      <c r="H52" s="24"/>
      <c r="I52" s="151"/>
      <c r="J52" s="70"/>
      <c r="K52" s="24"/>
      <c r="L52" s="24"/>
      <c r="M52" s="151"/>
      <c r="N52" s="72">
        <v>0</v>
      </c>
      <c r="O52" s="24">
        <v>10</v>
      </c>
      <c r="P52" s="24" t="s">
        <v>64</v>
      </c>
      <c r="Q52" s="161">
        <v>10</v>
      </c>
      <c r="R52" s="70"/>
      <c r="S52" s="24"/>
      <c r="T52" s="24"/>
      <c r="U52" s="151"/>
      <c r="V52" s="57"/>
    </row>
    <row r="53" spans="1:22" ht="16.5" thickBot="1" x14ac:dyDescent="0.25">
      <c r="A53" s="120" t="s">
        <v>21</v>
      </c>
      <c r="B53" s="121" t="s">
        <v>95</v>
      </c>
      <c r="C53" s="122" t="s">
        <v>51</v>
      </c>
      <c r="D53" s="55">
        <v>20</v>
      </c>
      <c r="E53" s="55">
        <f t="shared" si="2"/>
        <v>20</v>
      </c>
      <c r="F53" s="123"/>
      <c r="G53" s="55"/>
      <c r="H53" s="55"/>
      <c r="I53" s="162"/>
      <c r="J53" s="123"/>
      <c r="K53" s="55"/>
      <c r="L53" s="55"/>
      <c r="M53" s="162"/>
      <c r="N53" s="124"/>
      <c r="O53" s="55"/>
      <c r="P53" s="55"/>
      <c r="Q53" s="147"/>
      <c r="R53" s="123">
        <v>0</v>
      </c>
      <c r="S53" s="55">
        <v>20</v>
      </c>
      <c r="T53" s="55" t="s">
        <v>64</v>
      </c>
      <c r="U53" s="162">
        <v>20</v>
      </c>
      <c r="V53" s="125" t="s">
        <v>94</v>
      </c>
    </row>
    <row r="54" spans="1:22" ht="16.5" thickBot="1" x14ac:dyDescent="0.25">
      <c r="A54" s="219" t="s">
        <v>114</v>
      </c>
      <c r="B54" s="220"/>
      <c r="C54" s="221"/>
      <c r="D54" s="113">
        <f>D55+D56</f>
        <v>12</v>
      </c>
      <c r="E54" s="145">
        <f>E55+E56</f>
        <v>2</v>
      </c>
      <c r="F54" s="133"/>
      <c r="G54" s="128"/>
      <c r="H54" s="128"/>
      <c r="I54" s="163"/>
      <c r="J54" s="132"/>
      <c r="K54" s="128"/>
      <c r="L54" s="128"/>
      <c r="M54" s="164"/>
      <c r="N54" s="133"/>
      <c r="O54" s="128"/>
      <c r="P54" s="128"/>
      <c r="Q54" s="163"/>
      <c r="R54" s="132"/>
      <c r="S54" s="128"/>
      <c r="T54" s="128"/>
      <c r="U54" s="164"/>
      <c r="V54" s="143"/>
    </row>
    <row r="55" spans="1:22" ht="15.75" x14ac:dyDescent="0.2">
      <c r="A55" s="126" t="s">
        <v>25</v>
      </c>
      <c r="B55" s="23"/>
      <c r="C55" s="28" t="s">
        <v>53</v>
      </c>
      <c r="D55" s="45">
        <v>6</v>
      </c>
      <c r="E55" s="146">
        <f>I55</f>
        <v>1</v>
      </c>
      <c r="F55" s="78">
        <v>0</v>
      </c>
      <c r="G55" s="77">
        <v>6</v>
      </c>
      <c r="H55" s="77" t="s">
        <v>70</v>
      </c>
      <c r="I55" s="165">
        <v>1</v>
      </c>
      <c r="J55" s="140"/>
      <c r="K55" s="45"/>
      <c r="L55" s="45"/>
      <c r="M55" s="146"/>
      <c r="N55" s="68"/>
      <c r="O55" s="45"/>
      <c r="P55" s="45"/>
      <c r="Q55" s="149"/>
      <c r="R55" s="140"/>
      <c r="S55" s="45"/>
      <c r="T55" s="45"/>
      <c r="U55" s="146"/>
      <c r="V55" s="56"/>
    </row>
    <row r="56" spans="1:22" ht="16.5" thickBot="1" x14ac:dyDescent="0.25">
      <c r="A56" s="134" t="s">
        <v>26</v>
      </c>
      <c r="B56" s="121"/>
      <c r="C56" s="122" t="s">
        <v>54</v>
      </c>
      <c r="D56" s="55">
        <v>6</v>
      </c>
      <c r="E56" s="147">
        <f>M56</f>
        <v>1</v>
      </c>
      <c r="F56" s="141"/>
      <c r="G56" s="142"/>
      <c r="H56" s="142"/>
      <c r="I56" s="166"/>
      <c r="J56" s="124">
        <v>0</v>
      </c>
      <c r="K56" s="55">
        <v>6</v>
      </c>
      <c r="L56" s="55" t="s">
        <v>70</v>
      </c>
      <c r="M56" s="147">
        <v>1</v>
      </c>
      <c r="N56" s="141"/>
      <c r="O56" s="142"/>
      <c r="P56" s="142"/>
      <c r="Q56" s="166"/>
      <c r="R56" s="124"/>
      <c r="S56" s="55"/>
      <c r="T56" s="55"/>
      <c r="U56" s="147"/>
      <c r="V56" s="144" t="s">
        <v>53</v>
      </c>
    </row>
    <row r="57" spans="1:22" ht="16.5" thickBot="1" x14ac:dyDescent="0.25">
      <c r="A57" s="198" t="s">
        <v>0</v>
      </c>
      <c r="B57" s="199"/>
      <c r="C57" s="200"/>
      <c r="D57" s="46">
        <f>D10+D17+D37+D43+D47+D54</f>
        <v>387</v>
      </c>
      <c r="E57" s="46">
        <f>E10+E17+E37+E43+E47+E54</f>
        <v>120</v>
      </c>
      <c r="F57" s="47"/>
      <c r="G57" s="49"/>
      <c r="H57" s="49"/>
      <c r="I57" s="139">
        <f>I47+I43+I37+I17+I10</f>
        <v>29</v>
      </c>
      <c r="J57" s="47"/>
      <c r="K57" s="49"/>
      <c r="L57" s="49"/>
      <c r="M57" s="139">
        <f>M47+M43+M37+M17+M10</f>
        <v>29</v>
      </c>
      <c r="N57" s="48"/>
      <c r="O57" s="49"/>
      <c r="P57" s="49"/>
      <c r="Q57" s="167">
        <f>Q47+Q43+Q37+Q17+Q10</f>
        <v>31</v>
      </c>
      <c r="R57" s="47"/>
      <c r="S57" s="49"/>
      <c r="T57" s="49"/>
      <c r="U57" s="139">
        <f>U47+U43+U37+U17+U10</f>
        <v>29</v>
      </c>
      <c r="V57" s="139"/>
    </row>
    <row r="58" spans="1:22" ht="16.5" thickBot="1" x14ac:dyDescent="0.25">
      <c r="A58" s="126"/>
      <c r="B58" s="135"/>
      <c r="C58" s="136"/>
      <c r="D58" s="45"/>
      <c r="E58" s="45"/>
      <c r="F58" s="137">
        <f>F10+F17+F37+F43+F47</f>
        <v>40</v>
      </c>
      <c r="G58" s="138">
        <f>G10+G17+G37+G43+G47</f>
        <v>80</v>
      </c>
      <c r="H58" s="119"/>
      <c r="I58" s="131"/>
      <c r="J58" s="138">
        <f>J10+J17+J37+J43+J47</f>
        <v>35</v>
      </c>
      <c r="K58" s="138">
        <f>K10+K17+K37+K43+K47</f>
        <v>80</v>
      </c>
      <c r="L58" s="119"/>
      <c r="M58" s="131"/>
      <c r="N58" s="137">
        <f>N10+N17+N37+N43+N47</f>
        <v>30</v>
      </c>
      <c r="O58" s="138">
        <f>O10+O17+O37+O43+O47</f>
        <v>60</v>
      </c>
      <c r="P58" s="119"/>
      <c r="Q58" s="62"/>
      <c r="R58" s="138">
        <f>R10+R17+R37+R43+R47</f>
        <v>10</v>
      </c>
      <c r="S58" s="138">
        <f>S10+S17+S37+S43+S47</f>
        <v>40</v>
      </c>
      <c r="T58" s="119"/>
      <c r="U58" s="127"/>
      <c r="V58" s="62"/>
    </row>
    <row r="59" spans="1:22" ht="16.5" thickTop="1" x14ac:dyDescent="0.2">
      <c r="A59" s="129"/>
      <c r="B59" s="130"/>
      <c r="C59" s="7" t="s">
        <v>55</v>
      </c>
      <c r="D59" s="24"/>
      <c r="E59" s="24"/>
      <c r="F59" s="218">
        <f>F10+G10+F17+G17+F37+G37+F43+F47+G47+G43</f>
        <v>120</v>
      </c>
      <c r="G59" s="218"/>
      <c r="H59" s="45"/>
      <c r="I59" s="131"/>
      <c r="J59" s="224">
        <f>J10+K10+J17+K17+J37+K37+J43+J47+K47+K43</f>
        <v>115</v>
      </c>
      <c r="K59" s="218"/>
      <c r="L59" s="45"/>
      <c r="M59" s="131"/>
      <c r="N59" s="218">
        <f>N10+O10+N17+O17+N37+O37+N43+N47+O47+O43</f>
        <v>90</v>
      </c>
      <c r="O59" s="218"/>
      <c r="P59" s="45"/>
      <c r="Q59" s="62"/>
      <c r="R59" s="224">
        <f>R10+S10+R17+S17+R37+S37+R43+R47+S47+S43</f>
        <v>50</v>
      </c>
      <c r="S59" s="218"/>
      <c r="T59" s="45"/>
      <c r="U59" s="38"/>
      <c r="V59" s="62"/>
    </row>
    <row r="60" spans="1:22" ht="15.75" x14ac:dyDescent="0.2">
      <c r="A60" s="129"/>
      <c r="B60" s="130"/>
      <c r="C60" s="7" t="s">
        <v>57</v>
      </c>
      <c r="D60" s="24"/>
      <c r="E60" s="24"/>
      <c r="F60" s="24"/>
      <c r="G60" s="24"/>
      <c r="H60" s="24">
        <v>6</v>
      </c>
      <c r="I60" s="38"/>
      <c r="J60" s="24"/>
      <c r="K60" s="24"/>
      <c r="L60" s="24">
        <v>4</v>
      </c>
      <c r="M60" s="38"/>
      <c r="N60" s="24"/>
      <c r="O60" s="24"/>
      <c r="P60" s="24">
        <v>4</v>
      </c>
      <c r="Q60" s="38"/>
      <c r="R60" s="24"/>
      <c r="S60" s="24"/>
      <c r="T60" s="24">
        <v>3</v>
      </c>
      <c r="U60" s="38"/>
      <c r="V60" s="6"/>
    </row>
    <row r="61" spans="1:22" ht="15.75" x14ac:dyDescent="0.2">
      <c r="A61" s="129"/>
      <c r="B61" s="130"/>
      <c r="C61" s="7" t="s">
        <v>56</v>
      </c>
      <c r="D61" s="24"/>
      <c r="E61" s="24"/>
      <c r="F61" s="24"/>
      <c r="G61" s="24"/>
      <c r="H61" s="24">
        <v>1</v>
      </c>
      <c r="I61" s="38"/>
      <c r="J61" s="24"/>
      <c r="K61" s="24"/>
      <c r="L61" s="24">
        <v>3</v>
      </c>
      <c r="M61" s="38"/>
      <c r="N61" s="24"/>
      <c r="O61" s="24"/>
      <c r="P61" s="24">
        <v>2</v>
      </c>
      <c r="Q61" s="38"/>
      <c r="R61" s="24"/>
      <c r="S61" s="24"/>
      <c r="T61" s="24">
        <f>COUNTIF(T11:T53,"v")</f>
        <v>0</v>
      </c>
      <c r="U61" s="38"/>
      <c r="V61" s="6"/>
    </row>
    <row r="62" spans="1:22" ht="15" customHeight="1" x14ac:dyDescent="0.2">
      <c r="B62" s="4"/>
      <c r="C62" s="4"/>
      <c r="F62" s="74"/>
    </row>
    <row r="63" spans="1:22" ht="15.75" x14ac:dyDescent="0.2">
      <c r="B63" s="4"/>
      <c r="C63" s="7" t="s">
        <v>58</v>
      </c>
      <c r="D63" s="8">
        <f>F58+J58+N58+R58</f>
        <v>115</v>
      </c>
      <c r="E63" s="31">
        <f>(D63*100)/D57</f>
        <v>29.715762273901809</v>
      </c>
    </row>
    <row r="64" spans="1:22" ht="15.75" x14ac:dyDescent="0.2">
      <c r="B64" s="4"/>
      <c r="C64" s="7" t="s">
        <v>59</v>
      </c>
      <c r="D64" s="8">
        <f>G58+K58+O58+S58</f>
        <v>260</v>
      </c>
      <c r="E64" s="31">
        <f>(D64*100)/D57</f>
        <v>67.183462532299743</v>
      </c>
    </row>
    <row r="65" spans="1:18" ht="15" x14ac:dyDescent="0.2">
      <c r="B65" s="4"/>
      <c r="C65" s="4"/>
      <c r="E65" s="32"/>
    </row>
    <row r="66" spans="1:18" x14ac:dyDescent="0.2">
      <c r="B66" s="4"/>
      <c r="C66" s="4"/>
    </row>
    <row r="67" spans="1:18" ht="15.75" x14ac:dyDescent="0.2">
      <c r="C67" s="5"/>
      <c r="D67" s="5"/>
      <c r="E67" s="5"/>
      <c r="F67" s="5"/>
      <c r="G67" s="5"/>
      <c r="H67" s="5"/>
      <c r="I67" s="67"/>
      <c r="J67" s="5"/>
      <c r="K67" s="5"/>
      <c r="L67" s="5"/>
      <c r="M67" s="67"/>
      <c r="N67" s="5"/>
      <c r="O67" s="5"/>
      <c r="P67" s="5"/>
      <c r="Q67" s="67"/>
      <c r="R67" s="5"/>
    </row>
    <row r="68" spans="1:18" ht="15" customHeight="1" x14ac:dyDescent="0.2">
      <c r="A68" s="9" t="s">
        <v>60</v>
      </c>
      <c r="B68" s="9"/>
      <c r="C68" s="10"/>
      <c r="D68" s="11"/>
      <c r="E68" s="12"/>
      <c r="R68" s="13"/>
    </row>
    <row r="69" spans="1:18" ht="30.75" customHeight="1" x14ac:dyDescent="0.2">
      <c r="A69" s="4"/>
      <c r="B69" s="4"/>
      <c r="C69" s="4"/>
    </row>
    <row r="70" spans="1:18" ht="43.5" customHeight="1" x14ac:dyDescent="0.2">
      <c r="A70" s="222" t="s">
        <v>116</v>
      </c>
      <c r="B70" s="223"/>
      <c r="C70" s="228" t="s">
        <v>119</v>
      </c>
      <c r="D70" s="228"/>
      <c r="E70" s="228"/>
      <c r="F70" s="228"/>
      <c r="G70" s="228"/>
      <c r="H70" s="228"/>
      <c r="I70" s="228"/>
      <c r="J70" s="228"/>
      <c r="K70" s="228"/>
      <c r="L70" s="228"/>
    </row>
    <row r="71" spans="1:18" ht="15.75" customHeight="1" x14ac:dyDescent="0.2">
      <c r="B71" s="14"/>
      <c r="C71" s="197" t="s">
        <v>61</v>
      </c>
      <c r="D71" s="197"/>
      <c r="E71" s="197"/>
      <c r="F71" s="197"/>
      <c r="G71" s="197"/>
      <c r="H71" s="197"/>
      <c r="I71" s="197"/>
      <c r="J71" s="197"/>
      <c r="K71" s="197"/>
      <c r="L71" s="197"/>
    </row>
    <row r="72" spans="1:18" ht="15.75" customHeight="1" x14ac:dyDescent="0.2">
      <c r="B72" s="14"/>
      <c r="C72" s="22" t="s">
        <v>73</v>
      </c>
    </row>
    <row r="73" spans="1:18" ht="15.75" customHeight="1" x14ac:dyDescent="0.2">
      <c r="B73" s="14"/>
      <c r="C73" s="22" t="s">
        <v>107</v>
      </c>
      <c r="Q73" s="21" t="s">
        <v>23</v>
      </c>
    </row>
    <row r="74" spans="1:18" ht="18" x14ac:dyDescent="0.2">
      <c r="C74" s="5"/>
      <c r="D74" s="5"/>
      <c r="E74" s="5"/>
      <c r="Q74" s="21" t="s">
        <v>40</v>
      </c>
    </row>
    <row r="75" spans="1:18" ht="15.75" x14ac:dyDescent="0.2">
      <c r="C75" s="5"/>
      <c r="D75" s="5"/>
      <c r="E75" s="5"/>
    </row>
    <row r="76" spans="1:18" ht="15.75" customHeight="1" x14ac:dyDescent="0.2">
      <c r="B76" s="14"/>
      <c r="C76" s="18"/>
      <c r="Q76" s="19"/>
    </row>
    <row r="77" spans="1:18" ht="18.75" x14ac:dyDescent="0.2">
      <c r="C77" s="18"/>
      <c r="Q77" s="19"/>
    </row>
  </sheetData>
  <sheetProtection formatCells="0" formatColumns="0" formatRows="0" insertRows="0"/>
  <mergeCells count="40">
    <mergeCell ref="A54:C54"/>
    <mergeCell ref="A70:B70"/>
    <mergeCell ref="R59:S59"/>
    <mergeCell ref="F7:U7"/>
    <mergeCell ref="V7:V8"/>
    <mergeCell ref="J8:M8"/>
    <mergeCell ref="N8:Q8"/>
    <mergeCell ref="R8:U8"/>
    <mergeCell ref="F59:G59"/>
    <mergeCell ref="J59:K59"/>
    <mergeCell ref="F8:I8"/>
    <mergeCell ref="F34:I34"/>
    <mergeCell ref="J34:M34"/>
    <mergeCell ref="N34:Q34"/>
    <mergeCell ref="R34:U34"/>
    <mergeCell ref="V33:V34"/>
    <mergeCell ref="C71:L71"/>
    <mergeCell ref="A57:C57"/>
    <mergeCell ref="A43:C43"/>
    <mergeCell ref="A47:C47"/>
    <mergeCell ref="A17:C17"/>
    <mergeCell ref="A37:C37"/>
    <mergeCell ref="A36:C36"/>
    <mergeCell ref="C70:L70"/>
    <mergeCell ref="B30:C30"/>
    <mergeCell ref="A32:V32"/>
    <mergeCell ref="A33:A34"/>
    <mergeCell ref="B33:B34"/>
    <mergeCell ref="C33:C34"/>
    <mergeCell ref="E33:E34"/>
    <mergeCell ref="F33:U33"/>
    <mergeCell ref="N59:O59"/>
    <mergeCell ref="E7:E8"/>
    <mergeCell ref="D7:D8"/>
    <mergeCell ref="D33:D34"/>
    <mergeCell ref="A10:C10"/>
    <mergeCell ref="B5:C5"/>
    <mergeCell ref="A7:A8"/>
    <mergeCell ref="B7:B8"/>
    <mergeCell ref="C7:C8"/>
  </mergeCells>
  <phoneticPr fontId="20" type="noConversion"/>
  <printOptions horizontalCentered="1"/>
  <pageMargins left="0.23622047244094491" right="0.23622047244094491" top="0.43307086614173229" bottom="0.31496062992125984" header="0.19685039370078741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 ITF MSC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tolla</dc:creator>
  <cp:lastModifiedBy>Bodáné Dr. Kendrovics Rita</cp:lastModifiedBy>
  <cp:lastPrinted>2019-05-06T11:56:12Z</cp:lastPrinted>
  <dcterms:created xsi:type="dcterms:W3CDTF">2006-05-30T09:11:24Z</dcterms:created>
  <dcterms:modified xsi:type="dcterms:W3CDTF">2024-07-10T10:31:06Z</dcterms:modified>
</cp:coreProperties>
</file>