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egyetemi anyagok\kari anyagok, kari tanács\beiratkozás\2024\órarendek\aug. 7 javított\"/>
    </mc:Choice>
  </mc:AlternateContent>
  <xr:revisionPtr revIDLastSave="0" documentId="13_ncr:1_{096E8E6B-8B7D-4E53-94AB-C22EA33CC94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ÖM_ I_tankör" sheetId="1" r:id="rId1"/>
    <sheet name="KÖM_II_tankör" sheetId="3" r:id="rId2"/>
    <sheet name="KÖM tanterv" sheetId="2" r:id="rId3"/>
  </sheets>
  <definedNames>
    <definedName name="_xlnm._FilterDatabase" localSheetId="2" hidden="1">'KÖM tanterv'!$B$6:$AS$49</definedName>
    <definedName name="_xlnm.Print_Titles" localSheetId="2">'KÖM tanterv'!$2:$9</definedName>
    <definedName name="_xlnm.Print_Area" localSheetId="2">'KÖM tanterv'!$A$1:$BA$61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2" l="1"/>
  <c r="E61" i="2"/>
  <c r="F60" i="2"/>
  <c r="E60" i="2"/>
  <c r="F59" i="2"/>
  <c r="E59" i="2"/>
  <c r="F58" i="2"/>
  <c r="E58" i="2"/>
  <c r="F57" i="2"/>
  <c r="E57" i="2"/>
  <c r="H10" i="2" l="1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F22" i="2"/>
  <c r="G22" i="2"/>
  <c r="F23" i="2"/>
  <c r="G23" i="2"/>
  <c r="F24" i="2"/>
  <c r="G24" i="2"/>
  <c r="F25" i="2"/>
  <c r="G25" i="2"/>
  <c r="F26" i="2"/>
  <c r="G26" i="2"/>
  <c r="F27" i="2"/>
  <c r="G27" i="2"/>
  <c r="H28" i="2"/>
  <c r="I28" i="2"/>
  <c r="J28" i="2"/>
  <c r="K28" i="2"/>
  <c r="L28" i="2"/>
  <c r="M28" i="2"/>
  <c r="N28" i="2"/>
  <c r="O28" i="2"/>
  <c r="P28" i="2"/>
  <c r="Q28" i="2"/>
  <c r="Q50" i="2" s="1"/>
  <c r="R28" i="2"/>
  <c r="S28" i="2"/>
  <c r="T28" i="2"/>
  <c r="U28" i="2"/>
  <c r="U51" i="2" s="1"/>
  <c r="V28" i="2"/>
  <c r="W28" i="2"/>
  <c r="X28" i="2"/>
  <c r="Y28" i="2"/>
  <c r="Y50" i="2" s="1"/>
  <c r="Z28" i="2"/>
  <c r="AA28" i="2"/>
  <c r="AB28" i="2"/>
  <c r="AC28" i="2"/>
  <c r="AD28" i="2"/>
  <c r="AE28" i="2"/>
  <c r="AF28" i="2"/>
  <c r="AG28" i="2"/>
  <c r="AG50" i="2" s="1"/>
  <c r="AH28" i="2"/>
  <c r="AI28" i="2"/>
  <c r="AJ28" i="2"/>
  <c r="AK28" i="2"/>
  <c r="AL28" i="2"/>
  <c r="AM28" i="2"/>
  <c r="AN28" i="2"/>
  <c r="AO28" i="2"/>
  <c r="AO50" i="2" s="1"/>
  <c r="AP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F37" i="2"/>
  <c r="G37" i="2"/>
  <c r="F38" i="2"/>
  <c r="G38" i="2"/>
  <c r="F39" i="2"/>
  <c r="G39" i="2"/>
  <c r="F40" i="2"/>
  <c r="G40" i="2"/>
  <c r="F41" i="2"/>
  <c r="H42" i="2"/>
  <c r="H50" i="2" s="1"/>
  <c r="I42" i="2"/>
  <c r="J42" i="2"/>
  <c r="K42" i="2"/>
  <c r="L42" i="2"/>
  <c r="M42" i="2"/>
  <c r="N42" i="2"/>
  <c r="O42" i="2"/>
  <c r="P42" i="2"/>
  <c r="P50" i="2" s="1"/>
  <c r="Q42" i="2"/>
  <c r="R42" i="2"/>
  <c r="S42" i="2"/>
  <c r="T42" i="2"/>
  <c r="U42" i="2"/>
  <c r="V42" i="2"/>
  <c r="W42" i="2"/>
  <c r="X42" i="2"/>
  <c r="X50" i="2" s="1"/>
  <c r="Y42" i="2"/>
  <c r="Z42" i="2"/>
  <c r="AA42" i="2"/>
  <c r="AB42" i="2"/>
  <c r="AC42" i="2"/>
  <c r="AD42" i="2"/>
  <c r="AE42" i="2"/>
  <c r="AF42" i="2"/>
  <c r="AF50" i="2" s="1"/>
  <c r="AG42" i="2"/>
  <c r="AH42" i="2"/>
  <c r="AI42" i="2"/>
  <c r="AJ42" i="2"/>
  <c r="AK42" i="2"/>
  <c r="AL42" i="2"/>
  <c r="AM42" i="2"/>
  <c r="AN42" i="2"/>
  <c r="AN50" i="2" s="1"/>
  <c r="AO42" i="2"/>
  <c r="AP42" i="2"/>
  <c r="F43" i="2"/>
  <c r="G43" i="2"/>
  <c r="F44" i="2"/>
  <c r="G44" i="2"/>
  <c r="F45" i="2"/>
  <c r="G45" i="2"/>
  <c r="H46" i="2"/>
  <c r="I46" i="2"/>
  <c r="J46" i="2"/>
  <c r="K46" i="2"/>
  <c r="K52" i="2" s="1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Z51" i="2" s="1"/>
  <c r="AA46" i="2"/>
  <c r="AB46" i="2"/>
  <c r="AC46" i="2"/>
  <c r="AD46" i="2"/>
  <c r="AE46" i="2"/>
  <c r="AE52" i="2" s="1"/>
  <c r="AF46" i="2"/>
  <c r="AG46" i="2"/>
  <c r="AH46" i="2"/>
  <c r="AI46" i="2"/>
  <c r="AJ46" i="2"/>
  <c r="AK46" i="2"/>
  <c r="AL46" i="2"/>
  <c r="AM46" i="2"/>
  <c r="AN46" i="2"/>
  <c r="AO46" i="2"/>
  <c r="AP46" i="2"/>
  <c r="F47" i="2"/>
  <c r="G47" i="2"/>
  <c r="F48" i="2"/>
  <c r="F49" i="2"/>
  <c r="G49" i="2"/>
  <c r="U52" i="2"/>
  <c r="Z52" i="2"/>
  <c r="AJ50" i="2" l="1"/>
  <c r="AJ51" i="2"/>
  <c r="S50" i="2"/>
  <c r="AO52" i="2"/>
  <c r="P52" i="2"/>
  <c r="P51" i="2"/>
  <c r="AB50" i="2"/>
  <c r="T50" i="2"/>
  <c r="S53" i="2" s="1"/>
  <c r="L50" i="2"/>
  <c r="AJ52" i="2"/>
  <c r="AE51" i="2"/>
  <c r="K51" i="2"/>
  <c r="F42" i="2"/>
  <c r="AI50" i="2"/>
  <c r="AA50" i="2"/>
  <c r="F36" i="2"/>
  <c r="K50" i="2"/>
  <c r="AO51" i="2"/>
  <c r="AM50" i="2"/>
  <c r="AM53" i="2" s="1"/>
  <c r="AE50" i="2"/>
  <c r="W50" i="2"/>
  <c r="X54" i="2" s="1"/>
  <c r="O50" i="2"/>
  <c r="I50" i="2"/>
  <c r="G36" i="2"/>
  <c r="G21" i="2"/>
  <c r="AL50" i="2"/>
  <c r="AD50" i="2"/>
  <c r="V50" i="2"/>
  <c r="N50" i="2"/>
  <c r="G10" i="2"/>
  <c r="F28" i="2"/>
  <c r="AK50" i="2"/>
  <c r="AC50" i="2"/>
  <c r="U50" i="2"/>
  <c r="M50" i="2"/>
  <c r="N54" i="2" s="1"/>
  <c r="F10" i="2"/>
  <c r="F50" i="2" s="1"/>
  <c r="F46" i="2"/>
  <c r="G28" i="2"/>
  <c r="F21" i="2"/>
  <c r="G46" i="2"/>
  <c r="AP50" i="2"/>
  <c r="AH50" i="2"/>
  <c r="Z50" i="2"/>
  <c r="R50" i="2"/>
  <c r="S54" i="2" s="1"/>
  <c r="J50" i="2"/>
  <c r="G42" i="2"/>
  <c r="AM54" i="2"/>
  <c r="X53" i="2"/>
  <c r="AC54" i="2" l="1"/>
  <c r="N53" i="2"/>
  <c r="I53" i="2"/>
  <c r="AH53" i="2"/>
  <c r="G50" i="2"/>
  <c r="AH54" i="2"/>
  <c r="AC53" i="2"/>
  <c r="I54" i="2"/>
</calcChain>
</file>

<file path=xl/sharedStrings.xml><?xml version="1.0" encoding="utf-8"?>
<sst xmlns="http://schemas.openxmlformats.org/spreadsheetml/2006/main" count="342" uniqueCount="208">
  <si>
    <t>HÉTFŐ</t>
  </si>
  <si>
    <t>KEDD</t>
  </si>
  <si>
    <t>SZERDA</t>
  </si>
  <si>
    <t>CSÜTÖRTÖK</t>
  </si>
  <si>
    <t>PÉNTEK</t>
  </si>
  <si>
    <t>8.00-8.45</t>
  </si>
  <si>
    <t>8.55-9.40</t>
  </si>
  <si>
    <t>Természettudományok alapjai gyakorlat G1 csop. minden héten</t>
  </si>
  <si>
    <t>Tárgykód</t>
  </si>
  <si>
    <t>Tárgynév</t>
  </si>
  <si>
    <t>9.50-10.35</t>
  </si>
  <si>
    <t>RKEMR1HBNF</t>
  </si>
  <si>
    <t>Műszaki rajz és dokumentáció, CAD (blended) előadás</t>
  </si>
  <si>
    <t>10.45-11.30</t>
  </si>
  <si>
    <t>Műszaki rajz és dok.  gyakorlat, L2 csoport, minden héten</t>
  </si>
  <si>
    <t>11.40-12.25</t>
  </si>
  <si>
    <t>12.35-13.20</t>
  </si>
  <si>
    <t>Matematika I. gyakorlat G2 csoport, minden héten</t>
  </si>
  <si>
    <t>13.30-14.15</t>
  </si>
  <si>
    <t>14.25-15.10</t>
  </si>
  <si>
    <t>15.20-16.05</t>
  </si>
  <si>
    <t>16.15-17.00</t>
  </si>
  <si>
    <t>17.10-17.55</t>
  </si>
  <si>
    <t>18.05-18.50</t>
  </si>
  <si>
    <t>19.00-19.45</t>
  </si>
  <si>
    <t>19.55-20.40</t>
  </si>
  <si>
    <t>20.50-21.35</t>
  </si>
  <si>
    <t>Szakmai gyakorlat</t>
  </si>
  <si>
    <t>kr</t>
  </si>
  <si>
    <t>k</t>
  </si>
  <si>
    <t>l</t>
  </si>
  <si>
    <t>tgy</t>
  </si>
  <si>
    <t>ea</t>
  </si>
  <si>
    <t>9.</t>
  </si>
  <si>
    <t>8.</t>
  </si>
  <si>
    <t>Tantárgyak</t>
  </si>
  <si>
    <t>Kód</t>
  </si>
  <si>
    <t>Összóra:</t>
  </si>
  <si>
    <t>Gyakorlati órák:</t>
  </si>
  <si>
    <t>Évközi jegy (é)</t>
  </si>
  <si>
    <t>Vizsga (v)</t>
  </si>
  <si>
    <t>Alap összesen:</t>
  </si>
  <si>
    <t>v</t>
  </si>
  <si>
    <t>Kockázatelemzés</t>
  </si>
  <si>
    <t>RKXKO1MBNF</t>
  </si>
  <si>
    <t>34.</t>
  </si>
  <si>
    <t>Környezetgazdálkodás, hatásvizsgálat</t>
  </si>
  <si>
    <t>RKXKH1MBNF</t>
  </si>
  <si>
    <t>33.</t>
  </si>
  <si>
    <t xml:space="preserve">Környezetjogi ismeretek </t>
  </si>
  <si>
    <t>RKXKJ1MBNF</t>
  </si>
  <si>
    <t>32.</t>
  </si>
  <si>
    <t>összesen:</t>
  </si>
  <si>
    <t>Környezetmenedzsment (10-30kr.)</t>
  </si>
  <si>
    <t>é</t>
  </si>
  <si>
    <t>Térinformatika</t>
  </si>
  <si>
    <t>RKXTI1MBNF</t>
  </si>
  <si>
    <t>31.</t>
  </si>
  <si>
    <t>Természet és tájvédelem, terepi gyakorlatok</t>
  </si>
  <si>
    <t>RKXTT1HBNF</t>
  </si>
  <si>
    <t>30.</t>
  </si>
  <si>
    <t>Informatika (blended)</t>
  </si>
  <si>
    <t>RMEIF1HBNF</t>
  </si>
  <si>
    <t>29.</t>
  </si>
  <si>
    <t>Környezetelemzés,környezeti informatika (10-30kr.)</t>
  </si>
  <si>
    <t>Szabályozás és vezérlés (blended)</t>
  </si>
  <si>
    <t>RKESV1HBNF</t>
  </si>
  <si>
    <t>28.</t>
  </si>
  <si>
    <t>RKXMA2HBNF</t>
  </si>
  <si>
    <t>Mérések adatfeldolgozása</t>
  </si>
  <si>
    <t>RKXMF1MBNF</t>
  </si>
  <si>
    <t>27.</t>
  </si>
  <si>
    <t>Gépszerkezetek (blended)</t>
  </si>
  <si>
    <t>RKEGZ1MBNF</t>
  </si>
  <si>
    <t>26.</t>
  </si>
  <si>
    <t>Műszaki rajz alapjai, CAD  (blended)</t>
  </si>
  <si>
    <t xml:space="preserve">RKEMR1HBNF </t>
  </si>
  <si>
    <t>25.</t>
  </si>
  <si>
    <r>
      <t xml:space="preserve">Műszaki mechanika </t>
    </r>
    <r>
      <rPr>
        <sz val="12"/>
        <color rgb="FFFF0000"/>
        <rFont val="Arial CE"/>
        <charset val="238"/>
      </rPr>
      <t xml:space="preserve"> (blended)</t>
    </r>
  </si>
  <si>
    <t>RKXMH1HBNF</t>
  </si>
  <si>
    <t>24.</t>
  </si>
  <si>
    <t>Műszaki mérnöki ismeretek (20-50kr.)</t>
  </si>
  <si>
    <t>RMXKE2KBNF,RKXFI1HBNF</t>
  </si>
  <si>
    <t>Környezetanalitika és kémiai analízis</t>
  </si>
  <si>
    <t>RKXKA1HBNF</t>
  </si>
  <si>
    <t>23.</t>
  </si>
  <si>
    <t>Közegészségügy és egészségvédelem</t>
  </si>
  <si>
    <t>RKXKU1MBNF</t>
  </si>
  <si>
    <t>22.</t>
  </si>
  <si>
    <t xml:space="preserve">Környezeti műveletek és technológiák II.  ( Energetikai alapok és energiaellátás) </t>
  </si>
  <si>
    <t>RKXKM2MBNF</t>
  </si>
  <si>
    <t>21.</t>
  </si>
  <si>
    <t>RKEKE1MBNF</t>
  </si>
  <si>
    <t xml:space="preserve">Környezeti műveletek és technológiák I. (Víz-, Szennyvíztisztítás) </t>
  </si>
  <si>
    <t>RKXKM1MBNF</t>
  </si>
  <si>
    <t>20.</t>
  </si>
  <si>
    <t>Környezeti elemek védelme V-VI. (Sugárvédelem és hulladékgazdálkodás)</t>
  </si>
  <si>
    <t>RKXKE3MBNF</t>
  </si>
  <si>
    <t>19.</t>
  </si>
  <si>
    <t>Környezeti elemek védelme III-IV. (Zaj-, rezgés-, és levegőtisztaságvédelem)</t>
  </si>
  <si>
    <t>RKXKZRMBNF</t>
  </si>
  <si>
    <t>18.</t>
  </si>
  <si>
    <t>Környezeti elemek védelme I.-II. (Víz-, és talajvédelem) (blended)</t>
  </si>
  <si>
    <t>17.</t>
  </si>
  <si>
    <t>Környezeti elemek védelme (30-70kr.)                                                                         összesen:</t>
  </si>
  <si>
    <t>Hallgatói tutorálás</t>
  </si>
  <si>
    <t>RTXHT1MBNF</t>
  </si>
  <si>
    <t>16.</t>
  </si>
  <si>
    <t>Tutori rendszer kiépítése és korszerű tanulástechnika</t>
  </si>
  <si>
    <t>RTXTK1MBNF</t>
  </si>
  <si>
    <t>15.</t>
  </si>
  <si>
    <t>Tanulásmódszertan</t>
  </si>
  <si>
    <t>RTXTM1MBNF</t>
  </si>
  <si>
    <t>14.</t>
  </si>
  <si>
    <t>Projektmenedzsment (blended)</t>
  </si>
  <si>
    <t>RMEPR1KBNF</t>
  </si>
  <si>
    <t>13.</t>
  </si>
  <si>
    <t>Menedzsment és vállalkozásgazdaságtan (blended)</t>
  </si>
  <si>
    <t>GVEVG2RBNF</t>
  </si>
  <si>
    <t>12.</t>
  </si>
  <si>
    <t>Közgazdaságtan</t>
  </si>
  <si>
    <t>GKXKG1RBNF</t>
  </si>
  <si>
    <t>11.</t>
  </si>
  <si>
    <t>Gazdasági és Humán ismeretek   (10-30kr.)                                                        összesen:</t>
  </si>
  <si>
    <t>Földtudományi ismeretek</t>
  </si>
  <si>
    <t>RKXFT1MBNF</t>
  </si>
  <si>
    <t>10.</t>
  </si>
  <si>
    <t>RKXBI1HBNF</t>
  </si>
  <si>
    <t>Ökológia</t>
  </si>
  <si>
    <t>RKXOK1MBNF</t>
  </si>
  <si>
    <t>Elektrotechnika</t>
  </si>
  <si>
    <t>RKXEL1HBNF</t>
  </si>
  <si>
    <t>Környezeti biológia alapjai</t>
  </si>
  <si>
    <t>7.</t>
  </si>
  <si>
    <t xml:space="preserve">Mérnöki fizika </t>
  </si>
  <si>
    <t>RKXFI1HBNF</t>
  </si>
  <si>
    <t>6.</t>
  </si>
  <si>
    <t>RMXKE1KBNF</t>
  </si>
  <si>
    <t>Kémia II.</t>
  </si>
  <si>
    <t>RMXKE2KBNF</t>
  </si>
  <si>
    <t>5.</t>
  </si>
  <si>
    <t>Kémia I.</t>
  </si>
  <si>
    <t>4.</t>
  </si>
  <si>
    <t xml:space="preserve"> RKXMA1HBNF aláírás</t>
  </si>
  <si>
    <t>Matematika II.</t>
  </si>
  <si>
    <t>3.</t>
  </si>
  <si>
    <t>Matematika I.</t>
  </si>
  <si>
    <t>RKXMA1HBNF</t>
  </si>
  <si>
    <t>2.</t>
  </si>
  <si>
    <t>Természettudományok alapjai</t>
  </si>
  <si>
    <t>RKXTA1MBNF</t>
  </si>
  <si>
    <t>1.</t>
  </si>
  <si>
    <t>Természettudományos alapismeretek (40-60kr.)</t>
  </si>
  <si>
    <t>óra</t>
  </si>
  <si>
    <t>Előtanulmány</t>
  </si>
  <si>
    <t>Félévek</t>
  </si>
  <si>
    <r>
      <t>kredi</t>
    </r>
    <r>
      <rPr>
        <b/>
        <sz val="12"/>
        <color theme="1"/>
        <rFont val="Arial CE"/>
        <charset val="238"/>
      </rPr>
      <t>t</t>
    </r>
  </si>
  <si>
    <t>heti</t>
  </si>
  <si>
    <t xml:space="preserve">      heti óraszámokkal (ea:előadás; tgy:tantermi gyakorlat;. l:labor). ; követelményekkel (k.: v:vizsga, é:évközi jegy, a:aláírás, h:háromfokozatú értékelés); kreditekkel (kr.)</t>
  </si>
  <si>
    <t>szakfelelős: Dr. Mészárosné Dr. Bálint Ágnes</t>
  </si>
  <si>
    <t>Érvényes 2023. szeptember 1-től</t>
  </si>
  <si>
    <t>Környezetmérnök szak</t>
  </si>
  <si>
    <t>Határozat száma: RKK-KT-LXXXVIII/152/2022</t>
  </si>
  <si>
    <t>Nappali tagozat</t>
  </si>
  <si>
    <t xml:space="preserve">Rejtő Sándor Könnyűipari és Környezetmérnöki Kar </t>
  </si>
  <si>
    <t xml:space="preserve">Elfogadta az RKK tanácsa: 2022. november 3. </t>
  </si>
  <si>
    <t xml:space="preserve">BSc (F) Mintatanterv </t>
  </si>
  <si>
    <t>Óbudai Egyetem</t>
  </si>
  <si>
    <t>Matematika I. gyakorlat G1 csoport, minden héten</t>
  </si>
  <si>
    <t>Műszaki rajz és dok.  gyakorlat, L1 csoport, minden héten</t>
  </si>
  <si>
    <t>Tanulásmódszertan gyakorlat, G02 csoport minden  héten</t>
  </si>
  <si>
    <t>Műszaki rajz és dok.  gyakorlat, L4 csoport, minden héten</t>
  </si>
  <si>
    <t>Természettudományok alapjai gyakorlat G2 csop. minden héten</t>
  </si>
  <si>
    <t>Matematika I. gyakorlat G3 csoport, minden héten</t>
  </si>
  <si>
    <t>Természettudományok alapjai gyakorlat G3 csop. minden héten</t>
  </si>
  <si>
    <t>Tanulásmódszertan gyakorlat, G03 csoport minden  héten</t>
  </si>
  <si>
    <t>Közgazdaságtan előadás, minden héten</t>
  </si>
  <si>
    <t>Közgazdaságtan gyakorlat, minden héten</t>
  </si>
  <si>
    <t>KÖM I. tankör</t>
  </si>
  <si>
    <t>Környezeti biológia alapjai gyakorlat, G csoport, minden héten</t>
  </si>
  <si>
    <t>Környezeti biológia alapjai. ea. minden héten</t>
  </si>
  <si>
    <t>Matematika I. ea. minden héten</t>
  </si>
  <si>
    <t>Természettudományok alapjai ea. páratlan héten</t>
  </si>
  <si>
    <t>Patronálás páratlan héten</t>
  </si>
  <si>
    <t>KÖM II. tankör</t>
  </si>
  <si>
    <t>A jelölt kurzusok közül ahol hely van, azt kell felvenni, ha a saját színnel  jelölt csoportok betelnek.</t>
  </si>
  <si>
    <t>Kritérium köv.</t>
  </si>
  <si>
    <t>Testnevelés I.</t>
  </si>
  <si>
    <t>h</t>
  </si>
  <si>
    <t>Testnevelés II.</t>
  </si>
  <si>
    <t>Testnevelés III.</t>
  </si>
  <si>
    <t>Testnevelés IV.</t>
  </si>
  <si>
    <t>RKIPTKMBNF</t>
  </si>
  <si>
    <t>Patronálás</t>
  </si>
  <si>
    <t>a</t>
  </si>
  <si>
    <t xml:space="preserve">kritériumtárgy1 (angol vagy német nyelven) </t>
  </si>
  <si>
    <t>"</t>
  </si>
  <si>
    <t xml:space="preserve">kritériumtárgy2 (angol vagy német nyelven) </t>
  </si>
  <si>
    <t>6 hét</t>
  </si>
  <si>
    <t>Kémia I. gyakorlat, L01 csoport, minden héten</t>
  </si>
  <si>
    <t>Kémia I. előadás, minden héten</t>
  </si>
  <si>
    <t>A kék színnel jelölt kurzusok közül ahol hely van, azt kell felvenni, ha a saját színnel  jelölt csoportok betelnek.</t>
  </si>
  <si>
    <t>Kémia I. gyakorlat, L02 csoport, minden héten</t>
  </si>
  <si>
    <t xml:space="preserve">Az ONLINE ELŐADÁSOK (Műszaki rajz és dokumentáció) alatt felsorolt tárgy esetében a tananyagot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</si>
  <si>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r>
      <rPr>
        <b/>
        <sz val="9"/>
        <color theme="1"/>
        <rFont val="Arial"/>
        <family val="2"/>
      </rPr>
      <t xml:space="preserve">ONLINE ELŐADÁS, NINCS ÓRARENDI IDŐPONT, 
DE A </t>
    </r>
    <r>
      <rPr>
        <b/>
        <sz val="9"/>
        <color rgb="FFFF0000"/>
        <rFont val="Arial"/>
        <family val="2"/>
      </rPr>
      <t>NEPTUNBAN A TÁRGY KURZUSÁT FEL KELL VENNI</t>
    </r>
    <r>
      <rPr>
        <b/>
        <sz val="9"/>
        <color theme="1"/>
        <rFont val="Arial"/>
        <family val="2"/>
      </rPr>
      <t xml:space="preserve">!               </t>
    </r>
    <r>
      <rPr>
        <b/>
        <sz val="11"/>
        <color theme="1"/>
        <rFont val="Arial"/>
        <family val="2"/>
        <charset val="238"/>
      </rPr>
      <t xml:space="preserve">                                   </t>
    </r>
  </si>
  <si>
    <t xml:space="preserve">Kedves Hallgatók! Kérjük, hogy a mintatanterv 1. félévéhez kapcsolódó minden kurzust vegyenek fel (mintatantervben sárgán kijelölve),  akkor is, ha nincs órarendi időpont hozzárendelve. A kurzus ebben az esetben online formában indul. Nyomatékosan kérjük, hogy az órarendi változatoktól ne térjenek el, mert  a társaiknak az órarendi ütközést eredményez!!!!! </t>
  </si>
  <si>
    <t>Tanulásmódszertan előadás, páros héten</t>
  </si>
  <si>
    <t>Kémia I. gyakorlat, L03 csoport, minden héten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</si>
</sst>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</font>
    <font>
      <sz val="18"/>
      <color theme="1"/>
      <name val="Arial"/>
      <family val="2"/>
      <charset val="238"/>
    </font>
    <font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8"/>
      <color theme="1"/>
      <name val="Arial CE"/>
      <charset val="238"/>
    </font>
    <font>
      <b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2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sz val="11"/>
      <color theme="1"/>
      <name val="Arial CE"/>
      <charset val="238"/>
    </font>
    <font>
      <sz val="9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b/>
      <sz val="9"/>
      <color theme="1"/>
      <name val="Arial CE"/>
      <charset val="238"/>
    </font>
    <font>
      <sz val="8"/>
      <name val="Arial CE"/>
      <charset val="238"/>
    </font>
    <font>
      <i/>
      <sz val="12"/>
      <color theme="1"/>
      <name val="Arial CE"/>
      <charset val="238"/>
    </font>
    <font>
      <sz val="10"/>
      <color theme="1"/>
      <name val="Arial CE"/>
      <charset val="238"/>
    </font>
    <font>
      <sz val="12"/>
      <color rgb="FFFF000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4"/>
      <color theme="1"/>
      <name val="Arial CE"/>
      <charset val="238"/>
    </font>
    <font>
      <i/>
      <sz val="14"/>
      <color theme="1"/>
      <name val="Arial CE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sz val="12"/>
      <color theme="1"/>
      <name val="Wingdings 3"/>
      <family val="1"/>
      <charset val="2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2"/>
      <name val="Arial CE"/>
      <charset val="238"/>
    </font>
    <font>
      <sz val="12"/>
      <name val="Wingdings 3"/>
      <family val="1"/>
      <charset val="2"/>
    </font>
    <font>
      <b/>
      <i/>
      <sz val="12"/>
      <name val="Arial CE"/>
      <family val="2"/>
      <charset val="238"/>
    </font>
    <font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38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1" xfId="0" applyFont="1" applyBorder="1"/>
    <xf numFmtId="0" fontId="14" fillId="0" borderId="1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1" applyFont="1" applyAlignment="1">
      <alignment vertical="center"/>
    </xf>
    <xf numFmtId="0" fontId="17" fillId="4" borderId="0" xfId="1" applyFont="1" applyFill="1" applyAlignment="1">
      <alignment vertical="center"/>
    </xf>
    <xf numFmtId="0" fontId="17" fillId="0" borderId="0" xfId="1" applyFont="1" applyAlignment="1">
      <alignment vertical="center" wrapText="1"/>
    </xf>
    <xf numFmtId="49" fontId="17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7" fillId="4" borderId="0" xfId="1" applyFont="1" applyFill="1" applyAlignment="1">
      <alignment vertical="center" wrapText="1"/>
    </xf>
    <xf numFmtId="49" fontId="17" fillId="4" borderId="0" xfId="1" applyNumberFormat="1" applyFont="1" applyFill="1" applyAlignment="1">
      <alignment horizontal="left" vertical="center"/>
    </xf>
    <xf numFmtId="0" fontId="18" fillId="4" borderId="0" xfId="1" applyFont="1" applyFill="1" applyAlignment="1">
      <alignment horizontal="center" vertical="center"/>
    </xf>
    <xf numFmtId="0" fontId="19" fillId="4" borderId="0" xfId="1" applyFont="1" applyFill="1" applyAlignment="1">
      <alignment vertical="center"/>
    </xf>
    <xf numFmtId="0" fontId="20" fillId="4" borderId="0" xfId="1" applyFont="1" applyFill="1" applyAlignment="1">
      <alignment vertical="center"/>
    </xf>
    <xf numFmtId="0" fontId="20" fillId="4" borderId="0" xfId="1" applyFont="1" applyFill="1" applyAlignment="1">
      <alignment horizontal="center" vertical="center"/>
    </xf>
    <xf numFmtId="0" fontId="22" fillId="4" borderId="0" xfId="1" applyFont="1" applyFill="1" applyAlignment="1">
      <alignment horizontal="right" vertical="center"/>
    </xf>
    <xf numFmtId="1" fontId="20" fillId="4" borderId="0" xfId="1" applyNumberFormat="1" applyFont="1" applyFill="1" applyAlignment="1">
      <alignment vertical="center"/>
    </xf>
    <xf numFmtId="1" fontId="24" fillId="4" borderId="0" xfId="1" applyNumberFormat="1" applyFont="1" applyFill="1" applyAlignment="1">
      <alignment horizontal="center" vertical="center"/>
    </xf>
    <xf numFmtId="0" fontId="23" fillId="4" borderId="0" xfId="1" applyFont="1" applyFill="1" applyAlignment="1">
      <alignment vertical="center" wrapText="1"/>
    </xf>
    <xf numFmtId="49" fontId="23" fillId="4" borderId="0" xfId="1" applyNumberFormat="1" applyFont="1" applyFill="1" applyAlignment="1">
      <alignment horizontal="left" vertical="center"/>
    </xf>
    <xf numFmtId="0" fontId="23" fillId="4" borderId="0" xfId="1" applyFont="1" applyFill="1" applyAlignment="1">
      <alignment horizontal="center" vertical="center"/>
    </xf>
    <xf numFmtId="1" fontId="25" fillId="4" borderId="0" xfId="1" applyNumberFormat="1" applyFont="1" applyFill="1" applyAlignment="1">
      <alignment horizontal="center"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horizontal="left" vertical="center"/>
    </xf>
    <xf numFmtId="1" fontId="24" fillId="4" borderId="1" xfId="1" applyNumberFormat="1" applyFont="1" applyFill="1" applyBorder="1" applyAlignment="1">
      <alignment horizontal="center" vertical="center"/>
    </xf>
    <xf numFmtId="1" fontId="25" fillId="4" borderId="1" xfId="1" applyNumberFormat="1" applyFont="1" applyFill="1" applyBorder="1" applyAlignment="1">
      <alignment horizontal="center" vertical="center"/>
    </xf>
    <xf numFmtId="1" fontId="20" fillId="4" borderId="1" xfId="1" applyNumberFormat="1" applyFont="1" applyFill="1" applyBorder="1" applyAlignment="1">
      <alignment vertical="center"/>
    </xf>
    <xf numFmtId="0" fontId="20" fillId="4" borderId="1" xfId="1" applyFont="1" applyFill="1" applyBorder="1" applyAlignment="1">
      <alignment vertical="center"/>
    </xf>
    <xf numFmtId="0" fontId="28" fillId="4" borderId="1" xfId="1" applyFont="1" applyFill="1" applyBorder="1" applyAlignment="1">
      <alignment horizontal="right" vertical="center"/>
    </xf>
    <xf numFmtId="1" fontId="25" fillId="4" borderId="9" xfId="1" applyNumberFormat="1" applyFont="1" applyFill="1" applyBorder="1" applyAlignment="1">
      <alignment horizontal="center" vertical="center"/>
    </xf>
    <xf numFmtId="1" fontId="20" fillId="4" borderId="9" xfId="1" applyNumberFormat="1" applyFont="1" applyFill="1" applyBorder="1" applyAlignment="1">
      <alignment vertical="center"/>
    </xf>
    <xf numFmtId="1" fontId="24" fillId="4" borderId="9" xfId="1" applyNumberFormat="1" applyFont="1" applyFill="1" applyBorder="1" applyAlignment="1">
      <alignment horizontal="center" vertical="center"/>
    </xf>
    <xf numFmtId="0" fontId="28" fillId="4" borderId="0" xfId="1" applyFont="1" applyFill="1" applyAlignment="1">
      <alignment vertical="center"/>
    </xf>
    <xf numFmtId="0" fontId="28" fillId="4" borderId="24" xfId="1" applyFont="1" applyFill="1" applyBorder="1" applyAlignment="1">
      <alignment horizontal="center" vertical="center"/>
    </xf>
    <xf numFmtId="0" fontId="28" fillId="4" borderId="34" xfId="1" applyFont="1" applyFill="1" applyBorder="1" applyAlignment="1">
      <alignment horizontal="center" vertical="center"/>
    </xf>
    <xf numFmtId="0" fontId="28" fillId="4" borderId="35" xfId="1" applyFont="1" applyFill="1" applyBorder="1" applyAlignment="1">
      <alignment horizontal="center" vertical="center"/>
    </xf>
    <xf numFmtId="0" fontId="28" fillId="4" borderId="36" xfId="1" applyFont="1" applyFill="1" applyBorder="1" applyAlignment="1">
      <alignment horizontal="center" vertical="center"/>
    </xf>
    <xf numFmtId="0" fontId="28" fillId="4" borderId="37" xfId="1" applyFont="1" applyFill="1" applyBorder="1" applyAlignment="1">
      <alignment horizontal="center" vertical="center"/>
    </xf>
    <xf numFmtId="0" fontId="28" fillId="4" borderId="27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vertical="center"/>
    </xf>
    <xf numFmtId="0" fontId="29" fillId="4" borderId="0" xfId="1" applyFont="1" applyFill="1" applyAlignment="1">
      <alignment vertical="center"/>
    </xf>
    <xf numFmtId="0" fontId="30" fillId="4" borderId="1" xfId="1" applyFont="1" applyFill="1" applyBorder="1" applyAlignment="1">
      <alignment horizontal="right" vertical="center"/>
    </xf>
    <xf numFmtId="0" fontId="30" fillId="4" borderId="1" xfId="1" applyFont="1" applyFill="1" applyBorder="1" applyAlignment="1">
      <alignment vertical="center"/>
    </xf>
    <xf numFmtId="0" fontId="30" fillId="5" borderId="38" xfId="1" applyFont="1" applyFill="1" applyBorder="1" applyAlignment="1">
      <alignment horizontal="center" vertical="center"/>
    </xf>
    <xf numFmtId="1" fontId="28" fillId="5" borderId="39" xfId="1" applyNumberFormat="1" applyFont="1" applyFill="1" applyBorder="1" applyAlignment="1">
      <alignment horizontal="center" vertical="center"/>
    </xf>
    <xf numFmtId="1" fontId="28" fillId="5" borderId="40" xfId="1" applyNumberFormat="1" applyFont="1" applyFill="1" applyBorder="1" applyAlignment="1">
      <alignment horizontal="center" vertical="center"/>
    </xf>
    <xf numFmtId="1" fontId="28" fillId="5" borderId="41" xfId="1" applyNumberFormat="1" applyFont="1" applyFill="1" applyBorder="1" applyAlignment="1">
      <alignment horizontal="center" vertical="center"/>
    </xf>
    <xf numFmtId="1" fontId="28" fillId="5" borderId="42" xfId="1" applyNumberFormat="1" applyFont="1" applyFill="1" applyBorder="1" applyAlignment="1">
      <alignment horizontal="center" vertical="center"/>
    </xf>
    <xf numFmtId="1" fontId="28" fillId="5" borderId="43" xfId="1" applyNumberFormat="1" applyFont="1" applyFill="1" applyBorder="1" applyAlignment="1">
      <alignment horizontal="center" vertical="center"/>
    </xf>
    <xf numFmtId="1" fontId="28" fillId="5" borderId="44" xfId="1" applyNumberFormat="1" applyFont="1" applyFill="1" applyBorder="1" applyAlignment="1">
      <alignment horizontal="center" vertical="center"/>
    </xf>
    <xf numFmtId="1" fontId="31" fillId="5" borderId="45" xfId="1" applyNumberFormat="1" applyFont="1" applyFill="1" applyBorder="1" applyAlignment="1">
      <alignment horizontal="center" vertical="center"/>
    </xf>
    <xf numFmtId="1" fontId="31" fillId="5" borderId="46" xfId="1" applyNumberFormat="1" applyFont="1" applyFill="1" applyBorder="1" applyAlignment="1">
      <alignment horizontal="center" vertical="center"/>
    </xf>
    <xf numFmtId="0" fontId="27" fillId="4" borderId="47" xfId="1" applyFont="1" applyFill="1" applyBorder="1" applyAlignment="1">
      <alignment horizontal="left" vertical="center"/>
    </xf>
    <xf numFmtId="1" fontId="33" fillId="4" borderId="25" xfId="1" applyNumberFormat="1" applyFont="1" applyFill="1" applyBorder="1" applyAlignment="1">
      <alignment horizontal="center" vertical="center"/>
    </xf>
    <xf numFmtId="1" fontId="26" fillId="4" borderId="48" xfId="1" applyNumberFormat="1" applyFont="1" applyFill="1" applyBorder="1" applyAlignment="1">
      <alignment horizontal="center" vertical="center"/>
    </xf>
    <xf numFmtId="1" fontId="26" fillId="4" borderId="49" xfId="1" applyNumberFormat="1" applyFont="1" applyFill="1" applyBorder="1" applyAlignment="1">
      <alignment horizontal="center" vertical="center"/>
    </xf>
    <xf numFmtId="1" fontId="26" fillId="4" borderId="10" xfId="1" applyNumberFormat="1" applyFont="1" applyFill="1" applyBorder="1" applyAlignment="1">
      <alignment horizontal="center" vertical="center"/>
    </xf>
    <xf numFmtId="1" fontId="33" fillId="4" borderId="2" xfId="1" applyNumberFormat="1" applyFont="1" applyFill="1" applyBorder="1" applyAlignment="1">
      <alignment horizontal="center" vertical="center"/>
    </xf>
    <xf numFmtId="0" fontId="27" fillId="4" borderId="48" xfId="1" applyFont="1" applyFill="1" applyBorder="1" applyAlignment="1">
      <alignment horizontal="left" vertical="center"/>
    </xf>
    <xf numFmtId="0" fontId="20" fillId="4" borderId="7" xfId="1" applyFont="1" applyFill="1" applyBorder="1" applyAlignment="1">
      <alignment horizontal="center" vertical="center"/>
    </xf>
    <xf numFmtId="0" fontId="27" fillId="4" borderId="50" xfId="1" applyFont="1" applyFill="1" applyBorder="1" applyAlignment="1">
      <alignment horizontal="left" vertical="center"/>
    </xf>
    <xf numFmtId="1" fontId="33" fillId="4" borderId="51" xfId="1" applyNumberFormat="1" applyFont="1" applyFill="1" applyBorder="1" applyAlignment="1">
      <alignment horizontal="center" vertical="center"/>
    </xf>
    <xf numFmtId="1" fontId="26" fillId="4" borderId="6" xfId="1" applyNumberFormat="1" applyFont="1" applyFill="1" applyBorder="1" applyAlignment="1">
      <alignment horizontal="center" vertical="center"/>
    </xf>
    <xf numFmtId="1" fontId="26" fillId="4" borderId="24" xfId="1" applyNumberFormat="1" applyFont="1" applyFill="1" applyBorder="1" applyAlignment="1">
      <alignment horizontal="center" vertical="center"/>
    </xf>
    <xf numFmtId="1" fontId="26" fillId="4" borderId="26" xfId="1" applyNumberFormat="1" applyFont="1" applyFill="1" applyBorder="1" applyAlignment="1">
      <alignment horizontal="center" vertical="center"/>
    </xf>
    <xf numFmtId="0" fontId="20" fillId="4" borderId="26" xfId="1" applyFont="1" applyFill="1" applyBorder="1" applyAlignment="1">
      <alignment horizontal="center" vertical="center"/>
    </xf>
    <xf numFmtId="0" fontId="27" fillId="4" borderId="6" xfId="1" applyFont="1" applyFill="1" applyBorder="1" applyAlignment="1">
      <alignment horizontal="left" vertical="center"/>
    </xf>
    <xf numFmtId="0" fontId="19" fillId="4" borderId="0" xfId="1" applyFont="1" applyFill="1" applyAlignment="1">
      <alignment vertical="center" wrapText="1"/>
    </xf>
    <xf numFmtId="0" fontId="27" fillId="4" borderId="52" xfId="1" applyFont="1" applyFill="1" applyBorder="1" applyAlignment="1">
      <alignment horizontal="left" vertical="center"/>
    </xf>
    <xf numFmtId="1" fontId="33" fillId="4" borderId="29" xfId="1" applyNumberFormat="1" applyFont="1" applyFill="1" applyBorder="1" applyAlignment="1">
      <alignment horizontal="center" vertical="center"/>
    </xf>
    <xf numFmtId="1" fontId="26" fillId="4" borderId="1" xfId="1" applyNumberFormat="1" applyFont="1" applyFill="1" applyBorder="1" applyAlignment="1">
      <alignment horizontal="center" vertical="center"/>
    </xf>
    <xf numFmtId="1" fontId="26" fillId="4" borderId="28" xfId="1" applyNumberFormat="1" applyFont="1" applyFill="1" applyBorder="1" applyAlignment="1">
      <alignment horizontal="center" vertical="center"/>
    </xf>
    <xf numFmtId="1" fontId="26" fillId="4" borderId="7" xfId="1" applyNumberFormat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left" vertical="center"/>
    </xf>
    <xf numFmtId="0" fontId="27" fillId="5" borderId="13" xfId="1" applyFont="1" applyFill="1" applyBorder="1" applyAlignment="1">
      <alignment horizontal="left" vertical="center"/>
    </xf>
    <xf numFmtId="1" fontId="20" fillId="5" borderId="44" xfId="1" applyNumberFormat="1" applyFont="1" applyFill="1" applyBorder="1" applyAlignment="1">
      <alignment horizontal="center" vertical="center"/>
    </xf>
    <xf numFmtId="49" fontId="20" fillId="5" borderId="54" xfId="1" applyNumberFormat="1" applyFont="1" applyFill="1" applyBorder="1" applyAlignment="1">
      <alignment horizontal="right" vertical="center"/>
    </xf>
    <xf numFmtId="49" fontId="20" fillId="5" borderId="44" xfId="1" applyNumberFormat="1" applyFont="1" applyFill="1" applyBorder="1" applyAlignment="1">
      <alignment horizontal="left" vertical="center"/>
    </xf>
    <xf numFmtId="1" fontId="33" fillId="0" borderId="51" xfId="1" applyNumberFormat="1" applyFont="1" applyBorder="1" applyAlignment="1">
      <alignment horizontal="center" vertical="center"/>
    </xf>
    <xf numFmtId="1" fontId="26" fillId="0" borderId="6" xfId="1" applyNumberFormat="1" applyFont="1" applyBorder="1" applyAlignment="1">
      <alignment horizontal="center" vertical="center"/>
    </xf>
    <xf numFmtId="1" fontId="26" fillId="0" borderId="26" xfId="1" applyNumberFormat="1" applyFont="1" applyBorder="1" applyAlignment="1">
      <alignment horizontal="center" vertical="center"/>
    </xf>
    <xf numFmtId="1" fontId="33" fillId="4" borderId="36" xfId="1" applyNumberFormat="1" applyFont="1" applyFill="1" applyBorder="1" applyAlignment="1">
      <alignment horizontal="center" vertical="center"/>
    </xf>
    <xf numFmtId="0" fontId="20" fillId="4" borderId="33" xfId="1" applyFont="1" applyFill="1" applyBorder="1" applyAlignment="1">
      <alignment horizontal="center" vertical="center"/>
    </xf>
    <xf numFmtId="1" fontId="33" fillId="0" borderId="29" xfId="1" applyNumberFormat="1" applyFont="1" applyBorder="1" applyAlignment="1">
      <alignment horizontal="center" vertical="center"/>
    </xf>
    <xf numFmtId="1" fontId="26" fillId="0" borderId="1" xfId="1" applyNumberFormat="1" applyFont="1" applyBorder="1" applyAlignment="1">
      <alignment horizontal="center" vertical="center"/>
    </xf>
    <xf numFmtId="1" fontId="26" fillId="0" borderId="7" xfId="1" applyNumberFormat="1" applyFont="1" applyBorder="1" applyAlignment="1">
      <alignment horizontal="center" vertical="center"/>
    </xf>
    <xf numFmtId="1" fontId="26" fillId="4" borderId="33" xfId="1" applyNumberFormat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left" vertical="center" wrapText="1"/>
    </xf>
    <xf numFmtId="0" fontId="27" fillId="4" borderId="55" xfId="1" applyFont="1" applyFill="1" applyBorder="1" applyAlignment="1">
      <alignment horizontal="left" vertical="center"/>
    </xf>
    <xf numFmtId="1" fontId="33" fillId="4" borderId="32" xfId="1" applyNumberFormat="1" applyFont="1" applyFill="1" applyBorder="1" applyAlignment="1">
      <alignment horizontal="center" vertical="center"/>
    </xf>
    <xf numFmtId="1" fontId="26" fillId="4" borderId="9" xfId="1" applyNumberFormat="1" applyFont="1" applyFill="1" applyBorder="1" applyAlignment="1">
      <alignment horizontal="center" vertical="center"/>
    </xf>
    <xf numFmtId="1" fontId="26" fillId="4" borderId="34" xfId="1" applyNumberFormat="1" applyFont="1" applyFill="1" applyBorder="1" applyAlignment="1">
      <alignment horizontal="center" vertical="center"/>
    </xf>
    <xf numFmtId="1" fontId="26" fillId="4" borderId="32" xfId="1" applyNumberFormat="1" applyFont="1" applyFill="1" applyBorder="1" applyAlignment="1">
      <alignment horizontal="center" vertical="center"/>
    </xf>
    <xf numFmtId="0" fontId="27" fillId="4" borderId="9" xfId="1" applyFont="1" applyFill="1" applyBorder="1" applyAlignment="1">
      <alignment horizontal="left" vertical="center"/>
    </xf>
    <xf numFmtId="49" fontId="20" fillId="5" borderId="40" xfId="1" applyNumberFormat="1" applyFont="1" applyFill="1" applyBorder="1" applyAlignment="1">
      <alignment vertical="center"/>
    </xf>
    <xf numFmtId="1" fontId="20" fillId="4" borderId="29" xfId="1" applyNumberFormat="1" applyFont="1" applyFill="1" applyBorder="1" applyAlignment="1">
      <alignment horizontal="center" vertical="center"/>
    </xf>
    <xf numFmtId="0" fontId="20" fillId="4" borderId="56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left" vertical="center" wrapText="1"/>
    </xf>
    <xf numFmtId="0" fontId="27" fillId="4" borderId="57" xfId="1" applyFont="1" applyFill="1" applyBorder="1" applyAlignment="1">
      <alignment horizontal="left" vertical="center"/>
    </xf>
    <xf numFmtId="1" fontId="33" fillId="4" borderId="58" xfId="1" applyNumberFormat="1" applyFont="1" applyFill="1" applyBorder="1" applyAlignment="1">
      <alignment horizontal="center" vertical="center"/>
    </xf>
    <xf numFmtId="1" fontId="26" fillId="4" borderId="59" xfId="1" applyNumberFormat="1" applyFont="1" applyFill="1" applyBorder="1" applyAlignment="1">
      <alignment horizontal="center" vertical="center"/>
    </xf>
    <xf numFmtId="1" fontId="26" fillId="4" borderId="56" xfId="1" applyNumberFormat="1" applyFont="1" applyFill="1" applyBorder="1" applyAlignment="1">
      <alignment horizontal="center" vertical="center"/>
    </xf>
    <xf numFmtId="1" fontId="33" fillId="0" borderId="58" xfId="1" applyNumberFormat="1" applyFont="1" applyBorder="1" applyAlignment="1">
      <alignment horizontal="center" vertical="center"/>
    </xf>
    <xf numFmtId="1" fontId="26" fillId="0" borderId="59" xfId="1" applyNumberFormat="1" applyFont="1" applyBorder="1" applyAlignment="1">
      <alignment horizontal="center" vertical="center"/>
    </xf>
    <xf numFmtId="1" fontId="26" fillId="0" borderId="56" xfId="1" applyNumberFormat="1" applyFont="1" applyBorder="1" applyAlignment="1">
      <alignment horizontal="center" vertical="center"/>
    </xf>
    <xf numFmtId="0" fontId="21" fillId="5" borderId="13" xfId="1" applyFont="1" applyFill="1" applyBorder="1" applyAlignment="1">
      <alignment horizontal="right" vertical="center"/>
    </xf>
    <xf numFmtId="1" fontId="26" fillId="4" borderId="29" xfId="1" applyNumberFormat="1" applyFont="1" applyFill="1" applyBorder="1" applyAlignment="1">
      <alignment horizontal="center" vertical="center"/>
    </xf>
    <xf numFmtId="0" fontId="27" fillId="4" borderId="6" xfId="1" applyFont="1" applyFill="1" applyBorder="1" applyAlignment="1">
      <alignment vertical="center" wrapText="1"/>
    </xf>
    <xf numFmtId="0" fontId="27" fillId="2" borderId="6" xfId="1" applyFont="1" applyFill="1" applyBorder="1" applyAlignment="1">
      <alignment vertical="center" wrapText="1"/>
    </xf>
    <xf numFmtId="0" fontId="27" fillId="2" borderId="1" xfId="1" applyFont="1" applyFill="1" applyBorder="1" applyAlignment="1">
      <alignment horizontal="left" vertical="center"/>
    </xf>
    <xf numFmtId="0" fontId="26" fillId="5" borderId="13" xfId="1" applyFont="1" applyFill="1" applyBorder="1" applyAlignment="1">
      <alignment vertical="center"/>
    </xf>
    <xf numFmtId="0" fontId="20" fillId="2" borderId="7" xfId="1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left" vertical="center"/>
    </xf>
    <xf numFmtId="0" fontId="20" fillId="2" borderId="33" xfId="1" applyFont="1" applyFill="1" applyBorder="1" applyAlignment="1">
      <alignment horizontal="center" vertical="center"/>
    </xf>
    <xf numFmtId="0" fontId="21" fillId="4" borderId="55" xfId="1" applyFont="1" applyFill="1" applyBorder="1" applyAlignment="1">
      <alignment horizontal="right" vertical="center"/>
    </xf>
    <xf numFmtId="1" fontId="21" fillId="4" borderId="36" xfId="1" applyNumberFormat="1" applyFont="1" applyFill="1" applyBorder="1" applyAlignment="1">
      <alignment horizontal="center" vertical="center"/>
    </xf>
    <xf numFmtId="1" fontId="21" fillId="4" borderId="9" xfId="1" applyNumberFormat="1" applyFont="1" applyFill="1" applyBorder="1" applyAlignment="1">
      <alignment horizontal="center" vertical="center"/>
    </xf>
    <xf numFmtId="1" fontId="21" fillId="4" borderId="34" xfId="1" applyNumberFormat="1" applyFont="1" applyFill="1" applyBorder="1" applyAlignment="1">
      <alignment horizontal="center" vertical="center"/>
    </xf>
    <xf numFmtId="1" fontId="21" fillId="4" borderId="32" xfId="1" applyNumberFormat="1" applyFont="1" applyFill="1" applyBorder="1" applyAlignment="1">
      <alignment horizontal="center" vertical="center"/>
    </xf>
    <xf numFmtId="1" fontId="21" fillId="4" borderId="33" xfId="1" applyNumberFormat="1" applyFont="1" applyFill="1" applyBorder="1" applyAlignment="1">
      <alignment horizontal="center" vertical="center"/>
    </xf>
    <xf numFmtId="49" fontId="26" fillId="2" borderId="9" xfId="1" applyNumberFormat="1" applyFont="1" applyFill="1" applyBorder="1" applyAlignment="1">
      <alignment horizontal="left" vertical="center"/>
    </xf>
    <xf numFmtId="0" fontId="20" fillId="2" borderId="9" xfId="1" applyFont="1" applyFill="1" applyBorder="1" applyAlignment="1">
      <alignment horizontal="center" vertical="center"/>
    </xf>
    <xf numFmtId="1" fontId="21" fillId="5" borderId="39" xfId="1" applyNumberFormat="1" applyFont="1" applyFill="1" applyBorder="1" applyAlignment="1">
      <alignment horizontal="center" vertical="center"/>
    </xf>
    <xf numFmtId="49" fontId="20" fillId="5" borderId="15" xfId="1" applyNumberFormat="1" applyFont="1" applyFill="1" applyBorder="1" applyAlignment="1">
      <alignment horizontal="right" vertical="center"/>
    </xf>
    <xf numFmtId="0" fontId="26" fillId="4" borderId="61" xfId="1" applyFont="1" applyFill="1" applyBorder="1" applyAlignment="1">
      <alignment horizontal="center" vertical="center"/>
    </xf>
    <xf numFmtId="0" fontId="21" fillId="4" borderId="43" xfId="1" applyFont="1" applyFill="1" applyBorder="1" applyAlignment="1">
      <alignment horizontal="right" vertical="center"/>
    </xf>
    <xf numFmtId="0" fontId="20" fillId="4" borderId="41" xfId="1" applyFont="1" applyFill="1" applyBorder="1" applyAlignment="1">
      <alignment horizontal="center" vertical="center"/>
    </xf>
    <xf numFmtId="0" fontId="20" fillId="4" borderId="42" xfId="1" applyFont="1" applyFill="1" applyBorder="1" applyAlignment="1">
      <alignment horizontal="center" vertical="center"/>
    </xf>
    <xf numFmtId="0" fontId="20" fillId="4" borderId="18" xfId="1" applyFont="1" applyFill="1" applyBorder="1" applyAlignment="1">
      <alignment vertical="center"/>
    </xf>
    <xf numFmtId="0" fontId="20" fillId="4" borderId="16" xfId="1" applyFont="1" applyFill="1" applyBorder="1" applyAlignment="1">
      <alignment horizontal="center" vertical="center"/>
    </xf>
    <xf numFmtId="0" fontId="20" fillId="4" borderId="18" xfId="1" applyFont="1" applyFill="1" applyBorder="1" applyAlignment="1">
      <alignment horizontal="center" vertical="center" wrapText="1"/>
    </xf>
    <xf numFmtId="0" fontId="20" fillId="4" borderId="17" xfId="1" applyFont="1" applyFill="1" applyBorder="1" applyAlignment="1">
      <alignment horizontal="center" vertical="center" wrapText="1"/>
    </xf>
    <xf numFmtId="49" fontId="20" fillId="4" borderId="17" xfId="1" applyNumberFormat="1" applyFont="1" applyFill="1" applyBorder="1" applyAlignment="1">
      <alignment horizontal="left" vertical="center"/>
    </xf>
    <xf numFmtId="0" fontId="21" fillId="4" borderId="12" xfId="1" applyFont="1" applyFill="1" applyBorder="1" applyAlignment="1">
      <alignment horizontal="right" vertical="center"/>
    </xf>
    <xf numFmtId="0" fontId="20" fillId="4" borderId="62" xfId="1" applyFont="1" applyFill="1" applyBorder="1" applyAlignment="1">
      <alignment horizontal="center" vertical="center"/>
    </xf>
    <xf numFmtId="0" fontId="20" fillId="4" borderId="63" xfId="1" applyFont="1" applyFill="1" applyBorder="1" applyAlignment="1">
      <alignment horizontal="center" vertical="center"/>
    </xf>
    <xf numFmtId="0" fontId="21" fillId="4" borderId="62" xfId="1" applyFont="1" applyFill="1" applyBorder="1" applyAlignment="1">
      <alignment horizontal="right" vertical="center"/>
    </xf>
    <xf numFmtId="0" fontId="20" fillId="4" borderId="62" xfId="1" applyFont="1" applyFill="1" applyBorder="1" applyAlignment="1">
      <alignment vertical="center"/>
    </xf>
    <xf numFmtId="0" fontId="20" fillId="4" borderId="64" xfId="1" applyFont="1" applyFill="1" applyBorder="1" applyAlignment="1">
      <alignment horizontal="center" vertical="center"/>
    </xf>
    <xf numFmtId="0" fontId="20" fillId="4" borderId="23" xfId="1" applyFont="1" applyFill="1" applyBorder="1" applyAlignment="1">
      <alignment vertical="center" wrapText="1"/>
    </xf>
    <xf numFmtId="0" fontId="20" fillId="4" borderId="17" xfId="1" applyFont="1" applyFill="1" applyBorder="1" applyAlignment="1">
      <alignment vertical="center"/>
    </xf>
    <xf numFmtId="0" fontId="20" fillId="4" borderId="68" xfId="1" applyFont="1" applyFill="1" applyBorder="1" applyAlignment="1">
      <alignment horizontal="center" vertical="center"/>
    </xf>
    <xf numFmtId="0" fontId="38" fillId="4" borderId="0" xfId="1" applyFont="1" applyFill="1" applyAlignment="1">
      <alignment vertical="center"/>
    </xf>
    <xf numFmtId="0" fontId="38" fillId="4" borderId="0" xfId="1" applyFont="1" applyFill="1" applyAlignment="1">
      <alignment horizontal="left" vertical="center"/>
    </xf>
    <xf numFmtId="0" fontId="38" fillId="4" borderId="0" xfId="1" applyFont="1" applyFill="1" applyAlignment="1">
      <alignment horizontal="right" vertical="center"/>
    </xf>
    <xf numFmtId="0" fontId="38" fillId="4" borderId="0" xfId="1" applyFont="1" applyFill="1" applyAlignment="1">
      <alignment horizontal="center" vertical="center"/>
    </xf>
    <xf numFmtId="0" fontId="38" fillId="4" borderId="0" xfId="1" applyFont="1" applyFill="1" applyAlignment="1">
      <alignment vertical="center" wrapText="1"/>
    </xf>
    <xf numFmtId="49" fontId="38" fillId="4" borderId="0" xfId="1" applyNumberFormat="1" applyFont="1" applyFill="1" applyAlignment="1">
      <alignment horizontal="left" vertical="center"/>
    </xf>
    <xf numFmtId="49" fontId="19" fillId="4" borderId="0" xfId="1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1" fontId="26" fillId="2" borderId="56" xfId="1" applyNumberFormat="1" applyFont="1" applyFill="1" applyBorder="1" applyAlignment="1">
      <alignment horizontal="center" vertical="center"/>
    </xf>
    <xf numFmtId="1" fontId="26" fillId="2" borderId="58" xfId="1" applyNumberFormat="1" applyFont="1" applyFill="1" applyBorder="1" applyAlignment="1">
      <alignment horizontal="center" vertical="center"/>
    </xf>
    <xf numFmtId="1" fontId="26" fillId="2" borderId="34" xfId="1" applyNumberFormat="1" applyFont="1" applyFill="1" applyBorder="1" applyAlignment="1">
      <alignment horizontal="center" vertical="center"/>
    </xf>
    <xf numFmtId="1" fontId="26" fillId="2" borderId="9" xfId="1" applyNumberFormat="1" applyFont="1" applyFill="1" applyBorder="1" applyAlignment="1">
      <alignment horizontal="center" vertical="center"/>
    </xf>
    <xf numFmtId="1" fontId="26" fillId="2" borderId="32" xfId="1" applyNumberFormat="1" applyFont="1" applyFill="1" applyBorder="1" applyAlignment="1">
      <alignment horizontal="center" vertical="center"/>
    </xf>
    <xf numFmtId="1" fontId="26" fillId="2" borderId="33" xfId="1" applyNumberFormat="1" applyFont="1" applyFill="1" applyBorder="1" applyAlignment="1">
      <alignment horizontal="center" vertical="center"/>
    </xf>
    <xf numFmtId="1" fontId="33" fillId="2" borderId="32" xfId="1" applyNumberFormat="1" applyFont="1" applyFill="1" applyBorder="1" applyAlignment="1">
      <alignment horizontal="center" vertical="center"/>
    </xf>
    <xf numFmtId="1" fontId="26" fillId="2" borderId="7" xfId="1" applyNumberFormat="1" applyFont="1" applyFill="1" applyBorder="1" applyAlignment="1">
      <alignment horizontal="center" vertical="center"/>
    </xf>
    <xf numFmtId="1" fontId="26" fillId="2" borderId="1" xfId="1" applyNumberFormat="1" applyFont="1" applyFill="1" applyBorder="1" applyAlignment="1">
      <alignment horizontal="center" vertical="center"/>
    </xf>
    <xf numFmtId="1" fontId="33" fillId="2" borderId="29" xfId="1" applyNumberFormat="1" applyFont="1" applyFill="1" applyBorder="1" applyAlignment="1">
      <alignment horizontal="center" vertical="center"/>
    </xf>
    <xf numFmtId="1" fontId="33" fillId="2" borderId="2" xfId="1" applyNumberFormat="1" applyFont="1" applyFill="1" applyBorder="1" applyAlignment="1">
      <alignment horizontal="center" vertical="center"/>
    </xf>
    <xf numFmtId="1" fontId="26" fillId="2" borderId="26" xfId="1" applyNumberFormat="1" applyFont="1" applyFill="1" applyBorder="1" applyAlignment="1">
      <alignment horizontal="center" vertical="center"/>
    </xf>
    <xf numFmtId="1" fontId="26" fillId="2" borderId="6" xfId="1" applyNumberFormat="1" applyFont="1" applyFill="1" applyBorder="1" applyAlignment="1">
      <alignment horizontal="center" vertical="center"/>
    </xf>
    <xf numFmtId="1" fontId="33" fillId="2" borderId="51" xfId="1" applyNumberFormat="1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right" vertical="center"/>
    </xf>
    <xf numFmtId="0" fontId="25" fillId="4" borderId="7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/>
    </xf>
    <xf numFmtId="0" fontId="26" fillId="4" borderId="29" xfId="0" applyFont="1" applyFill="1" applyBorder="1" applyAlignment="1">
      <alignment horizontal="right" vertical="center"/>
    </xf>
    <xf numFmtId="0" fontId="25" fillId="4" borderId="2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right" vertical="center"/>
    </xf>
    <xf numFmtId="0" fontId="25" fillId="4" borderId="26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42" fillId="4" borderId="50" xfId="0" applyFont="1" applyFill="1" applyBorder="1" applyAlignment="1">
      <alignment horizontal="center" vertical="center"/>
    </xf>
    <xf numFmtId="49" fontId="29" fillId="8" borderId="56" xfId="0" applyNumberFormat="1" applyFont="1" applyFill="1" applyBorder="1" applyAlignment="1">
      <alignment horizontal="left" vertical="center"/>
    </xf>
    <xf numFmtId="0" fontId="29" fillId="8" borderId="53" xfId="0" applyFont="1" applyFill="1" applyBorder="1" applyAlignment="1">
      <alignment horizontal="left" vertical="center" wrapText="1"/>
    </xf>
    <xf numFmtId="0" fontId="25" fillId="8" borderId="56" xfId="0" applyFont="1" applyFill="1" applyBorder="1" applyAlignment="1">
      <alignment horizontal="center" vertical="center"/>
    </xf>
    <xf numFmtId="0" fontId="26" fillId="8" borderId="58" xfId="0" applyFont="1" applyFill="1" applyBorder="1" applyAlignment="1">
      <alignment horizontal="center" vertical="center"/>
    </xf>
    <xf numFmtId="0" fontId="25" fillId="8" borderId="72" xfId="0" applyFont="1" applyFill="1" applyBorder="1" applyAlignment="1">
      <alignment horizontal="center" vertical="center"/>
    </xf>
    <xf numFmtId="0" fontId="25" fillId="8" borderId="59" xfId="0" applyFont="1" applyFill="1" applyBorder="1" applyAlignment="1">
      <alignment horizontal="center" vertical="center"/>
    </xf>
    <xf numFmtId="0" fontId="24" fillId="8" borderId="58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vertical="center"/>
    </xf>
    <xf numFmtId="0" fontId="24" fillId="8" borderId="58" xfId="0" applyFont="1" applyFill="1" applyBorder="1" applyAlignment="1">
      <alignment horizontal="right" vertical="center"/>
    </xf>
    <xf numFmtId="0" fontId="24" fillId="8" borderId="53" xfId="0" applyFont="1" applyFill="1" applyBorder="1" applyAlignment="1">
      <alignment horizontal="center" vertical="center"/>
    </xf>
    <xf numFmtId="0" fontId="42" fillId="8" borderId="57" xfId="0" applyFont="1" applyFill="1" applyBorder="1" applyAlignment="1">
      <alignment horizontal="center" vertical="center"/>
    </xf>
    <xf numFmtId="49" fontId="44" fillId="8" borderId="10" xfId="0" applyNumberFormat="1" applyFont="1" applyFill="1" applyBorder="1" applyAlignment="1">
      <alignment horizontal="left" vertical="center"/>
    </xf>
    <xf numFmtId="0" fontId="44" fillId="8" borderId="11" xfId="0" applyFont="1" applyFill="1" applyBorder="1" applyAlignment="1">
      <alignment horizontal="left" vertical="center" wrapText="1"/>
    </xf>
    <xf numFmtId="0" fontId="45" fillId="8" borderId="10" xfId="0" applyFont="1" applyFill="1" applyBorder="1" applyAlignment="1">
      <alignment horizontal="center" vertical="center"/>
    </xf>
    <xf numFmtId="0" fontId="26" fillId="8" borderId="73" xfId="0" applyFont="1" applyFill="1" applyBorder="1" applyAlignment="1">
      <alignment horizontal="center" vertical="center"/>
    </xf>
    <xf numFmtId="0" fontId="45" fillId="8" borderId="49" xfId="0" applyFont="1" applyFill="1" applyBorder="1" applyAlignment="1">
      <alignment horizontal="center" vertical="center"/>
    </xf>
    <xf numFmtId="0" fontId="45" fillId="8" borderId="48" xfId="0" applyFont="1" applyFill="1" applyBorder="1" applyAlignment="1">
      <alignment horizontal="center" vertical="center"/>
    </xf>
    <xf numFmtId="0" fontId="46" fillId="8" borderId="25" xfId="0" applyFont="1" applyFill="1" applyBorder="1" applyAlignment="1">
      <alignment horizontal="center" vertical="center"/>
    </xf>
    <xf numFmtId="0" fontId="47" fillId="8" borderId="25" xfId="0" applyFont="1" applyFill="1" applyBorder="1" applyAlignment="1">
      <alignment horizontal="center" vertical="center"/>
    </xf>
    <xf numFmtId="0" fontId="48" fillId="8" borderId="49" xfId="0" applyFont="1" applyFill="1" applyBorder="1" applyAlignment="1">
      <alignment vertical="center"/>
    </xf>
    <xf numFmtId="0" fontId="46" fillId="8" borderId="25" xfId="0" applyFont="1" applyFill="1" applyBorder="1" applyAlignment="1">
      <alignment horizontal="right" vertical="center"/>
    </xf>
    <xf numFmtId="0" fontId="46" fillId="8" borderId="11" xfId="0" applyFont="1" applyFill="1" applyBorder="1" applyAlignment="1">
      <alignment horizontal="center" vertical="center"/>
    </xf>
    <xf numFmtId="0" fontId="49" fillId="8" borderId="47" xfId="0" applyFont="1" applyFill="1" applyBorder="1" applyAlignment="1">
      <alignment horizontal="center" vertical="center"/>
    </xf>
    <xf numFmtId="49" fontId="44" fillId="0" borderId="74" xfId="0" applyNumberFormat="1" applyFont="1" applyBorder="1" applyAlignment="1">
      <alignment horizontal="left" vertical="center"/>
    </xf>
    <xf numFmtId="0" fontId="44" fillId="0" borderId="65" xfId="0" applyFont="1" applyBorder="1" applyAlignment="1">
      <alignment horizontal="left" vertical="center" wrapText="1"/>
    </xf>
    <xf numFmtId="0" fontId="50" fillId="0" borderId="67" xfId="0" applyFont="1" applyBorder="1" applyAlignment="1">
      <alignment horizontal="center" vertical="center"/>
    </xf>
    <xf numFmtId="0" fontId="50" fillId="0" borderId="73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6" fillId="0" borderId="73" xfId="0" applyFont="1" applyBorder="1" applyAlignment="1">
      <alignment horizontal="right" vertical="center"/>
    </xf>
    <xf numFmtId="0" fontId="46" fillId="0" borderId="65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4" borderId="72" xfId="0" applyFont="1" applyFill="1" applyBorder="1" applyAlignment="1">
      <alignment horizontal="center" vertical="center"/>
    </xf>
    <xf numFmtId="0" fontId="25" fillId="4" borderId="59" xfId="0" applyFont="1" applyFill="1" applyBorder="1" applyAlignment="1">
      <alignment horizontal="center" vertical="center"/>
    </xf>
    <xf numFmtId="0" fontId="24" fillId="4" borderId="58" xfId="0" applyFont="1" applyFill="1" applyBorder="1" applyAlignment="1">
      <alignment horizontal="center" vertical="center"/>
    </xf>
    <xf numFmtId="0" fontId="24" fillId="4" borderId="58" xfId="0" applyFont="1" applyFill="1" applyBorder="1" applyAlignment="1">
      <alignment horizontal="right" vertical="center"/>
    </xf>
    <xf numFmtId="0" fontId="24" fillId="4" borderId="53" xfId="0" applyFont="1" applyFill="1" applyBorder="1" applyAlignment="1">
      <alignment horizontal="center" vertical="center"/>
    </xf>
    <xf numFmtId="0" fontId="42" fillId="4" borderId="57" xfId="0" applyFont="1" applyFill="1" applyBorder="1" applyAlignment="1">
      <alignment horizontal="center" vertical="center"/>
    </xf>
    <xf numFmtId="49" fontId="29" fillId="2" borderId="59" xfId="0" applyNumberFormat="1" applyFont="1" applyFill="1" applyBorder="1" applyAlignment="1">
      <alignment horizontal="left" vertical="center"/>
    </xf>
    <xf numFmtId="0" fontId="29" fillId="2" borderId="53" xfId="0" applyFont="1" applyFill="1" applyBorder="1" applyAlignment="1">
      <alignment horizontal="left" vertical="center" wrapText="1"/>
    </xf>
    <xf numFmtId="0" fontId="25" fillId="2" borderId="56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5" fillId="2" borderId="72" xfId="0" applyFont="1" applyFill="1" applyBorder="1" applyAlignment="1">
      <alignment horizontal="center" vertical="center"/>
    </xf>
    <xf numFmtId="0" fontId="25" fillId="2" borderId="59" xfId="0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horizontal="left" vertical="center"/>
    </xf>
    <xf numFmtId="0" fontId="29" fillId="2" borderId="27" xfId="0" applyFont="1" applyFill="1" applyBorder="1" applyAlignment="1">
      <alignment horizontal="left" vertical="center" wrapText="1"/>
    </xf>
    <xf numFmtId="0" fontId="25" fillId="2" borderId="33" xfId="0" applyFont="1" applyFill="1" applyBorder="1" applyAlignment="1">
      <alignment horizontal="center" vertical="center"/>
    </xf>
    <xf numFmtId="0" fontId="26" fillId="2" borderId="71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15" fillId="3" borderId="17" xfId="2" applyFont="1" applyFill="1" applyBorder="1" applyAlignment="1">
      <alignment horizontal="center" vertical="center" wrapText="1"/>
    </xf>
    <xf numFmtId="0" fontId="15" fillId="3" borderId="18" xfId="2" applyFont="1" applyFill="1" applyBorder="1" applyAlignment="1">
      <alignment horizontal="center" vertical="center" wrapText="1"/>
    </xf>
    <xf numFmtId="0" fontId="15" fillId="3" borderId="19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15" fillId="3" borderId="23" xfId="2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0" fontId="8" fillId="2" borderId="3" xfId="0" applyNumberFormat="1" applyFont="1" applyFill="1" applyBorder="1" applyAlignment="1">
      <alignment horizontal="center" vertical="center" wrapText="1"/>
    </xf>
    <xf numFmtId="20" fontId="11" fillId="2" borderId="4" xfId="0" applyNumberFormat="1" applyFont="1" applyFill="1" applyBorder="1" applyAlignment="1">
      <alignment horizontal="center" vertical="center" wrapText="1"/>
    </xf>
    <xf numFmtId="20" fontId="11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left" vertical="center"/>
    </xf>
    <xf numFmtId="0" fontId="26" fillId="4" borderId="27" xfId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horizontal="left" vertical="center"/>
    </xf>
    <xf numFmtId="0" fontId="26" fillId="2" borderId="2" xfId="1" applyFont="1" applyFill="1" applyBorder="1" applyAlignment="1">
      <alignment horizontal="left" vertical="center"/>
    </xf>
    <xf numFmtId="0" fontId="41" fillId="0" borderId="56" xfId="0" applyFont="1" applyBorder="1" applyAlignment="1">
      <alignment horizontal="center" vertical="center" textRotation="90"/>
    </xf>
    <xf numFmtId="0" fontId="41" fillId="0" borderId="7" xfId="0" applyFont="1" applyBorder="1" applyAlignment="1">
      <alignment horizontal="center" vertical="center" textRotation="90"/>
    </xf>
    <xf numFmtId="0" fontId="41" fillId="0" borderId="31" xfId="0" applyFont="1" applyBorder="1" applyAlignment="1">
      <alignment horizontal="center" vertical="center" textRotation="90"/>
    </xf>
    <xf numFmtId="0" fontId="41" fillId="0" borderId="10" xfId="0" applyFont="1" applyBorder="1" applyAlignment="1">
      <alignment horizontal="center" vertical="center" textRotation="90"/>
    </xf>
    <xf numFmtId="0" fontId="45" fillId="0" borderId="67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0" fillId="4" borderId="61" xfId="1" applyFont="1" applyFill="1" applyBorder="1" applyAlignment="1">
      <alignment horizontal="center" vertical="center"/>
    </xf>
    <xf numFmtId="0" fontId="20" fillId="4" borderId="38" xfId="1" applyFont="1" applyFill="1" applyBorder="1" applyAlignment="1">
      <alignment horizontal="center" vertical="center"/>
    </xf>
    <xf numFmtId="0" fontId="38" fillId="4" borderId="0" xfId="1" applyFont="1" applyFill="1" applyAlignment="1">
      <alignment horizontal="center" vertical="center"/>
    </xf>
    <xf numFmtId="0" fontId="38" fillId="4" borderId="0" xfId="1" applyFont="1" applyFill="1" applyAlignment="1">
      <alignment horizontal="left" vertical="center"/>
    </xf>
    <xf numFmtId="0" fontId="39" fillId="4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6" fillId="4" borderId="0" xfId="1" applyFont="1" applyFill="1" applyAlignment="1">
      <alignment vertical="center"/>
    </xf>
    <xf numFmtId="0" fontId="20" fillId="4" borderId="42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vertical="center"/>
    </xf>
    <xf numFmtId="49" fontId="20" fillId="4" borderId="70" xfId="1" applyNumberFormat="1" applyFont="1" applyFill="1" applyBorder="1" applyAlignment="1">
      <alignment horizontal="center" vertical="center"/>
    </xf>
    <xf numFmtId="0" fontId="20" fillId="4" borderId="66" xfId="1" applyFont="1" applyFill="1" applyBorder="1" applyAlignment="1">
      <alignment horizontal="center" vertical="center"/>
    </xf>
    <xf numFmtId="0" fontId="20" fillId="4" borderId="69" xfId="1" applyFont="1" applyFill="1" applyBorder="1" applyAlignment="1">
      <alignment horizontal="center" vertical="center" wrapText="1"/>
    </xf>
    <xf numFmtId="0" fontId="20" fillId="4" borderId="65" xfId="1" applyFont="1" applyFill="1" applyBorder="1" applyAlignment="1">
      <alignment vertical="center" wrapText="1"/>
    </xf>
    <xf numFmtId="0" fontId="21" fillId="4" borderId="61" xfId="1" applyFont="1" applyFill="1" applyBorder="1" applyAlignment="1">
      <alignment horizontal="center" vertical="center"/>
    </xf>
    <xf numFmtId="0" fontId="21" fillId="4" borderId="38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center" vertical="center"/>
    </xf>
    <xf numFmtId="0" fontId="26" fillId="4" borderId="2" xfId="1" applyFont="1" applyFill="1" applyBorder="1" applyAlignment="1">
      <alignment horizontal="left" vertical="center"/>
    </xf>
    <xf numFmtId="0" fontId="26" fillId="4" borderId="30" xfId="1" applyFont="1" applyFill="1" applyBorder="1" applyAlignment="1">
      <alignment horizontal="left" vertical="center"/>
    </xf>
    <xf numFmtId="49" fontId="20" fillId="5" borderId="44" xfId="1" applyNumberFormat="1" applyFont="1" applyFill="1" applyBorder="1" applyAlignment="1">
      <alignment horizontal="left" vertical="center"/>
    </xf>
    <xf numFmtId="49" fontId="20" fillId="5" borderId="40" xfId="1" applyNumberFormat="1" applyFont="1" applyFill="1" applyBorder="1" applyAlignment="1">
      <alignment horizontal="left" vertical="center"/>
    </xf>
    <xf numFmtId="49" fontId="20" fillId="5" borderId="14" xfId="1" applyNumberFormat="1" applyFont="1" applyFill="1" applyBorder="1" applyAlignment="1">
      <alignment horizontal="left" vertical="center"/>
    </xf>
    <xf numFmtId="49" fontId="20" fillId="5" borderId="60" xfId="1" applyNumberFormat="1" applyFont="1" applyFill="1" applyBorder="1" applyAlignment="1">
      <alignment horizontal="left" vertical="center"/>
    </xf>
    <xf numFmtId="49" fontId="26" fillId="2" borderId="36" xfId="1" applyNumberFormat="1" applyFont="1" applyFill="1" applyBorder="1" applyAlignment="1">
      <alignment horizontal="left" vertical="center" wrapText="1"/>
    </xf>
    <xf numFmtId="0" fontId="16" fillId="2" borderId="35" xfId="1" applyFill="1" applyBorder="1" applyAlignment="1">
      <alignment vertical="center" wrapText="1"/>
    </xf>
    <xf numFmtId="0" fontId="26" fillId="2" borderId="9" xfId="1" applyFont="1" applyFill="1" applyBorder="1" applyAlignment="1">
      <alignment vertical="center"/>
    </xf>
    <xf numFmtId="0" fontId="26" fillId="2" borderId="36" xfId="1" applyFont="1" applyFill="1" applyBorder="1" applyAlignment="1">
      <alignment vertical="center"/>
    </xf>
    <xf numFmtId="0" fontId="26" fillId="4" borderId="1" xfId="1" applyFont="1" applyFill="1" applyBorder="1" applyAlignment="1">
      <alignment vertical="center"/>
    </xf>
    <xf numFmtId="0" fontId="26" fillId="4" borderId="2" xfId="1" applyFont="1" applyFill="1" applyBorder="1" applyAlignment="1">
      <alignment vertical="center"/>
    </xf>
    <xf numFmtId="0" fontId="26" fillId="2" borderId="2" xfId="1" applyFont="1" applyFill="1" applyBorder="1" applyAlignment="1">
      <alignment vertical="center"/>
    </xf>
    <xf numFmtId="0" fontId="26" fillId="2" borderId="8" xfId="1" applyFont="1" applyFill="1" applyBorder="1" applyAlignment="1">
      <alignment vertical="center"/>
    </xf>
    <xf numFmtId="0" fontId="26" fillId="2" borderId="1" xfId="1" applyFont="1" applyFill="1" applyBorder="1" applyAlignment="1">
      <alignment vertical="center"/>
    </xf>
    <xf numFmtId="0" fontId="34" fillId="2" borderId="2" xfId="1" applyFont="1" applyFill="1" applyBorder="1" applyAlignment="1">
      <alignment vertical="center"/>
    </xf>
    <xf numFmtId="0" fontId="34" fillId="4" borderId="2" xfId="1" applyFont="1" applyFill="1" applyBorder="1" applyAlignment="1">
      <alignment vertical="center"/>
    </xf>
    <xf numFmtId="0" fontId="36" fillId="4" borderId="0" xfId="1" applyFont="1" applyFill="1" applyAlignment="1">
      <alignment vertical="center" wrapText="1"/>
    </xf>
    <xf numFmtId="0" fontId="16" fillId="4" borderId="0" xfId="1" applyFill="1" applyAlignment="1">
      <alignment vertical="center" wrapText="1"/>
    </xf>
    <xf numFmtId="0" fontId="26" fillId="4" borderId="2" xfId="1" applyFont="1" applyFill="1" applyBorder="1" applyAlignment="1">
      <alignment horizontal="left" vertical="center" wrapText="1"/>
    </xf>
    <xf numFmtId="0" fontId="16" fillId="4" borderId="8" xfId="1" applyFill="1" applyBorder="1" applyAlignment="1">
      <alignment horizontal="left" vertical="center" wrapText="1"/>
    </xf>
    <xf numFmtId="0" fontId="26" fillId="4" borderId="9" xfId="1" applyFont="1" applyFill="1" applyBorder="1" applyAlignment="1">
      <alignment vertical="center" wrapText="1"/>
    </xf>
    <xf numFmtId="0" fontId="34" fillId="4" borderId="36" xfId="1" applyFont="1" applyFill="1" applyBorder="1" applyAlignment="1">
      <alignment vertical="center" wrapText="1"/>
    </xf>
    <xf numFmtId="0" fontId="23" fillId="4" borderId="0" xfId="1" applyFont="1" applyFill="1" applyAlignment="1">
      <alignment vertical="center" wrapText="1"/>
    </xf>
    <xf numFmtId="0" fontId="26" fillId="4" borderId="1" xfId="1" applyFont="1" applyFill="1" applyBorder="1" applyAlignment="1">
      <alignment vertical="center" wrapText="1"/>
    </xf>
    <xf numFmtId="0" fontId="26" fillId="4" borderId="2" xfId="1" applyFont="1" applyFill="1" applyBorder="1" applyAlignment="1">
      <alignment vertical="center" wrapText="1"/>
    </xf>
    <xf numFmtId="0" fontId="26" fillId="4" borderId="8" xfId="1" applyFont="1" applyFill="1" applyBorder="1" applyAlignment="1">
      <alignment vertical="center" wrapText="1"/>
    </xf>
    <xf numFmtId="0" fontId="16" fillId="0" borderId="8" xfId="1" applyBorder="1" applyAlignment="1">
      <alignment vertical="center" wrapText="1"/>
    </xf>
    <xf numFmtId="0" fontId="26" fillId="2" borderId="2" xfId="1" applyFont="1" applyFill="1" applyBorder="1" applyAlignment="1">
      <alignment horizontal="left" vertical="center" wrapText="1"/>
    </xf>
    <xf numFmtId="0" fontId="26" fillId="2" borderId="8" xfId="1" applyFont="1" applyFill="1" applyBorder="1" applyAlignment="1">
      <alignment horizontal="left" vertical="center" wrapText="1"/>
    </xf>
    <xf numFmtId="0" fontId="19" fillId="4" borderId="0" xfId="1" applyFont="1" applyFill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6" fillId="4" borderId="6" xfId="1" applyFont="1" applyFill="1" applyBorder="1" applyAlignment="1">
      <alignment vertical="center"/>
    </xf>
    <xf numFmtId="0" fontId="34" fillId="4" borderId="27" xfId="1" applyFont="1" applyFill="1" applyBorder="1" applyAlignment="1">
      <alignment vertical="center"/>
    </xf>
    <xf numFmtId="0" fontId="26" fillId="4" borderId="11" xfId="1" applyFont="1" applyFill="1" applyBorder="1" applyAlignment="1">
      <alignment horizontal="left" vertical="center"/>
    </xf>
    <xf numFmtId="0" fontId="26" fillId="4" borderId="12" xfId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left" vertical="center"/>
    </xf>
    <xf numFmtId="1" fontId="25" fillId="4" borderId="37" xfId="1" applyNumberFormat="1" applyFont="1" applyFill="1" applyBorder="1" applyAlignment="1">
      <alignment horizontal="center" vertical="center"/>
    </xf>
    <xf numFmtId="0" fontId="26" fillId="4" borderId="9" xfId="1" applyFont="1" applyFill="1" applyBorder="1" applyAlignment="1">
      <alignment vertical="center"/>
    </xf>
    <xf numFmtId="0" fontId="26" fillId="4" borderId="36" xfId="1" applyFont="1" applyFill="1" applyBorder="1" applyAlignment="1">
      <alignment vertical="center"/>
    </xf>
    <xf numFmtId="0" fontId="26" fillId="4" borderId="53" xfId="1" applyFont="1" applyFill="1" applyBorder="1" applyAlignment="1">
      <alignment vertical="center"/>
    </xf>
    <xf numFmtId="0" fontId="26" fillId="4" borderId="5" xfId="1" applyFont="1" applyFill="1" applyBorder="1" applyAlignment="1">
      <alignment vertical="center"/>
    </xf>
    <xf numFmtId="0" fontId="26" fillId="5" borderId="44" xfId="1" applyFont="1" applyFill="1" applyBorder="1" applyAlignment="1">
      <alignment horizontal="right" vertical="center"/>
    </xf>
    <xf numFmtId="0" fontId="26" fillId="5" borderId="40" xfId="1" applyFont="1" applyFill="1" applyBorder="1" applyAlignment="1">
      <alignment horizontal="right" vertical="center"/>
    </xf>
    <xf numFmtId="0" fontId="26" fillId="5" borderId="39" xfId="1" applyFont="1" applyFill="1" applyBorder="1" applyAlignment="1">
      <alignment horizontal="right" vertical="center"/>
    </xf>
  </cellXfs>
  <cellStyles count="3">
    <cellStyle name="Normál" xfId="0" builtinId="0"/>
    <cellStyle name="Normál 2" xfId="2" xr:uid="{00000000-0005-0000-0000-000001000000}"/>
    <cellStyle name="Normá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zoomScale="85" zoomScaleNormal="85" workbookViewId="0">
      <selection activeCell="G3" sqref="G3:G4"/>
    </sheetView>
  </sheetViews>
  <sheetFormatPr defaultRowHeight="12.75" x14ac:dyDescent="0.2"/>
  <cols>
    <col min="1" max="1" width="4.5703125" bestFit="1" customWidth="1"/>
    <col min="2" max="2" width="18" customWidth="1"/>
    <col min="3" max="3" width="23.28515625" customWidth="1"/>
    <col min="4" max="4" width="26.7109375" customWidth="1"/>
    <col min="5" max="5" width="23.28515625" customWidth="1"/>
    <col min="6" max="6" width="17.28515625" customWidth="1"/>
    <col min="7" max="7" width="23.7109375" customWidth="1"/>
    <col min="8" max="8" width="20.42578125" customWidth="1"/>
    <col min="9" max="9" width="19.28515625" customWidth="1"/>
    <col min="10" max="10" width="23.5703125" customWidth="1"/>
    <col min="12" max="12" width="27.7109375" customWidth="1"/>
    <col min="14" max="14" width="37.85546875" customWidth="1"/>
  </cols>
  <sheetData>
    <row r="1" spans="1:19" ht="20.25" thickBot="1" x14ac:dyDescent="0.25">
      <c r="A1" s="287" t="s">
        <v>178</v>
      </c>
      <c r="B1" s="288"/>
      <c r="C1" s="289" t="s">
        <v>0</v>
      </c>
      <c r="D1" s="300"/>
      <c r="E1" s="289" t="s">
        <v>1</v>
      </c>
      <c r="F1" s="290"/>
      <c r="G1" s="2" t="s">
        <v>2</v>
      </c>
      <c r="H1" s="289" t="s">
        <v>3</v>
      </c>
      <c r="I1" s="290"/>
      <c r="J1" s="1" t="s">
        <v>4</v>
      </c>
    </row>
    <row r="2" spans="1:19" ht="28.15" customHeight="1" x14ac:dyDescent="0.2">
      <c r="A2" s="3">
        <v>1</v>
      </c>
      <c r="B2" s="161" t="s">
        <v>5</v>
      </c>
      <c r="C2" s="161"/>
      <c r="D2" s="5"/>
      <c r="E2" s="277" t="s">
        <v>168</v>
      </c>
      <c r="F2" s="162"/>
      <c r="G2" s="6"/>
      <c r="H2" s="6"/>
      <c r="I2" s="6"/>
      <c r="J2" s="6"/>
      <c r="L2" s="291" t="s">
        <v>204</v>
      </c>
      <c r="M2" s="292"/>
      <c r="N2" s="293"/>
      <c r="O2" s="8"/>
    </row>
    <row r="3" spans="1:19" ht="33" customHeight="1" x14ac:dyDescent="0.2">
      <c r="A3" s="3">
        <v>2</v>
      </c>
      <c r="B3" s="161" t="s">
        <v>6</v>
      </c>
      <c r="C3" s="255" t="s">
        <v>206</v>
      </c>
      <c r="D3" s="276" t="s">
        <v>182</v>
      </c>
      <c r="E3" s="277"/>
      <c r="F3" s="162"/>
      <c r="G3" s="276" t="s">
        <v>199</v>
      </c>
      <c r="H3" s="257" t="s">
        <v>207</v>
      </c>
      <c r="I3" s="258"/>
      <c r="J3" s="6"/>
      <c r="L3" s="9" t="s">
        <v>8</v>
      </c>
      <c r="M3" s="294" t="s">
        <v>9</v>
      </c>
      <c r="N3" s="295"/>
      <c r="O3" s="8"/>
    </row>
    <row r="4" spans="1:19" ht="28.9" customHeight="1" thickBot="1" x14ac:dyDescent="0.25">
      <c r="A4" s="3">
        <v>3</v>
      </c>
      <c r="B4" s="161" t="s">
        <v>10</v>
      </c>
      <c r="C4" s="256"/>
      <c r="D4" s="276"/>
      <c r="E4" s="277" t="s">
        <v>7</v>
      </c>
      <c r="G4" s="276"/>
      <c r="H4" s="259"/>
      <c r="I4" s="260"/>
      <c r="J4" s="255" t="s">
        <v>200</v>
      </c>
      <c r="L4" s="10" t="s">
        <v>11</v>
      </c>
      <c r="M4" s="296" t="s">
        <v>12</v>
      </c>
      <c r="N4" s="297"/>
      <c r="O4" s="8"/>
    </row>
    <row r="5" spans="1:19" ht="28.15" customHeight="1" thickBot="1" x14ac:dyDescent="0.25">
      <c r="A5" s="3">
        <v>4</v>
      </c>
      <c r="B5" s="161" t="s">
        <v>13</v>
      </c>
      <c r="C5" s="261" t="s">
        <v>181</v>
      </c>
      <c r="D5" s="262"/>
      <c r="E5" s="277"/>
      <c r="F5" s="276" t="s">
        <v>17</v>
      </c>
      <c r="G5" s="276" t="s">
        <v>14</v>
      </c>
      <c r="H5" s="277" t="s">
        <v>170</v>
      </c>
      <c r="I5" s="277" t="s">
        <v>171</v>
      </c>
      <c r="J5" s="256"/>
      <c r="L5" s="11"/>
      <c r="M5" s="298"/>
      <c r="N5" s="299"/>
      <c r="O5" s="8"/>
    </row>
    <row r="6" spans="1:19" ht="30" customHeight="1" x14ac:dyDescent="0.2">
      <c r="A6" s="3">
        <v>5</v>
      </c>
      <c r="B6" s="161" t="s">
        <v>15</v>
      </c>
      <c r="C6" s="263"/>
      <c r="D6" s="264"/>
      <c r="E6" s="277"/>
      <c r="F6" s="276"/>
      <c r="G6" s="276"/>
      <c r="H6" s="277"/>
      <c r="I6" s="277"/>
      <c r="J6" s="5"/>
      <c r="L6" s="267" t="s">
        <v>203</v>
      </c>
      <c r="M6" s="268"/>
      <c r="N6" s="268"/>
      <c r="O6" s="269"/>
    </row>
    <row r="7" spans="1:19" ht="30" customHeight="1" x14ac:dyDescent="0.2">
      <c r="A7" s="3">
        <v>6</v>
      </c>
      <c r="B7" s="161" t="s">
        <v>16</v>
      </c>
      <c r="C7" s="4"/>
      <c r="D7" s="6"/>
      <c r="E7" s="276" t="s">
        <v>172</v>
      </c>
      <c r="F7" s="6"/>
      <c r="G7" s="277" t="s">
        <v>173</v>
      </c>
      <c r="H7" s="261" t="s">
        <v>175</v>
      </c>
      <c r="I7" s="262"/>
      <c r="J7" s="5"/>
      <c r="L7" s="270"/>
      <c r="M7" s="271"/>
      <c r="N7" s="271"/>
      <c r="O7" s="272"/>
    </row>
    <row r="8" spans="1:19" ht="31.9" customHeight="1" x14ac:dyDescent="0.2">
      <c r="A8" s="3">
        <v>7</v>
      </c>
      <c r="B8" s="161" t="s">
        <v>18</v>
      </c>
      <c r="C8" s="261" t="s">
        <v>180</v>
      </c>
      <c r="D8" s="262"/>
      <c r="E8" s="276"/>
      <c r="F8" s="6"/>
      <c r="G8" s="277"/>
      <c r="H8" s="263"/>
      <c r="I8" s="264"/>
      <c r="J8" s="13"/>
      <c r="L8" s="270"/>
      <c r="M8" s="271"/>
      <c r="N8" s="271"/>
      <c r="O8" s="272"/>
    </row>
    <row r="9" spans="1:19" ht="33.6" customHeight="1" x14ac:dyDescent="0.2">
      <c r="A9" s="3">
        <v>8</v>
      </c>
      <c r="B9" s="161" t="s">
        <v>19</v>
      </c>
      <c r="C9" s="263"/>
      <c r="D9" s="264"/>
      <c r="E9" s="276"/>
      <c r="F9" s="6"/>
      <c r="G9" s="6"/>
      <c r="H9" s="162"/>
      <c r="I9" s="162"/>
      <c r="J9" s="12"/>
      <c r="L9" s="270"/>
      <c r="M9" s="271"/>
      <c r="N9" s="271"/>
      <c r="O9" s="272"/>
    </row>
    <row r="10" spans="1:19" ht="20.25" customHeight="1" x14ac:dyDescent="0.2">
      <c r="A10" s="3">
        <v>9</v>
      </c>
      <c r="B10" s="161" t="s">
        <v>20</v>
      </c>
      <c r="C10" s="261" t="s">
        <v>179</v>
      </c>
      <c r="D10" s="262"/>
      <c r="E10" s="255" t="s">
        <v>183</v>
      </c>
      <c r="F10" s="5"/>
      <c r="G10" s="276" t="s">
        <v>176</v>
      </c>
      <c r="H10" s="5"/>
      <c r="I10" s="5"/>
      <c r="J10" s="12"/>
      <c r="L10" s="270"/>
      <c r="M10" s="271"/>
      <c r="N10" s="271"/>
      <c r="O10" s="272"/>
    </row>
    <row r="11" spans="1:19" ht="39.75" customHeight="1" x14ac:dyDescent="0.2">
      <c r="A11" s="3">
        <v>10</v>
      </c>
      <c r="B11" s="161" t="s">
        <v>21</v>
      </c>
      <c r="C11" s="263"/>
      <c r="D11" s="264"/>
      <c r="E11" s="256"/>
      <c r="F11" s="5"/>
      <c r="G11" s="276"/>
      <c r="H11" s="6"/>
      <c r="I11" s="6"/>
      <c r="J11" s="163"/>
      <c r="L11" s="270"/>
      <c r="M11" s="271"/>
      <c r="N11" s="271"/>
      <c r="O11" s="272"/>
    </row>
    <row r="12" spans="1:19" ht="40.9" customHeight="1" thickBot="1" x14ac:dyDescent="0.25">
      <c r="A12" s="3">
        <v>11</v>
      </c>
      <c r="B12" s="161" t="s">
        <v>22</v>
      </c>
      <c r="C12" s="161"/>
      <c r="D12" s="5"/>
      <c r="E12" s="5"/>
      <c r="F12" s="5"/>
      <c r="G12" s="164" t="s">
        <v>177</v>
      </c>
      <c r="H12" s="6"/>
      <c r="I12" s="6"/>
      <c r="J12" s="5"/>
      <c r="L12" s="273"/>
      <c r="M12" s="274"/>
      <c r="N12" s="274"/>
      <c r="O12" s="275"/>
    </row>
    <row r="13" spans="1:19" ht="31.5" customHeight="1" thickBot="1" x14ac:dyDescent="0.25">
      <c r="A13" s="3">
        <v>12</v>
      </c>
      <c r="B13" s="161" t="s">
        <v>23</v>
      </c>
      <c r="C13" s="161"/>
      <c r="D13" s="4"/>
      <c r="E13" s="4"/>
      <c r="F13" s="4"/>
      <c r="G13" s="6"/>
      <c r="H13" s="6"/>
      <c r="I13" s="6"/>
      <c r="J13" s="5"/>
      <c r="L13" s="14"/>
      <c r="M13" s="14"/>
      <c r="N13" s="14"/>
      <c r="O13" s="15"/>
    </row>
    <row r="14" spans="1:19" ht="28.9" customHeight="1" x14ac:dyDescent="0.2">
      <c r="A14" s="3">
        <v>13</v>
      </c>
      <c r="B14" s="161" t="s">
        <v>24</v>
      </c>
      <c r="C14" s="161"/>
      <c r="D14" s="4"/>
      <c r="E14" s="4"/>
      <c r="F14" s="4"/>
      <c r="G14" s="13"/>
      <c r="H14" s="13"/>
      <c r="I14" s="13"/>
      <c r="J14" s="5"/>
      <c r="L14" s="278" t="s">
        <v>205</v>
      </c>
      <c r="M14" s="279"/>
      <c r="N14" s="279"/>
      <c r="O14" s="279"/>
      <c r="P14" s="279"/>
      <c r="Q14" s="279"/>
      <c r="R14" s="279"/>
      <c r="S14" s="280"/>
    </row>
    <row r="15" spans="1:19" ht="20.25" customHeight="1" x14ac:dyDescent="0.2">
      <c r="A15" s="3">
        <v>14</v>
      </c>
      <c r="B15" s="161" t="s">
        <v>25</v>
      </c>
      <c r="C15" s="161"/>
      <c r="D15" s="4"/>
      <c r="E15" s="4"/>
      <c r="F15" s="4"/>
      <c r="G15" s="13"/>
      <c r="H15" s="13"/>
      <c r="I15" s="13"/>
      <c r="J15" s="5"/>
      <c r="L15" s="281"/>
      <c r="M15" s="282"/>
      <c r="N15" s="282"/>
      <c r="O15" s="282"/>
      <c r="P15" s="282"/>
      <c r="Q15" s="282"/>
      <c r="R15" s="282"/>
      <c r="S15" s="283"/>
    </row>
    <row r="16" spans="1:19" ht="20.25" customHeight="1" x14ac:dyDescent="0.2">
      <c r="A16" s="3">
        <v>15</v>
      </c>
      <c r="B16" s="161" t="s">
        <v>26</v>
      </c>
      <c r="C16" s="161"/>
      <c r="D16" s="4"/>
      <c r="E16" s="4"/>
      <c r="F16" s="4"/>
      <c r="G16" s="13"/>
      <c r="H16" s="13"/>
      <c r="I16" s="13"/>
      <c r="J16" s="5"/>
      <c r="L16" s="281"/>
      <c r="M16" s="282"/>
      <c r="N16" s="282"/>
      <c r="O16" s="282"/>
      <c r="P16" s="282"/>
      <c r="Q16" s="282"/>
      <c r="R16" s="282"/>
      <c r="S16" s="283"/>
    </row>
    <row r="17" spans="4:19" ht="13.15" customHeight="1" x14ac:dyDescent="0.2">
      <c r="D17" s="6"/>
      <c r="E17" s="6"/>
      <c r="F17" s="6"/>
      <c r="G17" s="6"/>
      <c r="H17" s="6"/>
      <c r="I17" s="6"/>
      <c r="J17" s="5"/>
      <c r="L17" s="281"/>
      <c r="M17" s="282"/>
      <c r="N17" s="282"/>
      <c r="O17" s="282"/>
      <c r="P17" s="282"/>
      <c r="Q17" s="282"/>
      <c r="R17" s="282"/>
      <c r="S17" s="283"/>
    </row>
    <row r="18" spans="4:19" ht="13.15" customHeight="1" thickBot="1" x14ac:dyDescent="0.25">
      <c r="L18" s="281"/>
      <c r="M18" s="282"/>
      <c r="N18" s="282"/>
      <c r="O18" s="282"/>
      <c r="P18" s="282"/>
      <c r="Q18" s="282"/>
      <c r="R18" s="282"/>
      <c r="S18" s="283"/>
    </row>
    <row r="19" spans="4:19" ht="89.45" customHeight="1" thickBot="1" x14ac:dyDescent="0.25">
      <c r="E19" s="253"/>
      <c r="F19" s="265" t="s">
        <v>201</v>
      </c>
      <c r="G19" s="266"/>
      <c r="L19" s="281"/>
      <c r="M19" s="282"/>
      <c r="N19" s="282"/>
      <c r="O19" s="282"/>
      <c r="P19" s="282"/>
      <c r="Q19" s="282"/>
      <c r="R19" s="282"/>
      <c r="S19" s="283"/>
    </row>
    <row r="20" spans="4:19" ht="12.75" customHeight="1" thickBot="1" x14ac:dyDescent="0.25">
      <c r="L20" s="284"/>
      <c r="M20" s="285"/>
      <c r="N20" s="285"/>
      <c r="O20" s="285"/>
      <c r="P20" s="285"/>
      <c r="Q20" s="285"/>
      <c r="R20" s="285"/>
      <c r="S20" s="286"/>
    </row>
  </sheetData>
  <mergeCells count="30">
    <mergeCell ref="C5:D6"/>
    <mergeCell ref="C8:D9"/>
    <mergeCell ref="C10:D11"/>
    <mergeCell ref="C3:C4"/>
    <mergeCell ref="A1:B1"/>
    <mergeCell ref="E1:F1"/>
    <mergeCell ref="H1:I1"/>
    <mergeCell ref="E2:E3"/>
    <mergeCell ref="L2:N2"/>
    <mergeCell ref="D3:D4"/>
    <mergeCell ref="M3:N3"/>
    <mergeCell ref="E4:E6"/>
    <mergeCell ref="M4:N4"/>
    <mergeCell ref="F5:F6"/>
    <mergeCell ref="G5:G6"/>
    <mergeCell ref="G3:G4"/>
    <mergeCell ref="H5:H6"/>
    <mergeCell ref="I5:I6"/>
    <mergeCell ref="M5:N5"/>
    <mergeCell ref="C1:D1"/>
    <mergeCell ref="E7:E9"/>
    <mergeCell ref="G7:G8"/>
    <mergeCell ref="G10:G11"/>
    <mergeCell ref="L14:S20"/>
    <mergeCell ref="E10:E11"/>
    <mergeCell ref="J4:J5"/>
    <mergeCell ref="H3:I4"/>
    <mergeCell ref="H7:I8"/>
    <mergeCell ref="F19:G19"/>
    <mergeCell ref="L6:O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65A2-D451-48F3-B01F-A10238C12296}">
  <dimension ref="A1:T25"/>
  <sheetViews>
    <sheetView tabSelected="1" zoomScale="80" zoomScaleNormal="80" workbookViewId="0">
      <selection activeCell="I7" sqref="I7:J8"/>
    </sheetView>
  </sheetViews>
  <sheetFormatPr defaultRowHeight="12.75" x14ac:dyDescent="0.2"/>
  <cols>
    <col min="2" max="2" width="16.28515625" customWidth="1"/>
    <col min="3" max="3" width="27" customWidth="1"/>
    <col min="4" max="4" width="34.85546875" customWidth="1"/>
    <col min="5" max="5" width="21.7109375" customWidth="1"/>
    <col min="6" max="6" width="18.5703125" customWidth="1"/>
    <col min="7" max="7" width="18.28515625" customWidth="1"/>
    <col min="8" max="8" width="23.42578125" customWidth="1"/>
    <col min="9" max="9" width="20.85546875" customWidth="1"/>
    <col min="10" max="10" width="16.7109375" customWidth="1"/>
    <col min="11" max="11" width="23.7109375" customWidth="1"/>
    <col min="13" max="13" width="22.140625" customWidth="1"/>
    <col min="15" max="15" width="29.7109375" customWidth="1"/>
  </cols>
  <sheetData>
    <row r="1" spans="1:16" ht="20.25" thickBot="1" x14ac:dyDescent="0.25">
      <c r="A1" s="304" t="s">
        <v>184</v>
      </c>
      <c r="B1" s="305"/>
      <c r="C1" s="289" t="s">
        <v>0</v>
      </c>
      <c r="D1" s="300"/>
      <c r="E1" s="289" t="s">
        <v>1</v>
      </c>
      <c r="F1" s="290"/>
      <c r="G1" s="289" t="s">
        <v>2</v>
      </c>
      <c r="H1" s="290"/>
      <c r="I1" s="289" t="s">
        <v>3</v>
      </c>
      <c r="J1" s="290"/>
      <c r="K1" s="1" t="s">
        <v>4</v>
      </c>
    </row>
    <row r="2" spans="1:16" ht="28.15" customHeight="1" x14ac:dyDescent="0.2">
      <c r="A2" s="3">
        <v>1</v>
      </c>
      <c r="B2" s="161" t="s">
        <v>5</v>
      </c>
      <c r="C2" s="161"/>
      <c r="D2" s="5"/>
      <c r="E2" s="277" t="s">
        <v>168</v>
      </c>
      <c r="F2" s="162"/>
      <c r="G2" s="6"/>
      <c r="H2" s="6"/>
      <c r="I2" s="6"/>
      <c r="J2" s="6"/>
      <c r="K2" s="6"/>
      <c r="M2" s="291" t="s">
        <v>204</v>
      </c>
      <c r="N2" s="292"/>
      <c r="O2" s="293"/>
      <c r="P2" s="8"/>
    </row>
    <row r="3" spans="1:16" ht="33" customHeight="1" x14ac:dyDescent="0.2">
      <c r="A3" s="3">
        <v>2</v>
      </c>
      <c r="B3" s="161" t="s">
        <v>6</v>
      </c>
      <c r="C3" s="301" t="s">
        <v>206</v>
      </c>
      <c r="D3" s="303" t="s">
        <v>182</v>
      </c>
      <c r="E3" s="277"/>
      <c r="F3" s="162"/>
      <c r="G3" s="303" t="s">
        <v>169</v>
      </c>
      <c r="H3" s="5"/>
      <c r="I3" s="5"/>
      <c r="J3" s="5"/>
      <c r="K3" s="6"/>
      <c r="M3" s="9" t="s">
        <v>8</v>
      </c>
      <c r="N3" s="294" t="s">
        <v>9</v>
      </c>
      <c r="O3" s="295"/>
      <c r="P3" s="8"/>
    </row>
    <row r="4" spans="1:16" ht="28.9" customHeight="1" thickBot="1" x14ac:dyDescent="0.25">
      <c r="A4" s="3">
        <v>3</v>
      </c>
      <c r="B4" s="161" t="s">
        <v>10</v>
      </c>
      <c r="C4" s="302"/>
      <c r="D4" s="303"/>
      <c r="E4" s="277" t="s">
        <v>7</v>
      </c>
      <c r="G4" s="303"/>
      <c r="H4" s="5"/>
      <c r="I4" s="5"/>
      <c r="J4" s="5"/>
      <c r="K4" s="301" t="s">
        <v>200</v>
      </c>
      <c r="M4" s="10" t="s">
        <v>11</v>
      </c>
      <c r="N4" s="296" t="s">
        <v>12</v>
      </c>
      <c r="O4" s="297"/>
      <c r="P4" s="8"/>
    </row>
    <row r="5" spans="1:16" ht="28.15" customHeight="1" thickBot="1" x14ac:dyDescent="0.25">
      <c r="A5" s="3">
        <v>4</v>
      </c>
      <c r="B5" s="161" t="s">
        <v>13</v>
      </c>
      <c r="C5" s="306" t="s">
        <v>181</v>
      </c>
      <c r="D5" s="307"/>
      <c r="E5" s="277"/>
      <c r="F5" s="303" t="s">
        <v>17</v>
      </c>
      <c r="G5" s="303" t="s">
        <v>202</v>
      </c>
      <c r="I5" s="277" t="s">
        <v>170</v>
      </c>
      <c r="J5" s="277" t="s">
        <v>171</v>
      </c>
      <c r="K5" s="302"/>
      <c r="M5" s="11"/>
      <c r="N5" s="298"/>
      <c r="O5" s="299"/>
      <c r="P5" s="8"/>
    </row>
    <row r="6" spans="1:16" ht="30" customHeight="1" x14ac:dyDescent="0.2">
      <c r="A6" s="3">
        <v>5</v>
      </c>
      <c r="B6" s="161" t="s">
        <v>15</v>
      </c>
      <c r="C6" s="308"/>
      <c r="D6" s="309"/>
      <c r="E6" s="277"/>
      <c r="F6" s="303"/>
      <c r="G6" s="303"/>
      <c r="I6" s="277"/>
      <c r="J6" s="277"/>
      <c r="K6" s="5"/>
      <c r="M6" s="267" t="s">
        <v>203</v>
      </c>
      <c r="N6" s="268"/>
      <c r="O6" s="268"/>
      <c r="P6" s="269"/>
    </row>
    <row r="7" spans="1:16" ht="30" customHeight="1" x14ac:dyDescent="0.2">
      <c r="A7" s="3">
        <v>6</v>
      </c>
      <c r="B7" s="4" t="s">
        <v>16</v>
      </c>
      <c r="C7" s="254"/>
      <c r="E7" s="277" t="s">
        <v>172</v>
      </c>
      <c r="F7" s="6"/>
      <c r="G7" s="277" t="s">
        <v>173</v>
      </c>
      <c r="H7" s="303" t="s">
        <v>174</v>
      </c>
      <c r="I7" s="306" t="s">
        <v>175</v>
      </c>
      <c r="J7" s="307"/>
      <c r="K7" s="5"/>
      <c r="M7" s="270"/>
      <c r="N7" s="271"/>
      <c r="O7" s="271"/>
      <c r="P7" s="272"/>
    </row>
    <row r="8" spans="1:16" ht="31.9" customHeight="1" x14ac:dyDescent="0.2">
      <c r="A8" s="3">
        <v>7</v>
      </c>
      <c r="B8" s="161" t="s">
        <v>18</v>
      </c>
      <c r="C8" s="306" t="s">
        <v>180</v>
      </c>
      <c r="D8" s="307"/>
      <c r="E8" s="277"/>
      <c r="F8" s="6"/>
      <c r="G8" s="277"/>
      <c r="H8" s="303"/>
      <c r="I8" s="308"/>
      <c r="J8" s="309"/>
      <c r="K8" s="13"/>
      <c r="M8" s="270"/>
      <c r="N8" s="271"/>
      <c r="O8" s="271"/>
      <c r="P8" s="272"/>
    </row>
    <row r="9" spans="1:16" ht="33.6" customHeight="1" x14ac:dyDescent="0.2">
      <c r="A9" s="3">
        <v>8</v>
      </c>
      <c r="B9" s="161" t="s">
        <v>19</v>
      </c>
      <c r="C9" s="308"/>
      <c r="D9" s="309"/>
      <c r="E9" s="277"/>
      <c r="F9" s="6"/>
      <c r="G9" s="6"/>
      <c r="H9" s="303"/>
      <c r="I9" s="162"/>
      <c r="J9" s="162"/>
      <c r="K9" s="12"/>
      <c r="M9" s="270"/>
      <c r="N9" s="271"/>
      <c r="O9" s="271"/>
      <c r="P9" s="272"/>
    </row>
    <row r="10" spans="1:16" ht="20.25" customHeight="1" x14ac:dyDescent="0.2">
      <c r="A10" s="3">
        <v>9</v>
      </c>
      <c r="B10" s="161" t="s">
        <v>20</v>
      </c>
      <c r="C10" s="306" t="s">
        <v>179</v>
      </c>
      <c r="D10" s="307"/>
      <c r="E10" s="301" t="s">
        <v>183</v>
      </c>
      <c r="F10" s="5"/>
      <c r="G10" s="303" t="s">
        <v>176</v>
      </c>
      <c r="H10" s="5"/>
      <c r="I10" s="5"/>
      <c r="J10" s="5"/>
      <c r="K10" s="12"/>
      <c r="M10" s="270"/>
      <c r="N10" s="271"/>
      <c r="O10" s="271"/>
      <c r="P10" s="272"/>
    </row>
    <row r="11" spans="1:16" ht="39.75" customHeight="1" x14ac:dyDescent="0.2">
      <c r="A11" s="3">
        <v>10</v>
      </c>
      <c r="B11" s="161" t="s">
        <v>21</v>
      </c>
      <c r="C11" s="308"/>
      <c r="D11" s="309"/>
      <c r="E11" s="302"/>
      <c r="F11" s="5"/>
      <c r="G11" s="303"/>
      <c r="H11" s="5"/>
      <c r="I11" s="6"/>
      <c r="J11" s="6"/>
      <c r="K11" s="163"/>
      <c r="M11" s="270"/>
      <c r="N11" s="271"/>
      <c r="O11" s="271"/>
      <c r="P11" s="272"/>
    </row>
    <row r="12" spans="1:16" ht="40.9" customHeight="1" thickBot="1" x14ac:dyDescent="0.25">
      <c r="A12" s="3">
        <v>11</v>
      </c>
      <c r="B12" s="161" t="s">
        <v>22</v>
      </c>
      <c r="C12" s="161"/>
      <c r="D12" s="5"/>
      <c r="E12" s="5"/>
      <c r="F12" s="5"/>
      <c r="G12" s="7" t="s">
        <v>177</v>
      </c>
      <c r="H12" s="6"/>
      <c r="I12" s="6"/>
      <c r="J12" s="6"/>
      <c r="K12" s="5"/>
      <c r="M12" s="273"/>
      <c r="N12" s="274"/>
      <c r="O12" s="274"/>
      <c r="P12" s="275"/>
    </row>
    <row r="13" spans="1:16" ht="31.5" customHeight="1" x14ac:dyDescent="0.2">
      <c r="A13" s="3">
        <v>12</v>
      </c>
      <c r="B13" s="161" t="s">
        <v>23</v>
      </c>
      <c r="C13" s="161"/>
      <c r="D13" s="4"/>
      <c r="E13" s="4"/>
      <c r="F13" s="4"/>
      <c r="G13" s="6"/>
      <c r="H13" s="6"/>
      <c r="I13" s="6"/>
      <c r="J13" s="6"/>
      <c r="K13" s="5"/>
      <c r="M13" s="14"/>
      <c r="N13" s="14"/>
      <c r="O13" s="14"/>
      <c r="P13" s="15"/>
    </row>
    <row r="14" spans="1:16" ht="28.9" customHeight="1" x14ac:dyDescent="0.2">
      <c r="A14" s="3">
        <v>13</v>
      </c>
      <c r="B14" s="161" t="s">
        <v>24</v>
      </c>
      <c r="C14" s="161"/>
      <c r="D14" s="4"/>
      <c r="E14" s="4"/>
      <c r="F14" s="4"/>
      <c r="G14" s="13"/>
      <c r="H14" s="13"/>
      <c r="I14" s="13"/>
      <c r="J14" s="13"/>
      <c r="K14" s="5"/>
    </row>
    <row r="15" spans="1:16" ht="20.25" customHeight="1" x14ac:dyDescent="0.2">
      <c r="A15" s="3">
        <v>14</v>
      </c>
      <c r="B15" s="161" t="s">
        <v>25</v>
      </c>
      <c r="C15" s="161"/>
      <c r="D15" s="4"/>
      <c r="E15" s="4"/>
      <c r="F15" s="4"/>
      <c r="G15" s="13"/>
      <c r="H15" s="13"/>
      <c r="I15" s="13"/>
      <c r="J15" s="13"/>
      <c r="K15" s="5"/>
    </row>
    <row r="16" spans="1:16" ht="20.25" customHeight="1" x14ac:dyDescent="0.2">
      <c r="A16" s="3">
        <v>15</v>
      </c>
      <c r="B16" s="161" t="s">
        <v>26</v>
      </c>
      <c r="C16" s="161"/>
      <c r="D16" s="4"/>
      <c r="E16" s="4"/>
      <c r="F16" s="4"/>
      <c r="G16" s="13"/>
      <c r="H16" s="13"/>
      <c r="I16" s="13"/>
      <c r="J16" s="13"/>
      <c r="K16" s="5"/>
    </row>
    <row r="17" spans="4:20" ht="13.15" customHeight="1" x14ac:dyDescent="0.2">
      <c r="D17" s="6"/>
      <c r="E17" s="6"/>
      <c r="F17" s="6"/>
      <c r="G17" s="6"/>
      <c r="H17" s="6"/>
      <c r="I17" s="6"/>
      <c r="J17" s="6"/>
      <c r="K17" s="5"/>
    </row>
    <row r="18" spans="4:20" ht="13.15" customHeight="1" thickBot="1" x14ac:dyDescent="0.25"/>
    <row r="19" spans="4:20" ht="89.45" customHeight="1" thickBot="1" x14ac:dyDescent="0.25">
      <c r="E19" s="253"/>
      <c r="F19" s="265" t="s">
        <v>185</v>
      </c>
      <c r="G19" s="266"/>
      <c r="M19" s="278" t="s">
        <v>205</v>
      </c>
      <c r="N19" s="279"/>
      <c r="O19" s="279"/>
      <c r="P19" s="279"/>
      <c r="Q19" s="279"/>
      <c r="R19" s="279"/>
      <c r="S19" s="279"/>
      <c r="T19" s="280"/>
    </row>
    <row r="20" spans="4:20" ht="12.75" customHeight="1" x14ac:dyDescent="0.2">
      <c r="M20" s="281"/>
      <c r="N20" s="282"/>
      <c r="O20" s="282"/>
      <c r="P20" s="282"/>
      <c r="Q20" s="282"/>
      <c r="R20" s="282"/>
      <c r="S20" s="282"/>
      <c r="T20" s="283"/>
    </row>
    <row r="21" spans="4:20" ht="12.75" customHeight="1" x14ac:dyDescent="0.2">
      <c r="M21" s="281"/>
      <c r="N21" s="282"/>
      <c r="O21" s="282"/>
      <c r="P21" s="282"/>
      <c r="Q21" s="282"/>
      <c r="R21" s="282"/>
      <c r="S21" s="282"/>
      <c r="T21" s="283"/>
    </row>
    <row r="22" spans="4:20" ht="12.75" customHeight="1" x14ac:dyDescent="0.2">
      <c r="M22" s="281"/>
      <c r="N22" s="282"/>
      <c r="O22" s="282"/>
      <c r="P22" s="282"/>
      <c r="Q22" s="282"/>
      <c r="R22" s="282"/>
      <c r="S22" s="282"/>
      <c r="T22" s="283"/>
    </row>
    <row r="23" spans="4:20" ht="12.75" customHeight="1" x14ac:dyDescent="0.2">
      <c r="M23" s="281"/>
      <c r="N23" s="282"/>
      <c r="O23" s="282"/>
      <c r="P23" s="282"/>
      <c r="Q23" s="282"/>
      <c r="R23" s="282"/>
      <c r="S23" s="282"/>
      <c r="T23" s="283"/>
    </row>
    <row r="24" spans="4:20" ht="34.9" customHeight="1" x14ac:dyDescent="0.2">
      <c r="M24" s="281"/>
      <c r="N24" s="282"/>
      <c r="O24" s="282"/>
      <c r="P24" s="282"/>
      <c r="Q24" s="282"/>
      <c r="R24" s="282"/>
      <c r="S24" s="282"/>
      <c r="T24" s="283"/>
    </row>
    <row r="25" spans="4:20" ht="39" customHeight="1" thickBot="1" x14ac:dyDescent="0.25">
      <c r="M25" s="284"/>
      <c r="N25" s="285"/>
      <c r="O25" s="285"/>
      <c r="P25" s="285"/>
      <c r="Q25" s="285"/>
      <c r="R25" s="285"/>
      <c r="S25" s="285"/>
      <c r="T25" s="286"/>
    </row>
  </sheetData>
  <mergeCells count="31">
    <mergeCell ref="C1:D1"/>
    <mergeCell ref="C5:D6"/>
    <mergeCell ref="C8:D9"/>
    <mergeCell ref="C10:D11"/>
    <mergeCell ref="C3:C4"/>
    <mergeCell ref="K4:K5"/>
    <mergeCell ref="N4:O4"/>
    <mergeCell ref="N5:O5"/>
    <mergeCell ref="M6:P12"/>
    <mergeCell ref="I7:J8"/>
    <mergeCell ref="F19:G19"/>
    <mergeCell ref="M19:T25"/>
    <mergeCell ref="A1:B1"/>
    <mergeCell ref="E1:F1"/>
    <mergeCell ref="G1:H1"/>
    <mergeCell ref="I1:J1"/>
    <mergeCell ref="E2:E3"/>
    <mergeCell ref="E4:E6"/>
    <mergeCell ref="J5:J6"/>
    <mergeCell ref="M2:O2"/>
    <mergeCell ref="D3:D4"/>
    <mergeCell ref="G3:G4"/>
    <mergeCell ref="F5:F6"/>
    <mergeCell ref="G5:G6"/>
    <mergeCell ref="I5:I6"/>
    <mergeCell ref="N3:O3"/>
    <mergeCell ref="E10:E11"/>
    <mergeCell ref="G10:G11"/>
    <mergeCell ref="E7:E9"/>
    <mergeCell ref="G7:G8"/>
    <mergeCell ref="H7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152"/>
  <sheetViews>
    <sheetView showGridLines="0" topLeftCell="B8" zoomScale="60" zoomScaleNormal="60" zoomScaleSheetLayoutView="70" workbookViewId="0">
      <selection activeCell="I69" sqref="I69"/>
    </sheetView>
  </sheetViews>
  <sheetFormatPr defaultColWidth="9.140625" defaultRowHeight="12.75" x14ac:dyDescent="0.2"/>
  <cols>
    <col min="1" max="1" width="9.140625" style="16"/>
    <col min="2" max="2" width="4.85546875" style="20" customWidth="1"/>
    <col min="3" max="3" width="20.7109375" style="19" customWidth="1"/>
    <col min="4" max="4" width="41.42578125" style="18" customWidth="1"/>
    <col min="5" max="5" width="28" style="18" customWidth="1"/>
    <col min="6" max="6" width="8.85546875" style="16" customWidth="1"/>
    <col min="7" max="7" width="8.140625" style="16" customWidth="1"/>
    <col min="8" max="8" width="4.7109375" style="16" bestFit="1" customWidth="1"/>
    <col min="9" max="9" width="6" style="17" customWidth="1"/>
    <col min="10" max="10" width="3.5703125" style="17" customWidth="1"/>
    <col min="11" max="11" width="5" style="16" customWidth="1"/>
    <col min="12" max="12" width="4.7109375" style="16" customWidth="1"/>
    <col min="13" max="13" width="6" style="16" customWidth="1"/>
    <col min="14" max="14" width="6.42578125" style="17" customWidth="1"/>
    <col min="15" max="15" width="3.5703125" style="17" customWidth="1"/>
    <col min="16" max="16" width="4" style="16" customWidth="1"/>
    <col min="17" max="17" width="4.7109375" style="16" customWidth="1"/>
    <col min="18" max="18" width="4.42578125" style="16" customWidth="1"/>
    <col min="19" max="19" width="5.28515625" style="17" customWidth="1"/>
    <col min="20" max="20" width="3.5703125" style="17" customWidth="1"/>
    <col min="21" max="21" width="3.5703125" style="16" customWidth="1"/>
    <col min="22" max="22" width="4.85546875" style="16" customWidth="1"/>
    <col min="23" max="23" width="3.5703125" style="16" customWidth="1"/>
    <col min="24" max="24" width="6" style="17" customWidth="1"/>
    <col min="25" max="25" width="3.5703125" style="17" customWidth="1"/>
    <col min="26" max="26" width="3.5703125" style="16" customWidth="1"/>
    <col min="27" max="27" width="4.7109375" style="16" customWidth="1"/>
    <col min="28" max="28" width="3.5703125" style="16" customWidth="1"/>
    <col min="29" max="29" width="6" style="17" customWidth="1"/>
    <col min="30" max="30" width="3.5703125" style="17" customWidth="1"/>
    <col min="31" max="31" width="3.5703125" style="16" customWidth="1"/>
    <col min="32" max="32" width="4.7109375" style="16" customWidth="1"/>
    <col min="33" max="33" width="3.5703125" style="16" customWidth="1"/>
    <col min="34" max="34" width="6.42578125" style="17" customWidth="1"/>
    <col min="35" max="35" width="3.5703125" style="17" customWidth="1"/>
    <col min="36" max="36" width="3.5703125" style="16" customWidth="1"/>
    <col min="37" max="37" width="4.7109375" style="16" customWidth="1"/>
    <col min="38" max="38" width="3.5703125" style="16" customWidth="1"/>
    <col min="39" max="40" width="3.5703125" style="17" customWidth="1"/>
    <col min="41" max="41" width="3.5703125" style="16" customWidth="1"/>
    <col min="42" max="42" width="4.7109375" style="16" customWidth="1"/>
    <col min="43" max="43" width="34.7109375" style="16" customWidth="1"/>
    <col min="44" max="45" width="9.140625" style="16" hidden="1" customWidth="1"/>
    <col min="46" max="46" width="9.140625" style="16" customWidth="1"/>
    <col min="47" max="16384" width="9.140625" style="16"/>
  </cols>
  <sheetData>
    <row r="1" spans="2:49" s="24" customFormat="1" x14ac:dyDescent="0.2">
      <c r="B1" s="32"/>
      <c r="C1" s="160"/>
      <c r="D1" s="79"/>
      <c r="E1" s="79"/>
    </row>
    <row r="2" spans="2:49" s="154" customFormat="1" ht="18" x14ac:dyDescent="0.2">
      <c r="B2" s="155" t="s">
        <v>167</v>
      </c>
      <c r="C2" s="159"/>
      <c r="D2" s="158"/>
      <c r="E2" s="158"/>
      <c r="L2" s="323" t="s">
        <v>166</v>
      </c>
      <c r="M2" s="323"/>
      <c r="N2" s="323"/>
      <c r="O2" s="323"/>
      <c r="P2" s="323"/>
      <c r="Q2" s="323"/>
      <c r="R2" s="323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G2" s="324" t="s">
        <v>165</v>
      </c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156"/>
    </row>
    <row r="3" spans="2:49" s="154" customFormat="1" ht="18" x14ac:dyDescent="0.2">
      <c r="B3" s="155" t="s">
        <v>164</v>
      </c>
      <c r="C3" s="159"/>
      <c r="D3" s="158"/>
      <c r="E3" s="158"/>
      <c r="O3" s="157" t="s">
        <v>163</v>
      </c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6"/>
      <c r="AE3" s="156"/>
      <c r="AF3" s="156"/>
      <c r="AG3" s="324" t="s">
        <v>162</v>
      </c>
      <c r="AH3" s="324"/>
      <c r="AI3" s="324"/>
      <c r="AJ3" s="324"/>
      <c r="AK3" s="324"/>
      <c r="AL3" s="324"/>
      <c r="AM3" s="324"/>
      <c r="AN3" s="324"/>
      <c r="AO3" s="324"/>
      <c r="AP3" s="324"/>
      <c r="AQ3" s="324"/>
    </row>
    <row r="4" spans="2:49" s="154" customFormat="1" ht="18" x14ac:dyDescent="0.2">
      <c r="B4" s="155"/>
      <c r="C4" s="159"/>
      <c r="D4" s="158"/>
      <c r="E4" s="158"/>
      <c r="L4" s="154" t="s">
        <v>161</v>
      </c>
      <c r="O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6"/>
      <c r="AE4" s="156"/>
      <c r="AF4" s="156"/>
      <c r="AG4" s="324" t="s">
        <v>160</v>
      </c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24"/>
      <c r="AV4" s="24"/>
      <c r="AW4" s="24"/>
    </row>
    <row r="5" spans="2:49" s="154" customFormat="1" ht="18.75" x14ac:dyDescent="0.2">
      <c r="B5" s="155"/>
      <c r="C5" s="159"/>
      <c r="D5" s="158"/>
      <c r="E5" s="158"/>
      <c r="G5" s="325" t="s">
        <v>159</v>
      </c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157"/>
      <c r="Z5" s="157"/>
      <c r="AA5" s="157"/>
      <c r="AB5" s="157"/>
      <c r="AC5" s="157"/>
      <c r="AD5" s="156"/>
      <c r="AE5" s="156"/>
      <c r="AF5" s="156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24"/>
      <c r="AV5" s="24"/>
      <c r="AW5" s="24"/>
    </row>
    <row r="6" spans="2:49" s="24" customFormat="1" ht="25.5" customHeight="1" thickBot="1" x14ac:dyDescent="0.25">
      <c r="B6" s="326" t="s">
        <v>158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</row>
    <row r="7" spans="2:49" s="25" customFormat="1" ht="20.25" customHeight="1" x14ac:dyDescent="0.2">
      <c r="B7" s="328"/>
      <c r="C7" s="330" t="s">
        <v>36</v>
      </c>
      <c r="D7" s="332" t="s">
        <v>35</v>
      </c>
      <c r="E7" s="142"/>
      <c r="F7" s="153" t="s">
        <v>157</v>
      </c>
      <c r="G7" s="334" t="s">
        <v>156</v>
      </c>
      <c r="H7" s="336" t="s">
        <v>155</v>
      </c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143"/>
      <c r="AM7" s="143"/>
      <c r="AN7" s="143"/>
      <c r="AO7" s="152"/>
      <c r="AP7" s="140"/>
      <c r="AQ7" s="321" t="s">
        <v>154</v>
      </c>
    </row>
    <row r="8" spans="2:49" s="25" customFormat="1" ht="20.25" customHeight="1" thickBot="1" x14ac:dyDescent="0.25">
      <c r="B8" s="329"/>
      <c r="C8" s="331"/>
      <c r="D8" s="333"/>
      <c r="E8" s="151"/>
      <c r="F8" s="150" t="s">
        <v>153</v>
      </c>
      <c r="G8" s="335"/>
      <c r="H8" s="147"/>
      <c r="I8" s="146"/>
      <c r="J8" s="146" t="s">
        <v>151</v>
      </c>
      <c r="K8" s="146"/>
      <c r="L8" s="145"/>
      <c r="M8" s="146"/>
      <c r="N8" s="146"/>
      <c r="O8" s="146" t="s">
        <v>148</v>
      </c>
      <c r="P8" s="146"/>
      <c r="Q8" s="145"/>
      <c r="R8" s="146"/>
      <c r="S8" s="146"/>
      <c r="T8" s="149" t="s">
        <v>145</v>
      </c>
      <c r="U8" s="146"/>
      <c r="V8" s="145"/>
      <c r="W8" s="146"/>
      <c r="X8" s="146"/>
      <c r="Y8" s="149" t="s">
        <v>142</v>
      </c>
      <c r="Z8" s="146"/>
      <c r="AA8" s="145"/>
      <c r="AB8" s="146"/>
      <c r="AC8" s="146"/>
      <c r="AD8" s="149" t="s">
        <v>140</v>
      </c>
      <c r="AE8" s="146"/>
      <c r="AF8" s="145"/>
      <c r="AG8" s="147"/>
      <c r="AH8" s="146"/>
      <c r="AI8" s="146" t="s">
        <v>136</v>
      </c>
      <c r="AJ8" s="146"/>
      <c r="AK8" s="148"/>
      <c r="AL8" s="147"/>
      <c r="AM8" s="146"/>
      <c r="AN8" s="146" t="s">
        <v>133</v>
      </c>
      <c r="AO8" s="146"/>
      <c r="AP8" s="145"/>
      <c r="AQ8" s="322"/>
    </row>
    <row r="9" spans="2:49" s="25" customFormat="1" ht="19.5" customHeight="1" thickBot="1" x14ac:dyDescent="0.25">
      <c r="B9" s="141"/>
      <c r="C9" s="144"/>
      <c r="D9" s="143"/>
      <c r="E9" s="142"/>
      <c r="F9" s="141"/>
      <c r="G9" s="140"/>
      <c r="H9" s="139" t="s">
        <v>32</v>
      </c>
      <c r="I9" s="138" t="s">
        <v>31</v>
      </c>
      <c r="J9" s="138" t="s">
        <v>30</v>
      </c>
      <c r="K9" s="138" t="s">
        <v>29</v>
      </c>
      <c r="L9" s="137" t="s">
        <v>28</v>
      </c>
      <c r="M9" s="139" t="s">
        <v>32</v>
      </c>
      <c r="N9" s="138" t="s">
        <v>31</v>
      </c>
      <c r="O9" s="138" t="s">
        <v>30</v>
      </c>
      <c r="P9" s="138" t="s">
        <v>29</v>
      </c>
      <c r="Q9" s="137" t="s">
        <v>28</v>
      </c>
      <c r="R9" s="139" t="s">
        <v>32</v>
      </c>
      <c r="S9" s="138" t="s">
        <v>31</v>
      </c>
      <c r="T9" s="138" t="s">
        <v>30</v>
      </c>
      <c r="U9" s="138" t="s">
        <v>29</v>
      </c>
      <c r="V9" s="137" t="s">
        <v>28</v>
      </c>
      <c r="W9" s="139" t="s">
        <v>32</v>
      </c>
      <c r="X9" s="138" t="s">
        <v>31</v>
      </c>
      <c r="Y9" s="138" t="s">
        <v>30</v>
      </c>
      <c r="Z9" s="138" t="s">
        <v>29</v>
      </c>
      <c r="AA9" s="137" t="s">
        <v>28</v>
      </c>
      <c r="AB9" s="139" t="s">
        <v>32</v>
      </c>
      <c r="AC9" s="138" t="s">
        <v>31</v>
      </c>
      <c r="AD9" s="138" t="s">
        <v>30</v>
      </c>
      <c r="AE9" s="138" t="s">
        <v>29</v>
      </c>
      <c r="AF9" s="137" t="s">
        <v>28</v>
      </c>
      <c r="AG9" s="139" t="s">
        <v>32</v>
      </c>
      <c r="AH9" s="138" t="s">
        <v>31</v>
      </c>
      <c r="AI9" s="138" t="s">
        <v>30</v>
      </c>
      <c r="AJ9" s="138" t="s">
        <v>29</v>
      </c>
      <c r="AK9" s="137" t="s">
        <v>28</v>
      </c>
      <c r="AL9" s="139" t="s">
        <v>32</v>
      </c>
      <c r="AM9" s="138" t="s">
        <v>31</v>
      </c>
      <c r="AN9" s="138" t="s">
        <v>30</v>
      </c>
      <c r="AO9" s="138" t="s">
        <v>29</v>
      </c>
      <c r="AP9" s="137" t="s">
        <v>28</v>
      </c>
      <c r="AQ9" s="136" t="s">
        <v>36</v>
      </c>
    </row>
    <row r="10" spans="2:49" s="25" customFormat="1" ht="18.75" customHeight="1" thickBot="1" x14ac:dyDescent="0.25">
      <c r="B10" s="342" t="s">
        <v>152</v>
      </c>
      <c r="C10" s="343"/>
      <c r="D10" s="343"/>
      <c r="E10" s="135" t="s">
        <v>52</v>
      </c>
      <c r="F10" s="134">
        <f t="shared" ref="F10:AP10" si="0">SUM(F11:F20)</f>
        <v>38</v>
      </c>
      <c r="G10" s="134">
        <f t="shared" si="0"/>
        <v>45</v>
      </c>
      <c r="H10" s="134">
        <f t="shared" si="0"/>
        <v>7</v>
      </c>
      <c r="I10" s="134">
        <f t="shared" si="0"/>
        <v>7</v>
      </c>
      <c r="J10" s="134">
        <f t="shared" si="0"/>
        <v>2</v>
      </c>
      <c r="K10" s="134">
        <f t="shared" si="0"/>
        <v>0</v>
      </c>
      <c r="L10" s="134">
        <f t="shared" si="0"/>
        <v>19</v>
      </c>
      <c r="M10" s="134">
        <f t="shared" si="0"/>
        <v>10</v>
      </c>
      <c r="N10" s="134">
        <f t="shared" si="0"/>
        <v>5</v>
      </c>
      <c r="O10" s="134">
        <f t="shared" si="0"/>
        <v>4</v>
      </c>
      <c r="P10" s="134">
        <f t="shared" si="0"/>
        <v>0</v>
      </c>
      <c r="Q10" s="134">
        <f t="shared" si="0"/>
        <v>22</v>
      </c>
      <c r="R10" s="134">
        <f t="shared" si="0"/>
        <v>1</v>
      </c>
      <c r="S10" s="134">
        <f t="shared" si="0"/>
        <v>2</v>
      </c>
      <c r="T10" s="134">
        <f t="shared" si="0"/>
        <v>0</v>
      </c>
      <c r="U10" s="134">
        <f t="shared" si="0"/>
        <v>0</v>
      </c>
      <c r="V10" s="134">
        <f t="shared" si="0"/>
        <v>4</v>
      </c>
      <c r="W10" s="134">
        <f t="shared" si="0"/>
        <v>0</v>
      </c>
      <c r="X10" s="134">
        <f t="shared" si="0"/>
        <v>0</v>
      </c>
      <c r="Y10" s="134">
        <f t="shared" si="0"/>
        <v>0</v>
      </c>
      <c r="Z10" s="134">
        <f t="shared" si="0"/>
        <v>0</v>
      </c>
      <c r="AA10" s="134">
        <f t="shared" si="0"/>
        <v>0</v>
      </c>
      <c r="AB10" s="134">
        <f t="shared" si="0"/>
        <v>0</v>
      </c>
      <c r="AC10" s="134">
        <f t="shared" si="0"/>
        <v>0</v>
      </c>
      <c r="AD10" s="134">
        <f t="shared" si="0"/>
        <v>0</v>
      </c>
      <c r="AE10" s="134">
        <f t="shared" si="0"/>
        <v>0</v>
      </c>
      <c r="AF10" s="134">
        <f t="shared" si="0"/>
        <v>0</v>
      </c>
      <c r="AG10" s="134">
        <f t="shared" si="0"/>
        <v>0</v>
      </c>
      <c r="AH10" s="134">
        <f t="shared" si="0"/>
        <v>0</v>
      </c>
      <c r="AI10" s="134">
        <f t="shared" si="0"/>
        <v>0</v>
      </c>
      <c r="AJ10" s="134">
        <f t="shared" si="0"/>
        <v>0</v>
      </c>
      <c r="AK10" s="134">
        <f t="shared" si="0"/>
        <v>0</v>
      </c>
      <c r="AL10" s="134">
        <f t="shared" si="0"/>
        <v>0</v>
      </c>
      <c r="AM10" s="134">
        <f t="shared" si="0"/>
        <v>0</v>
      </c>
      <c r="AN10" s="134">
        <f t="shared" si="0"/>
        <v>0</v>
      </c>
      <c r="AO10" s="134">
        <f t="shared" si="0"/>
        <v>0</v>
      </c>
      <c r="AP10" s="134">
        <f t="shared" si="0"/>
        <v>0</v>
      </c>
      <c r="AQ10" s="117"/>
    </row>
    <row r="11" spans="2:49" s="25" customFormat="1" ht="23.25" customHeight="1" x14ac:dyDescent="0.2">
      <c r="B11" s="133" t="s">
        <v>151</v>
      </c>
      <c r="C11" s="132" t="s">
        <v>150</v>
      </c>
      <c r="D11" s="344" t="s">
        <v>149</v>
      </c>
      <c r="E11" s="345"/>
      <c r="F11" s="165">
        <f>H11+I11+J11+M11+N11+O11+R11+S11+T11+W11+X11+Y11+AB11+AC11+AD11+AG11+AH11+AI11+AL11+AM11+AN11</f>
        <v>4</v>
      </c>
      <c r="G11" s="166">
        <f t="shared" ref="G11:G20" si="1">L11+Q11+V11+AA11+AF11+AK11+AP11</f>
        <v>5</v>
      </c>
      <c r="H11" s="167">
        <v>1</v>
      </c>
      <c r="I11" s="168">
        <v>3</v>
      </c>
      <c r="J11" s="168">
        <v>0</v>
      </c>
      <c r="K11" s="168" t="s">
        <v>54</v>
      </c>
      <c r="L11" s="169">
        <v>5</v>
      </c>
      <c r="M11" s="129"/>
      <c r="N11" s="128"/>
      <c r="O11" s="128"/>
      <c r="P11" s="128"/>
      <c r="Q11" s="130"/>
      <c r="R11" s="129"/>
      <c r="S11" s="128"/>
      <c r="T11" s="128"/>
      <c r="U11" s="128"/>
      <c r="V11" s="127"/>
      <c r="W11" s="131"/>
      <c r="X11" s="128"/>
      <c r="Y11" s="128"/>
      <c r="Z11" s="128"/>
      <c r="AA11" s="130"/>
      <c r="AB11" s="129"/>
      <c r="AC11" s="128"/>
      <c r="AD11" s="128"/>
      <c r="AE11" s="128"/>
      <c r="AF11" s="127"/>
      <c r="AG11" s="131"/>
      <c r="AH11" s="128"/>
      <c r="AI11" s="128"/>
      <c r="AJ11" s="128"/>
      <c r="AK11" s="130"/>
      <c r="AL11" s="129"/>
      <c r="AM11" s="128"/>
      <c r="AN11" s="128"/>
      <c r="AO11" s="128"/>
      <c r="AP11" s="127"/>
      <c r="AQ11" s="126"/>
    </row>
    <row r="12" spans="2:49" s="25" customFormat="1" ht="15" customHeight="1" x14ac:dyDescent="0.2">
      <c r="B12" s="125" t="s">
        <v>148</v>
      </c>
      <c r="C12" s="124" t="s">
        <v>147</v>
      </c>
      <c r="D12" s="346" t="s">
        <v>146</v>
      </c>
      <c r="E12" s="347"/>
      <c r="F12" s="170">
        <f>SUM(H12,I12,J12,M12,N12,O12,R12,S12,T12,W12,X12,Y12,AB12,AC12,AD12,AG12,AH12,AI12,AL12,AM12,AN12)</f>
        <v>4</v>
      </c>
      <c r="G12" s="169">
        <f t="shared" si="1"/>
        <v>6</v>
      </c>
      <c r="H12" s="170">
        <v>2</v>
      </c>
      <c r="I12" s="168">
        <v>2</v>
      </c>
      <c r="J12" s="168">
        <v>0</v>
      </c>
      <c r="K12" s="168" t="s">
        <v>42</v>
      </c>
      <c r="L12" s="171">
        <v>6</v>
      </c>
      <c r="M12" s="98"/>
      <c r="N12" s="102"/>
      <c r="O12" s="102"/>
      <c r="P12" s="102"/>
      <c r="Q12" s="101"/>
      <c r="R12" s="98"/>
      <c r="S12" s="102"/>
      <c r="T12" s="102"/>
      <c r="U12" s="102"/>
      <c r="V12" s="101"/>
      <c r="W12" s="98"/>
      <c r="X12" s="102"/>
      <c r="Y12" s="102"/>
      <c r="Z12" s="102"/>
      <c r="AA12" s="101"/>
      <c r="AB12" s="98"/>
      <c r="AC12" s="102"/>
      <c r="AD12" s="102"/>
      <c r="AE12" s="102"/>
      <c r="AF12" s="101"/>
      <c r="AG12" s="98"/>
      <c r="AH12" s="102"/>
      <c r="AI12" s="102"/>
      <c r="AJ12" s="102"/>
      <c r="AK12" s="101"/>
      <c r="AL12" s="103"/>
      <c r="AM12" s="102"/>
      <c r="AN12" s="102"/>
      <c r="AO12" s="102"/>
      <c r="AP12" s="101"/>
      <c r="AQ12" s="100"/>
    </row>
    <row r="13" spans="2:49" s="25" customFormat="1" ht="15.75" x14ac:dyDescent="0.2">
      <c r="B13" s="71" t="s">
        <v>145</v>
      </c>
      <c r="C13" s="99" t="s">
        <v>68</v>
      </c>
      <c r="D13" s="348" t="s">
        <v>144</v>
      </c>
      <c r="E13" s="349"/>
      <c r="F13" s="84">
        <f>SUM(H13,I13,J13,M13,N13,O13,R13,S13,T13,W13,X13,Y13,AB13,AC13,AD13,AG13,AH13,AI13,AL13,AM13,AN13)</f>
        <v>4</v>
      </c>
      <c r="G13" s="104">
        <f t="shared" si="1"/>
        <v>6</v>
      </c>
      <c r="H13" s="84"/>
      <c r="I13" s="82"/>
      <c r="J13" s="82"/>
      <c r="K13" s="82"/>
      <c r="L13" s="81"/>
      <c r="M13" s="84">
        <v>2</v>
      </c>
      <c r="N13" s="82">
        <v>2</v>
      </c>
      <c r="O13" s="82">
        <v>0</v>
      </c>
      <c r="P13" s="82" t="s">
        <v>42</v>
      </c>
      <c r="Q13" s="81">
        <v>6</v>
      </c>
      <c r="R13" s="84"/>
      <c r="S13" s="82"/>
      <c r="T13" s="82"/>
      <c r="U13" s="82"/>
      <c r="V13" s="81"/>
      <c r="W13" s="84"/>
      <c r="X13" s="82"/>
      <c r="Y13" s="82"/>
      <c r="Z13" s="82"/>
      <c r="AA13" s="81"/>
      <c r="AB13" s="84"/>
      <c r="AC13" s="82"/>
      <c r="AD13" s="82"/>
      <c r="AE13" s="82"/>
      <c r="AF13" s="81"/>
      <c r="AG13" s="84"/>
      <c r="AH13" s="82"/>
      <c r="AI13" s="82"/>
      <c r="AJ13" s="82"/>
      <c r="AK13" s="81"/>
      <c r="AL13" s="83"/>
      <c r="AM13" s="82"/>
      <c r="AN13" s="82"/>
      <c r="AO13" s="82"/>
      <c r="AP13" s="81"/>
      <c r="AQ13" s="80" t="s">
        <v>143</v>
      </c>
    </row>
    <row r="14" spans="2:49" s="25" customFormat="1" ht="15" customHeight="1" x14ac:dyDescent="0.2">
      <c r="B14" s="123" t="s">
        <v>142</v>
      </c>
      <c r="C14" s="121" t="s">
        <v>137</v>
      </c>
      <c r="D14" s="350" t="s">
        <v>141</v>
      </c>
      <c r="E14" s="351"/>
      <c r="F14" s="172">
        <f>SUM(H14,I14,J14,M14,N14,O14,R14,S14,T14,W14,X14,Y14,AB14,AC14,AD14,AG14,AH14,AI14,AL14,AM14,AN14)</f>
        <v>4</v>
      </c>
      <c r="G14" s="169">
        <f t="shared" si="1"/>
        <v>4</v>
      </c>
      <c r="H14" s="172">
        <v>2</v>
      </c>
      <c r="I14" s="173">
        <v>0</v>
      </c>
      <c r="J14" s="173">
        <v>2</v>
      </c>
      <c r="K14" s="173" t="s">
        <v>42</v>
      </c>
      <c r="L14" s="174">
        <v>4</v>
      </c>
      <c r="M14" s="84"/>
      <c r="N14" s="82"/>
      <c r="O14" s="82"/>
      <c r="P14" s="82"/>
      <c r="Q14" s="81"/>
      <c r="R14" s="84"/>
      <c r="S14" s="82"/>
      <c r="T14" s="82"/>
      <c r="U14" s="82"/>
      <c r="V14" s="81"/>
      <c r="W14" s="84"/>
      <c r="X14" s="82"/>
      <c r="Y14" s="82"/>
      <c r="Z14" s="82"/>
      <c r="AA14" s="81"/>
      <c r="AB14" s="84"/>
      <c r="AC14" s="82"/>
      <c r="AD14" s="82"/>
      <c r="AE14" s="82"/>
      <c r="AF14" s="81"/>
      <c r="AG14" s="84"/>
      <c r="AH14" s="82"/>
      <c r="AI14" s="82"/>
      <c r="AJ14" s="82"/>
      <c r="AK14" s="81"/>
      <c r="AL14" s="83"/>
      <c r="AM14" s="82"/>
      <c r="AN14" s="82"/>
      <c r="AO14" s="82"/>
      <c r="AP14" s="81"/>
      <c r="AQ14" s="80"/>
    </row>
    <row r="15" spans="2:49" s="25" customFormat="1" ht="15" customHeight="1" x14ac:dyDescent="0.2">
      <c r="B15" s="71" t="s">
        <v>140</v>
      </c>
      <c r="C15" s="85" t="s">
        <v>139</v>
      </c>
      <c r="D15" s="348" t="s">
        <v>138</v>
      </c>
      <c r="E15" s="349"/>
      <c r="F15" s="84">
        <f>SUM(H15,I15,J15,M15,N15,O15,R15,S15,T15,W15,X15,Y15,AB15,AC15,AD15,AG15,AH15,AI15,AL15,AM15,AN15)</f>
        <v>4</v>
      </c>
      <c r="G15" s="104">
        <f t="shared" si="1"/>
        <v>4</v>
      </c>
      <c r="H15" s="84"/>
      <c r="I15" s="82"/>
      <c r="J15" s="82"/>
      <c r="K15" s="82"/>
      <c r="L15" s="81"/>
      <c r="M15" s="84">
        <v>2</v>
      </c>
      <c r="N15" s="82">
        <v>0</v>
      </c>
      <c r="O15" s="82">
        <v>2</v>
      </c>
      <c r="P15" s="82" t="s">
        <v>42</v>
      </c>
      <c r="Q15" s="81">
        <v>4</v>
      </c>
      <c r="R15" s="84"/>
      <c r="S15" s="82"/>
      <c r="T15" s="82"/>
      <c r="U15" s="82"/>
      <c r="V15" s="81"/>
      <c r="W15" s="84"/>
      <c r="X15" s="82"/>
      <c r="Y15" s="82"/>
      <c r="Z15" s="82"/>
      <c r="AA15" s="81"/>
      <c r="AB15" s="84"/>
      <c r="AC15" s="82"/>
      <c r="AD15" s="82"/>
      <c r="AE15" s="82"/>
      <c r="AF15" s="81"/>
      <c r="AG15" s="84"/>
      <c r="AH15" s="82"/>
      <c r="AI15" s="82"/>
      <c r="AJ15" s="82"/>
      <c r="AK15" s="81"/>
      <c r="AL15" s="83"/>
      <c r="AM15" s="82"/>
      <c r="AN15" s="82"/>
      <c r="AO15" s="82"/>
      <c r="AP15" s="81"/>
      <c r="AQ15" s="80" t="s">
        <v>137</v>
      </c>
    </row>
    <row r="16" spans="2:49" s="25" customFormat="1" ht="15" customHeight="1" x14ac:dyDescent="0.2">
      <c r="B16" s="71" t="s">
        <v>136</v>
      </c>
      <c r="C16" s="85" t="s">
        <v>135</v>
      </c>
      <c r="D16" s="348" t="s">
        <v>134</v>
      </c>
      <c r="E16" s="349"/>
      <c r="F16" s="84">
        <f>SUM(H16,I16,J16,M16,N16,O16,R16,S16,T16,W16,X16,Y16,AB16,AC16,AD16,AG16,AH16,AI16,AL16,AM16,AN16)</f>
        <v>4</v>
      </c>
      <c r="G16" s="104">
        <f t="shared" si="1"/>
        <v>4</v>
      </c>
      <c r="H16" s="84"/>
      <c r="I16" s="82"/>
      <c r="J16" s="82"/>
      <c r="K16" s="82"/>
      <c r="L16" s="81"/>
      <c r="M16" s="84">
        <v>2</v>
      </c>
      <c r="N16" s="82">
        <v>2</v>
      </c>
      <c r="O16" s="82">
        <v>0</v>
      </c>
      <c r="P16" s="82" t="s">
        <v>42</v>
      </c>
      <c r="Q16" s="81">
        <v>4</v>
      </c>
      <c r="R16" s="84"/>
      <c r="S16" s="82"/>
      <c r="T16" s="82"/>
      <c r="U16" s="82"/>
      <c r="V16" s="81"/>
      <c r="W16" s="84"/>
      <c r="X16" s="82"/>
      <c r="Y16" s="82"/>
      <c r="Z16" s="82"/>
      <c r="AA16" s="81"/>
      <c r="AB16" s="84"/>
      <c r="AC16" s="82"/>
      <c r="AD16" s="82"/>
      <c r="AE16" s="82"/>
      <c r="AF16" s="81"/>
      <c r="AG16" s="84"/>
      <c r="AH16" s="82"/>
      <c r="AI16" s="82"/>
      <c r="AJ16" s="82"/>
      <c r="AK16" s="81"/>
      <c r="AL16" s="83"/>
      <c r="AM16" s="82"/>
      <c r="AN16" s="82"/>
      <c r="AO16" s="82"/>
      <c r="AP16" s="81"/>
      <c r="AQ16" s="80"/>
    </row>
    <row r="17" spans="2:49" s="25" customFormat="1" ht="15.75" x14ac:dyDescent="0.2">
      <c r="B17" s="123" t="s">
        <v>133</v>
      </c>
      <c r="C17" s="109" t="s">
        <v>127</v>
      </c>
      <c r="D17" s="352" t="s">
        <v>132</v>
      </c>
      <c r="E17" s="353"/>
      <c r="F17" s="172">
        <f>H17+I17+J17+M17+N17+O17+R17+S17+T17+W17+X17+Y17+AB17+AC17+AD17+AG17+AH17+AI17+AL17+AM17+AN17</f>
        <v>4</v>
      </c>
      <c r="G17" s="169">
        <f t="shared" si="1"/>
        <v>4</v>
      </c>
      <c r="H17" s="172">
        <v>2</v>
      </c>
      <c r="I17" s="173">
        <v>2</v>
      </c>
      <c r="J17" s="173">
        <v>0</v>
      </c>
      <c r="K17" s="173" t="s">
        <v>54</v>
      </c>
      <c r="L17" s="174">
        <v>4</v>
      </c>
      <c r="M17" s="84"/>
      <c r="N17" s="82"/>
      <c r="O17" s="82"/>
      <c r="P17" s="82"/>
      <c r="Q17" s="81"/>
      <c r="R17" s="84"/>
      <c r="S17" s="82"/>
      <c r="T17" s="82"/>
      <c r="U17" s="82"/>
      <c r="V17" s="81"/>
      <c r="W17" s="84"/>
      <c r="X17" s="82"/>
      <c r="Y17" s="82"/>
      <c r="Z17" s="82"/>
      <c r="AA17" s="81"/>
      <c r="AB17" s="84"/>
      <c r="AC17" s="82"/>
      <c r="AD17" s="82"/>
      <c r="AE17" s="82"/>
      <c r="AF17" s="81"/>
      <c r="AG17" s="84"/>
      <c r="AH17" s="82"/>
      <c r="AI17" s="82"/>
      <c r="AJ17" s="82"/>
      <c r="AK17" s="81"/>
      <c r="AL17" s="83"/>
      <c r="AM17" s="82"/>
      <c r="AN17" s="82"/>
      <c r="AO17" s="82"/>
      <c r="AP17" s="81"/>
      <c r="AQ17" s="80"/>
    </row>
    <row r="18" spans="2:49" s="25" customFormat="1" ht="15.75" x14ac:dyDescent="0.2">
      <c r="B18" s="71" t="s">
        <v>34</v>
      </c>
      <c r="C18" s="99" t="s">
        <v>131</v>
      </c>
      <c r="D18" s="348" t="s">
        <v>130</v>
      </c>
      <c r="E18" s="354"/>
      <c r="F18" s="84">
        <f>SUM(H18,I18,J18,M18,N18,O18,R18,S18,T18,W18,X18,Y18,AB18,AC18,AD18,AG18,AH18,AI18,AL18,AM18,AN18)</f>
        <v>3</v>
      </c>
      <c r="G18" s="104">
        <f t="shared" si="1"/>
        <v>4</v>
      </c>
      <c r="H18" s="84"/>
      <c r="I18" s="82"/>
      <c r="J18" s="82"/>
      <c r="K18" s="82"/>
      <c r="L18" s="81"/>
      <c r="M18" s="84"/>
      <c r="N18" s="82"/>
      <c r="O18" s="82"/>
      <c r="P18" s="82"/>
      <c r="Q18" s="81"/>
      <c r="R18" s="84">
        <v>1</v>
      </c>
      <c r="S18" s="82">
        <v>2</v>
      </c>
      <c r="T18" s="82">
        <v>0</v>
      </c>
      <c r="U18" s="82" t="s">
        <v>54</v>
      </c>
      <c r="V18" s="81">
        <v>4</v>
      </c>
      <c r="W18" s="84"/>
      <c r="X18" s="82"/>
      <c r="Y18" s="82"/>
      <c r="Z18" s="82"/>
      <c r="AA18" s="81"/>
      <c r="AB18" s="84"/>
      <c r="AC18" s="82"/>
      <c r="AD18" s="82"/>
      <c r="AE18" s="82"/>
      <c r="AF18" s="81"/>
      <c r="AG18" s="84"/>
      <c r="AH18" s="82"/>
      <c r="AI18" s="82"/>
      <c r="AJ18" s="82"/>
      <c r="AK18" s="81"/>
      <c r="AL18" s="83"/>
      <c r="AM18" s="82"/>
      <c r="AN18" s="82"/>
      <c r="AO18" s="82"/>
      <c r="AP18" s="81"/>
      <c r="AQ18" s="80"/>
    </row>
    <row r="19" spans="2:49" s="25" customFormat="1" ht="15" customHeight="1" x14ac:dyDescent="0.2">
      <c r="B19" s="71" t="s">
        <v>33</v>
      </c>
      <c r="C19" s="85" t="s">
        <v>129</v>
      </c>
      <c r="D19" s="348" t="s">
        <v>128</v>
      </c>
      <c r="E19" s="349"/>
      <c r="F19" s="84">
        <f>SUM(H19,I19,J19,M19,N19,O19,R19,S19,T19,W19,X19,Y19,AB19,AC19,AD19,AG19,AH19,AI19,AL19,AM19,AN19)</f>
        <v>3</v>
      </c>
      <c r="G19" s="104">
        <f t="shared" si="1"/>
        <v>4</v>
      </c>
      <c r="H19" s="84"/>
      <c r="I19" s="82"/>
      <c r="J19" s="82"/>
      <c r="K19" s="82"/>
      <c r="L19" s="81"/>
      <c r="M19" s="84">
        <v>2</v>
      </c>
      <c r="N19" s="82">
        <v>1</v>
      </c>
      <c r="O19" s="82">
        <v>0</v>
      </c>
      <c r="P19" s="82" t="s">
        <v>54</v>
      </c>
      <c r="Q19" s="81">
        <v>4</v>
      </c>
      <c r="R19" s="84"/>
      <c r="S19" s="82"/>
      <c r="T19" s="82"/>
      <c r="U19" s="82"/>
      <c r="V19" s="81"/>
      <c r="W19" s="84"/>
      <c r="X19" s="82"/>
      <c r="Y19" s="82"/>
      <c r="Z19" s="82"/>
      <c r="AA19" s="81"/>
      <c r="AB19" s="84"/>
      <c r="AC19" s="82"/>
      <c r="AD19" s="82"/>
      <c r="AE19" s="82"/>
      <c r="AF19" s="81"/>
      <c r="AG19" s="84"/>
      <c r="AH19" s="82"/>
      <c r="AI19" s="82"/>
      <c r="AJ19" s="82"/>
      <c r="AK19" s="81"/>
      <c r="AL19" s="83"/>
      <c r="AM19" s="82"/>
      <c r="AN19" s="82"/>
      <c r="AO19" s="82"/>
      <c r="AP19" s="81"/>
      <c r="AQ19" s="80" t="s">
        <v>127</v>
      </c>
    </row>
    <row r="20" spans="2:49" s="25" customFormat="1" ht="18.75" customHeight="1" thickBot="1" x14ac:dyDescent="0.25">
      <c r="B20" s="71" t="s">
        <v>126</v>
      </c>
      <c r="C20" s="85" t="s">
        <v>125</v>
      </c>
      <c r="D20" s="348" t="s">
        <v>124</v>
      </c>
      <c r="E20" s="349"/>
      <c r="F20" s="84">
        <f>SUM(H20,I20,J20,M20,N20,O20,R20,S20,T20,W20,X20,Y20,AB20,AC20,AD20,AG20,AH20,AI20,AL20,AM20,AN20)</f>
        <v>4</v>
      </c>
      <c r="G20" s="104">
        <f t="shared" si="1"/>
        <v>4</v>
      </c>
      <c r="H20" s="84"/>
      <c r="I20" s="82"/>
      <c r="J20" s="82"/>
      <c r="K20" s="82"/>
      <c r="L20" s="81"/>
      <c r="M20" s="84">
        <v>2</v>
      </c>
      <c r="N20" s="82">
        <v>0</v>
      </c>
      <c r="O20" s="82">
        <v>2</v>
      </c>
      <c r="P20" s="82" t="s">
        <v>54</v>
      </c>
      <c r="Q20" s="81">
        <v>4</v>
      </c>
      <c r="R20" s="84"/>
      <c r="S20" s="82"/>
      <c r="T20" s="82"/>
      <c r="U20" s="82"/>
      <c r="V20" s="81"/>
      <c r="W20" s="84"/>
      <c r="X20" s="82"/>
      <c r="Y20" s="82"/>
      <c r="Z20" s="82"/>
      <c r="AA20" s="81"/>
      <c r="AB20" s="84"/>
      <c r="AC20" s="82"/>
      <c r="AD20" s="82"/>
      <c r="AE20" s="82"/>
      <c r="AF20" s="81"/>
      <c r="AG20" s="84"/>
      <c r="AH20" s="82"/>
      <c r="AI20" s="82"/>
      <c r="AJ20" s="82"/>
      <c r="AK20" s="81"/>
      <c r="AL20" s="83"/>
      <c r="AM20" s="82"/>
      <c r="AN20" s="82"/>
      <c r="AO20" s="82"/>
      <c r="AP20" s="81"/>
      <c r="AQ20" s="80"/>
    </row>
    <row r="21" spans="2:49" s="25" customFormat="1" ht="18.75" customHeight="1" thickBot="1" x14ac:dyDescent="0.25">
      <c r="B21" s="340" t="s">
        <v>123</v>
      </c>
      <c r="C21" s="341"/>
      <c r="D21" s="341"/>
      <c r="E21" s="88" t="s">
        <v>52</v>
      </c>
      <c r="F21" s="87">
        <f t="shared" ref="F21:AP21" si="2">SUM(F22:F27)</f>
        <v>15</v>
      </c>
      <c r="G21" s="87">
        <f t="shared" si="2"/>
        <v>22</v>
      </c>
      <c r="H21" s="87">
        <f t="shared" si="2"/>
        <v>3</v>
      </c>
      <c r="I21" s="87">
        <f t="shared" si="2"/>
        <v>3</v>
      </c>
      <c r="J21" s="87">
        <f t="shared" si="2"/>
        <v>0</v>
      </c>
      <c r="K21" s="87">
        <f t="shared" si="2"/>
        <v>0</v>
      </c>
      <c r="L21" s="87">
        <f t="shared" si="2"/>
        <v>8</v>
      </c>
      <c r="M21" s="87">
        <f t="shared" si="2"/>
        <v>1</v>
      </c>
      <c r="N21" s="87">
        <f t="shared" si="2"/>
        <v>1</v>
      </c>
      <c r="O21" s="87">
        <f t="shared" si="2"/>
        <v>0</v>
      </c>
      <c r="P21" s="87">
        <f t="shared" si="2"/>
        <v>0</v>
      </c>
      <c r="Q21" s="87">
        <f t="shared" si="2"/>
        <v>3</v>
      </c>
      <c r="R21" s="87">
        <f t="shared" si="2"/>
        <v>2</v>
      </c>
      <c r="S21" s="87">
        <f t="shared" si="2"/>
        <v>3</v>
      </c>
      <c r="T21" s="87">
        <f t="shared" si="2"/>
        <v>0</v>
      </c>
      <c r="U21" s="87">
        <f t="shared" si="2"/>
        <v>0</v>
      </c>
      <c r="V21" s="87">
        <f t="shared" si="2"/>
        <v>7</v>
      </c>
      <c r="W21" s="87">
        <f t="shared" si="2"/>
        <v>0</v>
      </c>
      <c r="X21" s="87">
        <f t="shared" si="2"/>
        <v>0</v>
      </c>
      <c r="Y21" s="87">
        <f t="shared" si="2"/>
        <v>0</v>
      </c>
      <c r="Z21" s="87">
        <f t="shared" si="2"/>
        <v>0</v>
      </c>
      <c r="AA21" s="87">
        <f t="shared" si="2"/>
        <v>0</v>
      </c>
      <c r="AB21" s="87">
        <f t="shared" si="2"/>
        <v>0</v>
      </c>
      <c r="AC21" s="87">
        <f t="shared" si="2"/>
        <v>0</v>
      </c>
      <c r="AD21" s="87">
        <f t="shared" si="2"/>
        <v>0</v>
      </c>
      <c r="AE21" s="87">
        <f t="shared" si="2"/>
        <v>0</v>
      </c>
      <c r="AF21" s="87">
        <f t="shared" si="2"/>
        <v>0</v>
      </c>
      <c r="AG21" s="87">
        <f t="shared" si="2"/>
        <v>1</v>
      </c>
      <c r="AH21" s="87">
        <f t="shared" si="2"/>
        <v>1</v>
      </c>
      <c r="AI21" s="87">
        <f t="shared" si="2"/>
        <v>0</v>
      </c>
      <c r="AJ21" s="87">
        <f t="shared" si="2"/>
        <v>0</v>
      </c>
      <c r="AK21" s="87">
        <f t="shared" si="2"/>
        <v>4</v>
      </c>
      <c r="AL21" s="87">
        <f t="shared" si="2"/>
        <v>0</v>
      </c>
      <c r="AM21" s="87">
        <f t="shared" si="2"/>
        <v>0</v>
      </c>
      <c r="AN21" s="87">
        <f t="shared" si="2"/>
        <v>0</v>
      </c>
      <c r="AO21" s="87">
        <f t="shared" si="2"/>
        <v>0</v>
      </c>
      <c r="AP21" s="87">
        <f t="shared" si="2"/>
        <v>0</v>
      </c>
      <c r="AQ21" s="122"/>
    </row>
    <row r="22" spans="2:49" s="25" customFormat="1" ht="15" customHeight="1" x14ac:dyDescent="0.2">
      <c r="B22" s="71" t="s">
        <v>122</v>
      </c>
      <c r="C22" s="121" t="s">
        <v>121</v>
      </c>
      <c r="D22" s="312" t="s">
        <v>120</v>
      </c>
      <c r="E22" s="313"/>
      <c r="F22" s="172">
        <f>H22+I22+J22+M22+N22+O22+R22+S22+T22+W22+X22+Y22+AB22+AD22+AG22+AH22+AL22+AM22+AN22</f>
        <v>3</v>
      </c>
      <c r="G22" s="175">
        <f>L22+Q22+V22+AA22+AF22+AK22+AP22</f>
        <v>4</v>
      </c>
      <c r="H22" s="172">
        <v>2</v>
      </c>
      <c r="I22" s="173">
        <v>1</v>
      </c>
      <c r="J22" s="173">
        <v>0</v>
      </c>
      <c r="K22" s="173" t="s">
        <v>54</v>
      </c>
      <c r="L22" s="174">
        <v>4</v>
      </c>
      <c r="M22" s="84"/>
      <c r="N22" s="82"/>
      <c r="O22" s="82"/>
      <c r="P22" s="82"/>
      <c r="Q22" s="81"/>
      <c r="R22" s="84"/>
      <c r="S22" s="82"/>
      <c r="T22" s="82"/>
      <c r="U22" s="82"/>
      <c r="V22" s="81"/>
      <c r="W22" s="84"/>
      <c r="X22" s="82"/>
      <c r="Y22" s="82"/>
      <c r="Z22" s="82"/>
      <c r="AA22" s="81"/>
      <c r="AB22" s="84"/>
      <c r="AC22" s="82"/>
      <c r="AD22" s="82"/>
      <c r="AE22" s="82"/>
      <c r="AF22" s="81"/>
      <c r="AG22" s="84"/>
      <c r="AH22" s="82"/>
      <c r="AI22" s="82"/>
      <c r="AJ22" s="82"/>
      <c r="AK22" s="81"/>
      <c r="AL22" s="83"/>
      <c r="AM22" s="82"/>
      <c r="AN22" s="82"/>
      <c r="AO22" s="82"/>
      <c r="AP22" s="81"/>
      <c r="AQ22" s="80"/>
    </row>
    <row r="23" spans="2:49" s="25" customFormat="1" ht="15.75" x14ac:dyDescent="0.2">
      <c r="B23" s="71" t="s">
        <v>119</v>
      </c>
      <c r="C23" s="99" t="s">
        <v>118</v>
      </c>
      <c r="D23" s="338" t="s">
        <v>117</v>
      </c>
      <c r="E23" s="339"/>
      <c r="F23" s="84">
        <f>H23+I23+J23+M23+N23+O23+R23+S23+T23+W23+X23+Y23+AB23+AD23+AG23+AH23+AL23+AM23+AN23</f>
        <v>3</v>
      </c>
      <c r="G23" s="69">
        <f>L23+Q23+V23+AA23+AF23+AK23+AP23</f>
        <v>4</v>
      </c>
      <c r="H23" s="84"/>
      <c r="I23" s="82"/>
      <c r="J23" s="82"/>
      <c r="K23" s="82"/>
      <c r="L23" s="81"/>
      <c r="M23" s="84"/>
      <c r="N23" s="82"/>
      <c r="O23" s="82"/>
      <c r="P23" s="82"/>
      <c r="Q23" s="81"/>
      <c r="R23" s="84">
        <v>2</v>
      </c>
      <c r="S23" s="82">
        <v>1</v>
      </c>
      <c r="T23" s="82">
        <v>0</v>
      </c>
      <c r="U23" s="82" t="s">
        <v>54</v>
      </c>
      <c r="V23" s="81">
        <v>4</v>
      </c>
      <c r="W23" s="84"/>
      <c r="X23" s="82"/>
      <c r="Y23" s="82"/>
      <c r="Z23" s="82"/>
      <c r="AA23" s="81"/>
      <c r="AB23" s="84"/>
      <c r="AC23" s="82"/>
      <c r="AD23" s="82"/>
      <c r="AE23" s="82"/>
      <c r="AF23" s="81"/>
      <c r="AG23" s="84"/>
      <c r="AH23" s="82"/>
      <c r="AI23" s="82"/>
      <c r="AJ23" s="82"/>
      <c r="AK23" s="81"/>
      <c r="AL23" s="83"/>
      <c r="AM23" s="82"/>
      <c r="AN23" s="82"/>
      <c r="AO23" s="82"/>
      <c r="AP23" s="81"/>
      <c r="AQ23" s="80"/>
    </row>
    <row r="24" spans="2:49" s="25" customFormat="1" ht="15.75" x14ac:dyDescent="0.2">
      <c r="B24" s="71" t="s">
        <v>116</v>
      </c>
      <c r="C24" s="78" t="s">
        <v>115</v>
      </c>
      <c r="D24" s="310" t="s">
        <v>114</v>
      </c>
      <c r="E24" s="311"/>
      <c r="F24" s="76">
        <f>SUM(H24,I24,J24,M24,N24,O24,R24,S24,T24,W24,X24,Y24,AB24,AC24,AD24,AG24,AH24,AI24,AL24,AM24,AN24)</f>
        <v>2</v>
      </c>
      <c r="G24" s="69">
        <f>SUM(L24,Q24,V24,AA24,AF24,AK24,AP24)</f>
        <v>4</v>
      </c>
      <c r="H24" s="76"/>
      <c r="I24" s="74"/>
      <c r="J24" s="74"/>
      <c r="K24" s="74"/>
      <c r="L24" s="73"/>
      <c r="M24" s="76"/>
      <c r="N24" s="74"/>
      <c r="O24" s="74"/>
      <c r="P24" s="74"/>
      <c r="Q24" s="73"/>
      <c r="R24" s="76"/>
      <c r="S24" s="74"/>
      <c r="T24" s="74"/>
      <c r="U24" s="74"/>
      <c r="V24" s="73"/>
      <c r="W24" s="76"/>
      <c r="X24" s="74"/>
      <c r="Y24" s="74"/>
      <c r="Z24" s="74"/>
      <c r="AA24" s="73"/>
      <c r="AB24" s="76"/>
      <c r="AC24" s="74"/>
      <c r="AD24" s="74"/>
      <c r="AE24" s="74"/>
      <c r="AF24" s="73"/>
      <c r="AG24" s="76">
        <v>1</v>
      </c>
      <c r="AH24" s="74">
        <v>1</v>
      </c>
      <c r="AI24" s="74">
        <v>0</v>
      </c>
      <c r="AJ24" s="74" t="s">
        <v>42</v>
      </c>
      <c r="AK24" s="73">
        <v>4</v>
      </c>
      <c r="AL24" s="75"/>
      <c r="AM24" s="74"/>
      <c r="AN24" s="74"/>
      <c r="AO24" s="74"/>
      <c r="AP24" s="73"/>
      <c r="AQ24" s="72"/>
    </row>
    <row r="25" spans="2:49" s="25" customFormat="1" ht="24" customHeight="1" x14ac:dyDescent="0.2">
      <c r="B25" s="71" t="s">
        <v>113</v>
      </c>
      <c r="C25" s="120" t="s">
        <v>112</v>
      </c>
      <c r="D25" s="366" t="s">
        <v>111</v>
      </c>
      <c r="E25" s="367"/>
      <c r="F25" s="172">
        <f>H25+I25+J25+M25+N25+O25+R25+S25+T25+W25+X25+Y25+AB25+AD25+AG25+AH25+AL25+AM25+AN25</f>
        <v>3</v>
      </c>
      <c r="G25" s="175">
        <f>L25+Q25+V25+AA25+AF25+AK25+AP25</f>
        <v>4</v>
      </c>
      <c r="H25" s="176">
        <v>1</v>
      </c>
      <c r="I25" s="177">
        <v>2</v>
      </c>
      <c r="J25" s="177">
        <v>0</v>
      </c>
      <c r="K25" s="177" t="s">
        <v>54</v>
      </c>
      <c r="L25" s="178">
        <v>4</v>
      </c>
      <c r="M25" s="76"/>
      <c r="N25" s="74"/>
      <c r="O25" s="74"/>
      <c r="P25" s="74"/>
      <c r="Q25" s="73"/>
      <c r="R25" s="76"/>
      <c r="S25" s="74"/>
      <c r="T25" s="74"/>
      <c r="U25" s="74"/>
      <c r="V25" s="73"/>
      <c r="W25" s="76"/>
      <c r="X25" s="74"/>
      <c r="Y25" s="74"/>
      <c r="Z25" s="74"/>
      <c r="AA25" s="73"/>
      <c r="AB25" s="76"/>
      <c r="AC25" s="74"/>
      <c r="AD25" s="74"/>
      <c r="AE25" s="74"/>
      <c r="AF25" s="73"/>
      <c r="AG25" s="76"/>
      <c r="AH25" s="74"/>
      <c r="AI25" s="74"/>
      <c r="AJ25" s="74"/>
      <c r="AK25" s="73"/>
      <c r="AL25" s="75"/>
      <c r="AM25" s="74"/>
      <c r="AN25" s="74"/>
      <c r="AO25" s="74"/>
      <c r="AP25" s="73"/>
      <c r="AQ25" s="72"/>
      <c r="AT25" s="355"/>
      <c r="AU25" s="356"/>
      <c r="AV25" s="356"/>
    </row>
    <row r="26" spans="2:49" s="25" customFormat="1" ht="18.75" customHeight="1" x14ac:dyDescent="0.2">
      <c r="B26" s="71" t="s">
        <v>110</v>
      </c>
      <c r="C26" s="119" t="s">
        <v>109</v>
      </c>
      <c r="D26" s="357" t="s">
        <v>108</v>
      </c>
      <c r="E26" s="358"/>
      <c r="F26" s="84">
        <f>H26+I26+J26+M26+N26+O26+R26+S26+T26+W26+X26+Y26+AB26+AD26+AG26+AH26+AL26+AM26+AN26</f>
        <v>2</v>
      </c>
      <c r="G26" s="69">
        <f>L26+Q26+V26+AA26+AF26+AK26+AP26</f>
        <v>3</v>
      </c>
      <c r="H26" s="76"/>
      <c r="I26" s="74"/>
      <c r="J26" s="74"/>
      <c r="K26" s="74"/>
      <c r="L26" s="73"/>
      <c r="M26" s="76">
        <v>1</v>
      </c>
      <c r="N26" s="74">
        <v>1</v>
      </c>
      <c r="O26" s="74">
        <v>0</v>
      </c>
      <c r="P26" s="74" t="s">
        <v>54</v>
      </c>
      <c r="Q26" s="73">
        <v>3</v>
      </c>
      <c r="R26" s="76"/>
      <c r="S26" s="74"/>
      <c r="T26" s="74"/>
      <c r="U26" s="74"/>
      <c r="V26" s="73"/>
      <c r="W26" s="76"/>
      <c r="X26" s="74"/>
      <c r="Y26" s="74"/>
      <c r="Z26" s="74"/>
      <c r="AA26" s="73"/>
      <c r="AB26" s="76"/>
      <c r="AC26" s="74"/>
      <c r="AD26" s="74"/>
      <c r="AE26" s="74"/>
      <c r="AF26" s="73"/>
      <c r="AG26" s="76"/>
      <c r="AH26" s="74"/>
      <c r="AI26" s="74"/>
      <c r="AJ26" s="74"/>
      <c r="AK26" s="73"/>
      <c r="AL26" s="75"/>
      <c r="AM26" s="74"/>
      <c r="AN26" s="74"/>
      <c r="AO26" s="74"/>
      <c r="AP26" s="73"/>
      <c r="AQ26" s="72"/>
      <c r="AT26" s="356"/>
      <c r="AU26" s="356"/>
      <c r="AV26" s="356"/>
    </row>
    <row r="27" spans="2:49" s="25" customFormat="1" ht="23.25" customHeight="1" thickBot="1" x14ac:dyDescent="0.25">
      <c r="B27" s="71" t="s">
        <v>107</v>
      </c>
      <c r="C27" s="119" t="s">
        <v>106</v>
      </c>
      <c r="D27" s="357" t="s">
        <v>105</v>
      </c>
      <c r="E27" s="358"/>
      <c r="F27" s="84">
        <f>H27+I27+J27+M27+N27+O27+R27+S27+T27+W27+X27+Y27+AB27+AD27+AG27+AH27+AL27+AM27+AN27</f>
        <v>2</v>
      </c>
      <c r="G27" s="69">
        <f>L27+Q27+V27+AA27+AF27+AK27+AP27</f>
        <v>3</v>
      </c>
      <c r="H27" s="76"/>
      <c r="I27" s="74"/>
      <c r="J27" s="74"/>
      <c r="K27" s="74"/>
      <c r="L27" s="73"/>
      <c r="M27" s="76"/>
      <c r="N27" s="74"/>
      <c r="O27" s="74"/>
      <c r="P27" s="74"/>
      <c r="Q27" s="73"/>
      <c r="R27" s="76">
        <v>0</v>
      </c>
      <c r="S27" s="74">
        <v>2</v>
      </c>
      <c r="T27" s="74">
        <v>0</v>
      </c>
      <c r="U27" s="74" t="s">
        <v>54</v>
      </c>
      <c r="V27" s="73">
        <v>3</v>
      </c>
      <c r="W27" s="76"/>
      <c r="X27" s="74"/>
      <c r="Y27" s="74"/>
      <c r="Z27" s="74"/>
      <c r="AA27" s="73"/>
      <c r="AB27" s="76"/>
      <c r="AC27" s="74"/>
      <c r="AD27" s="74"/>
      <c r="AE27" s="74"/>
      <c r="AF27" s="73"/>
      <c r="AG27" s="76"/>
      <c r="AH27" s="74"/>
      <c r="AI27" s="74"/>
      <c r="AJ27" s="74"/>
      <c r="AK27" s="73"/>
      <c r="AL27" s="75"/>
      <c r="AM27" s="74"/>
      <c r="AN27" s="74"/>
      <c r="AO27" s="74"/>
      <c r="AP27" s="73"/>
      <c r="AQ27" s="72"/>
      <c r="AT27" s="356"/>
      <c r="AU27" s="356"/>
      <c r="AV27" s="356"/>
    </row>
    <row r="28" spans="2:49" s="25" customFormat="1" ht="18.75" customHeight="1" thickBot="1" x14ac:dyDescent="0.25">
      <c r="B28" s="340" t="s">
        <v>104</v>
      </c>
      <c r="C28" s="341"/>
      <c r="D28" s="341"/>
      <c r="E28" s="88" t="s">
        <v>52</v>
      </c>
      <c r="F28" s="87">
        <f t="shared" ref="F28:AP28" si="3">SUM(F29:F35)</f>
        <v>30</v>
      </c>
      <c r="G28" s="87">
        <f t="shared" si="3"/>
        <v>30</v>
      </c>
      <c r="H28" s="87">
        <f t="shared" si="3"/>
        <v>0</v>
      </c>
      <c r="I28" s="87">
        <f t="shared" si="3"/>
        <v>0</v>
      </c>
      <c r="J28" s="87">
        <f t="shared" si="3"/>
        <v>0</v>
      </c>
      <c r="K28" s="87">
        <f t="shared" si="3"/>
        <v>0</v>
      </c>
      <c r="L28" s="87">
        <f t="shared" si="3"/>
        <v>0</v>
      </c>
      <c r="M28" s="87">
        <f t="shared" si="3"/>
        <v>0</v>
      </c>
      <c r="N28" s="87">
        <f t="shared" si="3"/>
        <v>0</v>
      </c>
      <c r="O28" s="87">
        <f t="shared" si="3"/>
        <v>0</v>
      </c>
      <c r="P28" s="87">
        <f t="shared" si="3"/>
        <v>0</v>
      </c>
      <c r="Q28" s="87">
        <f t="shared" si="3"/>
        <v>0</v>
      </c>
      <c r="R28" s="87">
        <f t="shared" si="3"/>
        <v>6</v>
      </c>
      <c r="S28" s="87">
        <f t="shared" si="3"/>
        <v>4</v>
      </c>
      <c r="T28" s="87">
        <f t="shared" si="3"/>
        <v>7</v>
      </c>
      <c r="U28" s="87">
        <f t="shared" si="3"/>
        <v>0</v>
      </c>
      <c r="V28" s="87">
        <f t="shared" si="3"/>
        <v>14</v>
      </c>
      <c r="W28" s="87">
        <f t="shared" si="3"/>
        <v>5</v>
      </c>
      <c r="X28" s="87">
        <f t="shared" si="3"/>
        <v>5</v>
      </c>
      <c r="Y28" s="87">
        <f t="shared" si="3"/>
        <v>0</v>
      </c>
      <c r="Z28" s="87">
        <f t="shared" si="3"/>
        <v>0</v>
      </c>
      <c r="AA28" s="87">
        <f t="shared" si="3"/>
        <v>12</v>
      </c>
      <c r="AB28" s="87">
        <f t="shared" si="3"/>
        <v>1</v>
      </c>
      <c r="AC28" s="87">
        <f t="shared" si="3"/>
        <v>0</v>
      </c>
      <c r="AD28" s="87">
        <f t="shared" si="3"/>
        <v>2</v>
      </c>
      <c r="AE28" s="87">
        <f t="shared" si="3"/>
        <v>0</v>
      </c>
      <c r="AF28" s="87">
        <f t="shared" si="3"/>
        <v>4</v>
      </c>
      <c r="AG28" s="87">
        <f t="shared" si="3"/>
        <v>0</v>
      </c>
      <c r="AH28" s="87">
        <f t="shared" si="3"/>
        <v>0</v>
      </c>
      <c r="AI28" s="87">
        <f t="shared" si="3"/>
        <v>0</v>
      </c>
      <c r="AJ28" s="87">
        <f t="shared" si="3"/>
        <v>0</v>
      </c>
      <c r="AK28" s="87">
        <f t="shared" si="3"/>
        <v>0</v>
      </c>
      <c r="AL28" s="87">
        <f t="shared" si="3"/>
        <v>0</v>
      </c>
      <c r="AM28" s="87">
        <f t="shared" si="3"/>
        <v>0</v>
      </c>
      <c r="AN28" s="87">
        <f t="shared" si="3"/>
        <v>0</v>
      </c>
      <c r="AO28" s="87">
        <f t="shared" si="3"/>
        <v>0</v>
      </c>
      <c r="AP28" s="87">
        <f t="shared" si="3"/>
        <v>0</v>
      </c>
      <c r="AQ28" s="117"/>
    </row>
    <row r="29" spans="2:49" s="25" customFormat="1" ht="34.5" customHeight="1" x14ac:dyDescent="0.2">
      <c r="B29" s="94" t="s">
        <v>103</v>
      </c>
      <c r="C29" s="105" t="s">
        <v>92</v>
      </c>
      <c r="D29" s="359" t="s">
        <v>102</v>
      </c>
      <c r="E29" s="360"/>
      <c r="F29" s="98">
        <f t="shared" ref="F29:F35" si="4">SUM(H29,I29,J29,M29,N29,O29,R29,S29,T29,W29,X29,Y29,AB29,AC29,AD29,AG29,AH29,AI29,AL29,AM29,AN29)</f>
        <v>6</v>
      </c>
      <c r="G29" s="93">
        <f t="shared" ref="G29:G35" si="5">SUM(L29,Q29,V29,AA29,AF29,AK29,AP29)</f>
        <v>5</v>
      </c>
      <c r="H29" s="98"/>
      <c r="I29" s="102"/>
      <c r="J29" s="102"/>
      <c r="K29" s="102"/>
      <c r="L29" s="101"/>
      <c r="M29" s="98"/>
      <c r="N29" s="102"/>
      <c r="O29" s="102"/>
      <c r="P29" s="102"/>
      <c r="Q29" s="101"/>
      <c r="R29" s="98">
        <v>2</v>
      </c>
      <c r="S29" s="102">
        <v>0</v>
      </c>
      <c r="T29" s="102">
        <v>4</v>
      </c>
      <c r="U29" s="102" t="s">
        <v>54</v>
      </c>
      <c r="V29" s="101">
        <v>5</v>
      </c>
      <c r="W29" s="98"/>
      <c r="X29" s="102"/>
      <c r="Y29" s="102"/>
      <c r="Z29" s="102"/>
      <c r="AA29" s="101"/>
      <c r="AB29" s="98"/>
      <c r="AC29" s="102"/>
      <c r="AD29" s="102"/>
      <c r="AE29" s="102"/>
      <c r="AF29" s="101"/>
      <c r="AG29" s="98"/>
      <c r="AH29" s="102"/>
      <c r="AI29" s="102"/>
      <c r="AJ29" s="102"/>
      <c r="AK29" s="101"/>
      <c r="AL29" s="103"/>
      <c r="AM29" s="102"/>
      <c r="AN29" s="102"/>
      <c r="AO29" s="102"/>
      <c r="AP29" s="101"/>
      <c r="AQ29" s="100"/>
      <c r="AT29" s="361"/>
      <c r="AU29" s="356"/>
      <c r="AV29" s="356"/>
      <c r="AW29" s="356"/>
    </row>
    <row r="30" spans="2:49" s="25" customFormat="1" ht="36.75" customHeight="1" x14ac:dyDescent="0.2">
      <c r="B30" s="94" t="s">
        <v>101</v>
      </c>
      <c r="C30" s="85" t="s">
        <v>100</v>
      </c>
      <c r="D30" s="362" t="s">
        <v>99</v>
      </c>
      <c r="E30" s="363"/>
      <c r="F30" s="84">
        <f t="shared" si="4"/>
        <v>6</v>
      </c>
      <c r="G30" s="69">
        <f t="shared" si="5"/>
        <v>4</v>
      </c>
      <c r="H30" s="84"/>
      <c r="I30" s="82"/>
      <c r="J30" s="82"/>
      <c r="K30" s="82"/>
      <c r="L30" s="81"/>
      <c r="M30" s="84"/>
      <c r="N30" s="82"/>
      <c r="O30" s="82"/>
      <c r="P30" s="82"/>
      <c r="Q30" s="81"/>
      <c r="R30" s="84">
        <v>2</v>
      </c>
      <c r="S30" s="82">
        <v>4</v>
      </c>
      <c r="T30" s="82">
        <v>0</v>
      </c>
      <c r="U30" s="82" t="s">
        <v>54</v>
      </c>
      <c r="V30" s="118">
        <v>4</v>
      </c>
      <c r="W30" s="84"/>
      <c r="X30" s="82"/>
      <c r="Y30" s="82"/>
      <c r="Z30" s="82"/>
      <c r="AA30" s="81"/>
      <c r="AB30" s="84"/>
      <c r="AC30" s="82"/>
      <c r="AD30" s="82"/>
      <c r="AE30" s="82"/>
      <c r="AF30" s="81"/>
      <c r="AG30" s="84"/>
      <c r="AH30" s="82"/>
      <c r="AI30" s="82"/>
      <c r="AJ30" s="82"/>
      <c r="AK30" s="81"/>
      <c r="AL30" s="83"/>
      <c r="AM30" s="82"/>
      <c r="AN30" s="82"/>
      <c r="AO30" s="82"/>
      <c r="AP30" s="81"/>
      <c r="AQ30" s="80"/>
      <c r="AT30" s="356"/>
      <c r="AU30" s="356"/>
      <c r="AV30" s="356"/>
      <c r="AW30" s="356"/>
    </row>
    <row r="31" spans="2:49" s="25" customFormat="1" ht="36.75" customHeight="1" x14ac:dyDescent="0.2">
      <c r="B31" s="94" t="s">
        <v>98</v>
      </c>
      <c r="C31" s="85" t="s">
        <v>97</v>
      </c>
      <c r="D31" s="362" t="s">
        <v>96</v>
      </c>
      <c r="E31" s="363"/>
      <c r="F31" s="84">
        <f t="shared" si="4"/>
        <v>4</v>
      </c>
      <c r="G31" s="69">
        <f t="shared" si="5"/>
        <v>4</v>
      </c>
      <c r="H31" s="84"/>
      <c r="I31" s="82"/>
      <c r="J31" s="82"/>
      <c r="K31" s="82"/>
      <c r="L31" s="81"/>
      <c r="M31" s="84"/>
      <c r="N31" s="82"/>
      <c r="O31" s="82"/>
      <c r="P31" s="82"/>
      <c r="Q31" s="81"/>
      <c r="R31" s="84"/>
      <c r="S31" s="82"/>
      <c r="T31" s="82"/>
      <c r="U31" s="82"/>
      <c r="V31" s="81"/>
      <c r="W31" s="84">
        <v>2</v>
      </c>
      <c r="X31" s="82">
        <v>2</v>
      </c>
      <c r="Y31" s="82">
        <v>0</v>
      </c>
      <c r="Z31" s="82" t="s">
        <v>54</v>
      </c>
      <c r="AA31" s="81">
        <v>4</v>
      </c>
      <c r="AB31" s="84"/>
      <c r="AC31" s="82"/>
      <c r="AD31" s="82"/>
      <c r="AE31" s="82"/>
      <c r="AF31" s="81"/>
      <c r="AG31" s="84"/>
      <c r="AH31" s="82"/>
      <c r="AI31" s="82"/>
      <c r="AJ31" s="82"/>
      <c r="AK31" s="81"/>
      <c r="AL31" s="83"/>
      <c r="AM31" s="82"/>
      <c r="AN31" s="82"/>
      <c r="AO31" s="82"/>
      <c r="AP31" s="81"/>
      <c r="AQ31" s="80"/>
      <c r="AT31" s="356"/>
      <c r="AU31" s="356"/>
      <c r="AV31" s="356"/>
      <c r="AW31" s="356"/>
    </row>
    <row r="32" spans="2:49" s="25" customFormat="1" ht="30.75" customHeight="1" x14ac:dyDescent="0.2">
      <c r="B32" s="94" t="s">
        <v>95</v>
      </c>
      <c r="C32" s="85" t="s">
        <v>94</v>
      </c>
      <c r="D32" s="363" t="s">
        <v>93</v>
      </c>
      <c r="E32" s="364"/>
      <c r="F32" s="84">
        <f t="shared" si="4"/>
        <v>3</v>
      </c>
      <c r="G32" s="69">
        <f t="shared" si="5"/>
        <v>4</v>
      </c>
      <c r="H32" s="84"/>
      <c r="I32" s="82"/>
      <c r="J32" s="82"/>
      <c r="K32" s="82"/>
      <c r="L32" s="81"/>
      <c r="M32" s="84"/>
      <c r="N32" s="82"/>
      <c r="O32" s="82"/>
      <c r="P32" s="82"/>
      <c r="Q32" s="81"/>
      <c r="R32" s="84"/>
      <c r="S32" s="82"/>
      <c r="T32" s="82"/>
      <c r="U32" s="82"/>
      <c r="V32" s="81"/>
      <c r="W32" s="84">
        <v>1</v>
      </c>
      <c r="X32" s="82">
        <v>2</v>
      </c>
      <c r="Y32" s="82">
        <v>0</v>
      </c>
      <c r="Z32" s="82" t="s">
        <v>42</v>
      </c>
      <c r="AA32" s="81">
        <v>4</v>
      </c>
      <c r="AB32" s="84"/>
      <c r="AC32" s="82"/>
      <c r="AD32" s="82"/>
      <c r="AE32" s="82"/>
      <c r="AF32" s="81"/>
      <c r="AG32" s="84"/>
      <c r="AH32" s="82"/>
      <c r="AI32" s="82"/>
      <c r="AJ32" s="82"/>
      <c r="AK32" s="81"/>
      <c r="AL32" s="83"/>
      <c r="AM32" s="82"/>
      <c r="AN32" s="82"/>
      <c r="AO32" s="82"/>
      <c r="AP32" s="81"/>
      <c r="AQ32" s="80" t="s">
        <v>92</v>
      </c>
      <c r="AT32" s="356"/>
      <c r="AU32" s="356"/>
      <c r="AV32" s="356"/>
      <c r="AW32" s="356"/>
    </row>
    <row r="33" spans="2:49" s="25" customFormat="1" ht="30.75" customHeight="1" x14ac:dyDescent="0.2">
      <c r="B33" s="94" t="s">
        <v>91</v>
      </c>
      <c r="C33" s="85" t="s">
        <v>90</v>
      </c>
      <c r="D33" s="363" t="s">
        <v>89</v>
      </c>
      <c r="E33" s="365"/>
      <c r="F33" s="84">
        <f t="shared" si="4"/>
        <v>3</v>
      </c>
      <c r="G33" s="69">
        <f t="shared" si="5"/>
        <v>4</v>
      </c>
      <c r="H33" s="84"/>
      <c r="I33" s="82"/>
      <c r="J33" s="82"/>
      <c r="K33" s="82"/>
      <c r="L33" s="81"/>
      <c r="M33" s="84"/>
      <c r="N33" s="82"/>
      <c r="O33" s="82"/>
      <c r="P33" s="82"/>
      <c r="Q33" s="81"/>
      <c r="R33" s="84"/>
      <c r="S33" s="82"/>
      <c r="T33" s="82"/>
      <c r="U33" s="82"/>
      <c r="V33" s="81"/>
      <c r="W33" s="84"/>
      <c r="X33" s="82"/>
      <c r="Y33" s="82"/>
      <c r="Z33" s="82"/>
      <c r="AA33" s="81"/>
      <c r="AB33" s="84">
        <v>1</v>
      </c>
      <c r="AC33" s="82">
        <v>0</v>
      </c>
      <c r="AD33" s="82">
        <v>2</v>
      </c>
      <c r="AE33" s="82" t="s">
        <v>54</v>
      </c>
      <c r="AF33" s="81">
        <v>4</v>
      </c>
      <c r="AG33" s="84"/>
      <c r="AH33" s="82"/>
      <c r="AI33" s="82"/>
      <c r="AJ33" s="82"/>
      <c r="AK33" s="81"/>
      <c r="AL33" s="83"/>
      <c r="AM33" s="82"/>
      <c r="AN33" s="82"/>
      <c r="AO33" s="82"/>
      <c r="AP33" s="81"/>
      <c r="AQ33" s="80"/>
      <c r="AT33" s="356"/>
      <c r="AU33" s="356"/>
      <c r="AV33" s="356"/>
      <c r="AW33" s="356"/>
    </row>
    <row r="34" spans="2:49" s="25" customFormat="1" ht="21.75" customHeight="1" x14ac:dyDescent="0.2">
      <c r="B34" s="94" t="s">
        <v>88</v>
      </c>
      <c r="C34" s="85" t="s">
        <v>87</v>
      </c>
      <c r="D34" s="362" t="s">
        <v>86</v>
      </c>
      <c r="E34" s="354"/>
      <c r="F34" s="84">
        <f t="shared" si="4"/>
        <v>3</v>
      </c>
      <c r="G34" s="69">
        <f t="shared" si="5"/>
        <v>4</v>
      </c>
      <c r="H34" s="84"/>
      <c r="I34" s="82"/>
      <c r="J34" s="82"/>
      <c r="K34" s="82"/>
      <c r="L34" s="81"/>
      <c r="M34" s="84"/>
      <c r="N34" s="82"/>
      <c r="O34" s="82"/>
      <c r="P34" s="82"/>
      <c r="Q34" s="81"/>
      <c r="R34" s="84"/>
      <c r="S34" s="82"/>
      <c r="T34" s="82"/>
      <c r="U34" s="82"/>
      <c r="V34" s="81"/>
      <c r="W34" s="84">
        <v>2</v>
      </c>
      <c r="X34" s="82">
        <v>1</v>
      </c>
      <c r="Y34" s="82">
        <v>0</v>
      </c>
      <c r="Z34" s="82" t="s">
        <v>42</v>
      </c>
      <c r="AA34" s="81">
        <v>4</v>
      </c>
      <c r="AB34" s="84"/>
      <c r="AC34" s="82"/>
      <c r="AD34" s="82"/>
      <c r="AE34" s="82"/>
      <c r="AF34" s="81"/>
      <c r="AG34" s="84"/>
      <c r="AH34" s="82"/>
      <c r="AI34" s="82"/>
      <c r="AJ34" s="82"/>
      <c r="AK34" s="81"/>
      <c r="AL34" s="83"/>
      <c r="AM34" s="82"/>
      <c r="AN34" s="82"/>
      <c r="AO34" s="82"/>
      <c r="AP34" s="81"/>
      <c r="AQ34" s="80"/>
      <c r="AT34" s="356"/>
      <c r="AU34" s="356"/>
      <c r="AV34" s="356"/>
      <c r="AW34" s="356"/>
    </row>
    <row r="35" spans="2:49" s="25" customFormat="1" ht="16.5" thickBot="1" x14ac:dyDescent="0.25">
      <c r="B35" s="94" t="s">
        <v>85</v>
      </c>
      <c r="C35" s="99" t="s">
        <v>84</v>
      </c>
      <c r="D35" s="338" t="s">
        <v>83</v>
      </c>
      <c r="E35" s="339"/>
      <c r="F35" s="84">
        <f t="shared" si="4"/>
        <v>5</v>
      </c>
      <c r="G35" s="69">
        <f t="shared" si="5"/>
        <v>5</v>
      </c>
      <c r="H35" s="84"/>
      <c r="I35" s="82"/>
      <c r="J35" s="82"/>
      <c r="K35" s="82"/>
      <c r="L35" s="81"/>
      <c r="M35" s="84"/>
      <c r="N35" s="82"/>
      <c r="O35" s="82"/>
      <c r="P35" s="82"/>
      <c r="Q35" s="81"/>
      <c r="R35" s="84">
        <v>2</v>
      </c>
      <c r="S35" s="82">
        <v>0</v>
      </c>
      <c r="T35" s="82">
        <v>3</v>
      </c>
      <c r="U35" s="82" t="s">
        <v>42</v>
      </c>
      <c r="V35" s="81">
        <v>5</v>
      </c>
      <c r="W35" s="84"/>
      <c r="X35" s="82"/>
      <c r="Y35" s="82"/>
      <c r="Z35" s="82"/>
      <c r="AA35" s="81"/>
      <c r="AB35" s="84"/>
      <c r="AC35" s="82"/>
      <c r="AD35" s="82"/>
      <c r="AE35" s="82"/>
      <c r="AF35" s="81"/>
      <c r="AG35" s="84"/>
      <c r="AH35" s="82"/>
      <c r="AI35" s="82"/>
      <c r="AJ35" s="82"/>
      <c r="AK35" s="81"/>
      <c r="AL35" s="83"/>
      <c r="AM35" s="82"/>
      <c r="AN35" s="82"/>
      <c r="AO35" s="82"/>
      <c r="AP35" s="81"/>
      <c r="AQ35" s="80" t="s">
        <v>82</v>
      </c>
      <c r="AT35" s="356"/>
      <c r="AU35" s="356"/>
      <c r="AV35" s="356"/>
      <c r="AW35" s="356"/>
    </row>
    <row r="36" spans="2:49" s="25" customFormat="1" ht="18.75" customHeight="1" thickBot="1" x14ac:dyDescent="0.25">
      <c r="B36" s="340" t="s">
        <v>81</v>
      </c>
      <c r="C36" s="341"/>
      <c r="D36" s="341"/>
      <c r="E36" s="88" t="s">
        <v>52</v>
      </c>
      <c r="F36" s="87">
        <f t="shared" ref="F36:AP36" si="6">SUM(F37:F41)</f>
        <v>15</v>
      </c>
      <c r="G36" s="87">
        <f t="shared" si="6"/>
        <v>20</v>
      </c>
      <c r="H36" s="87">
        <f t="shared" si="6"/>
        <v>1</v>
      </c>
      <c r="I36" s="87">
        <f t="shared" si="6"/>
        <v>0</v>
      </c>
      <c r="J36" s="87">
        <f t="shared" si="6"/>
        <v>2</v>
      </c>
      <c r="K36" s="87">
        <f t="shared" si="6"/>
        <v>0</v>
      </c>
      <c r="L36" s="87">
        <f t="shared" si="6"/>
        <v>4</v>
      </c>
      <c r="M36" s="87">
        <f t="shared" si="6"/>
        <v>1</v>
      </c>
      <c r="N36" s="87">
        <f t="shared" si="6"/>
        <v>2</v>
      </c>
      <c r="O36" s="87">
        <f t="shared" si="6"/>
        <v>0</v>
      </c>
      <c r="P36" s="87">
        <f t="shared" si="6"/>
        <v>0</v>
      </c>
      <c r="Q36" s="87">
        <f t="shared" si="6"/>
        <v>4</v>
      </c>
      <c r="R36" s="87">
        <f t="shared" si="6"/>
        <v>0</v>
      </c>
      <c r="S36" s="87">
        <f t="shared" si="6"/>
        <v>0</v>
      </c>
      <c r="T36" s="87">
        <f t="shared" si="6"/>
        <v>0</v>
      </c>
      <c r="U36" s="87">
        <f t="shared" si="6"/>
        <v>0</v>
      </c>
      <c r="V36" s="87">
        <f t="shared" si="6"/>
        <v>0</v>
      </c>
      <c r="W36" s="87">
        <f t="shared" si="6"/>
        <v>2</v>
      </c>
      <c r="X36" s="87">
        <f t="shared" si="6"/>
        <v>2</v>
      </c>
      <c r="Y36" s="87">
        <f t="shared" si="6"/>
        <v>2</v>
      </c>
      <c r="Z36" s="87">
        <f t="shared" si="6"/>
        <v>0</v>
      </c>
      <c r="AA36" s="87">
        <f t="shared" si="6"/>
        <v>8</v>
      </c>
      <c r="AB36" s="87">
        <f t="shared" si="6"/>
        <v>1</v>
      </c>
      <c r="AC36" s="87">
        <f t="shared" si="6"/>
        <v>0</v>
      </c>
      <c r="AD36" s="87">
        <f t="shared" si="6"/>
        <v>2</v>
      </c>
      <c r="AE36" s="87">
        <f t="shared" si="6"/>
        <v>0</v>
      </c>
      <c r="AF36" s="87">
        <f t="shared" si="6"/>
        <v>4</v>
      </c>
      <c r="AG36" s="87">
        <f t="shared" si="6"/>
        <v>0</v>
      </c>
      <c r="AH36" s="87">
        <f t="shared" si="6"/>
        <v>0</v>
      </c>
      <c r="AI36" s="87">
        <f t="shared" si="6"/>
        <v>0</v>
      </c>
      <c r="AJ36" s="87">
        <f t="shared" si="6"/>
        <v>0</v>
      </c>
      <c r="AK36" s="87">
        <f t="shared" si="6"/>
        <v>0</v>
      </c>
      <c r="AL36" s="87">
        <f t="shared" si="6"/>
        <v>0</v>
      </c>
      <c r="AM36" s="87">
        <f t="shared" si="6"/>
        <v>0</v>
      </c>
      <c r="AN36" s="87">
        <f t="shared" si="6"/>
        <v>0</v>
      </c>
      <c r="AO36" s="87">
        <f t="shared" si="6"/>
        <v>0</v>
      </c>
      <c r="AP36" s="87">
        <f t="shared" si="6"/>
        <v>0</v>
      </c>
      <c r="AQ36" s="117"/>
    </row>
    <row r="37" spans="2:49" s="25" customFormat="1" ht="20.25" customHeight="1" thickBot="1" x14ac:dyDescent="0.25">
      <c r="B37" s="108" t="s">
        <v>80</v>
      </c>
      <c r="C37" s="99" t="s">
        <v>79</v>
      </c>
      <c r="D37" s="348" t="s">
        <v>78</v>
      </c>
      <c r="E37" s="349"/>
      <c r="F37" s="113">
        <f>SUM(H37,I37,J37,M37,N37,O37,R37,S37,T37,W37,X37,Y37,AB37,AC37,AD37,AG37,AH37,AI37,AL37,AM37,AN37)</f>
        <v>3</v>
      </c>
      <c r="G37" s="111">
        <f>L37+Q37+V37+AA37+AF37+AK37+AP37</f>
        <v>4</v>
      </c>
      <c r="H37" s="83"/>
      <c r="I37" s="82"/>
      <c r="J37" s="82"/>
      <c r="K37" s="82"/>
      <c r="L37" s="69"/>
      <c r="M37" s="113">
        <v>1</v>
      </c>
      <c r="N37" s="112">
        <v>2</v>
      </c>
      <c r="O37" s="112">
        <v>0</v>
      </c>
      <c r="P37" s="112" t="s">
        <v>54</v>
      </c>
      <c r="Q37" s="111">
        <v>4</v>
      </c>
      <c r="R37" s="83"/>
      <c r="S37" s="82"/>
      <c r="T37" s="82"/>
      <c r="U37" s="82"/>
      <c r="V37" s="69"/>
      <c r="W37" s="116"/>
      <c r="X37" s="115"/>
      <c r="Y37" s="115"/>
      <c r="Z37" s="115"/>
      <c r="AA37" s="114"/>
      <c r="AB37" s="83"/>
      <c r="AC37" s="82"/>
      <c r="AD37" s="82"/>
      <c r="AE37" s="82"/>
      <c r="AF37" s="69"/>
      <c r="AG37" s="113"/>
      <c r="AH37" s="112"/>
      <c r="AI37" s="112"/>
      <c r="AJ37" s="112"/>
      <c r="AK37" s="111"/>
      <c r="AL37" s="83"/>
      <c r="AM37" s="82"/>
      <c r="AN37" s="82"/>
      <c r="AO37" s="82"/>
      <c r="AP37" s="69"/>
      <c r="AQ37" s="110"/>
    </row>
    <row r="38" spans="2:49" s="25" customFormat="1" ht="16.5" thickBot="1" x14ac:dyDescent="0.25">
      <c r="B38" s="108" t="s">
        <v>77</v>
      </c>
      <c r="C38" s="109" t="s">
        <v>76</v>
      </c>
      <c r="D38" s="352" t="s">
        <v>75</v>
      </c>
      <c r="E38" s="350"/>
      <c r="F38" s="172">
        <f>SUM(H38,I38,J38,M38,N38,O38,R38,S38,T38,W38,X38,Y38,AB38,AC38,AD38,AG38,AH38,AI38,AL38,AM38,AN38)</f>
        <v>3</v>
      </c>
      <c r="G38" s="175">
        <f>SUM(L38,Q38,V38,AA38,AF38,AK38,AP38)</f>
        <v>4</v>
      </c>
      <c r="H38" s="172">
        <v>1</v>
      </c>
      <c r="I38" s="173">
        <v>0</v>
      </c>
      <c r="J38" s="173">
        <v>2</v>
      </c>
      <c r="K38" s="173" t="s">
        <v>54</v>
      </c>
      <c r="L38" s="174">
        <v>4</v>
      </c>
      <c r="M38" s="84"/>
      <c r="N38" s="82"/>
      <c r="O38" s="82"/>
      <c r="P38" s="82"/>
      <c r="Q38" s="81"/>
      <c r="R38" s="84"/>
      <c r="S38" s="82"/>
      <c r="T38" s="82"/>
      <c r="U38" s="82"/>
      <c r="V38" s="81"/>
      <c r="W38" s="84"/>
      <c r="X38" s="82"/>
      <c r="Y38" s="82"/>
      <c r="Z38" s="82"/>
      <c r="AA38" s="81"/>
      <c r="AB38" s="84"/>
      <c r="AC38" s="82"/>
      <c r="AD38" s="82"/>
      <c r="AE38" s="82"/>
      <c r="AF38" s="81"/>
      <c r="AG38" s="84"/>
      <c r="AH38" s="82"/>
      <c r="AI38" s="82"/>
      <c r="AJ38" s="82"/>
      <c r="AK38" s="81"/>
      <c r="AL38" s="83"/>
      <c r="AM38" s="82"/>
      <c r="AN38" s="82"/>
      <c r="AO38" s="82"/>
      <c r="AP38" s="81"/>
      <c r="AQ38" s="80"/>
    </row>
    <row r="39" spans="2:49" s="25" customFormat="1" ht="15" customHeight="1" thickBot="1" x14ac:dyDescent="0.25">
      <c r="B39" s="108" t="s">
        <v>74</v>
      </c>
      <c r="C39" s="85" t="s">
        <v>73</v>
      </c>
      <c r="D39" s="348" t="s">
        <v>72</v>
      </c>
      <c r="E39" s="349"/>
      <c r="F39" s="84">
        <f>SUM(H39,I39,J39,M39,N39,O39,R39,S39,T39,W39,X39,Y39,AB39,AC39,AD39,AG39,AH39,AI39,AL39,AM39,AN39)</f>
        <v>3</v>
      </c>
      <c r="G39" s="69">
        <f>SUM(L39,Q39,V39,AA39,AF39,AK39,AP39)</f>
        <v>4</v>
      </c>
      <c r="H39" s="84"/>
      <c r="I39" s="82"/>
      <c r="J39" s="82"/>
      <c r="K39" s="82"/>
      <c r="L39" s="81"/>
      <c r="M39" s="84"/>
      <c r="N39" s="82"/>
      <c r="O39" s="82"/>
      <c r="P39" s="82"/>
      <c r="Q39" s="81"/>
      <c r="R39" s="84"/>
      <c r="S39" s="82"/>
      <c r="T39" s="82"/>
      <c r="U39" s="82"/>
      <c r="V39" s="81"/>
      <c r="W39" s="84">
        <v>1</v>
      </c>
      <c r="X39" s="82">
        <v>2</v>
      </c>
      <c r="Y39" s="82">
        <v>0</v>
      </c>
      <c r="Z39" s="82" t="s">
        <v>54</v>
      </c>
      <c r="AA39" s="95">
        <v>4</v>
      </c>
      <c r="AB39" s="84"/>
      <c r="AC39" s="82"/>
      <c r="AD39" s="82"/>
      <c r="AE39" s="82"/>
      <c r="AF39" s="81"/>
      <c r="AG39" s="84"/>
      <c r="AH39" s="82"/>
      <c r="AI39" s="82"/>
      <c r="AJ39" s="82"/>
      <c r="AK39" s="81"/>
      <c r="AL39" s="83"/>
      <c r="AM39" s="82"/>
      <c r="AN39" s="82"/>
      <c r="AO39" s="82"/>
      <c r="AP39" s="81"/>
      <c r="AQ39" s="80" t="s">
        <v>11</v>
      </c>
    </row>
    <row r="40" spans="2:49" s="25" customFormat="1" ht="15" customHeight="1" thickBot="1" x14ac:dyDescent="0.25">
      <c r="B40" s="108" t="s">
        <v>71</v>
      </c>
      <c r="C40" s="85" t="s">
        <v>70</v>
      </c>
      <c r="D40" s="338" t="s">
        <v>69</v>
      </c>
      <c r="E40" s="339"/>
      <c r="F40" s="84">
        <f>SUM(H40,I40,J40,M40,N40,O40,R40,S40,T40,W40,X40,Y40,AB40,AC40,AD40,AG40,AH40,AI40,AL40,AM40,AN40)</f>
        <v>3</v>
      </c>
      <c r="G40" s="69">
        <f>SUM(L40,Q40,V40,AA40,AF40,AK40,AP40)</f>
        <v>4</v>
      </c>
      <c r="H40" s="84"/>
      <c r="I40" s="82"/>
      <c r="J40" s="82"/>
      <c r="K40" s="82"/>
      <c r="L40" s="81"/>
      <c r="M40" s="84"/>
      <c r="N40" s="82"/>
      <c r="O40" s="82"/>
      <c r="P40" s="82"/>
      <c r="Q40" s="81"/>
      <c r="R40" s="84"/>
      <c r="S40" s="82"/>
      <c r="T40" s="82"/>
      <c r="U40" s="82"/>
      <c r="V40" s="107"/>
      <c r="W40" s="84"/>
      <c r="X40" s="82"/>
      <c r="Y40" s="82"/>
      <c r="Z40" s="82"/>
      <c r="AA40" s="81"/>
      <c r="AB40" s="84">
        <v>1</v>
      </c>
      <c r="AC40" s="82">
        <v>0</v>
      </c>
      <c r="AD40" s="82">
        <v>2</v>
      </c>
      <c r="AE40" s="82" t="s">
        <v>54</v>
      </c>
      <c r="AF40" s="81">
        <v>4</v>
      </c>
      <c r="AG40" s="84"/>
      <c r="AH40" s="82"/>
      <c r="AI40" s="82"/>
      <c r="AJ40" s="82"/>
      <c r="AK40" s="81"/>
      <c r="AL40" s="83"/>
      <c r="AM40" s="82"/>
      <c r="AN40" s="82"/>
      <c r="AO40" s="82"/>
      <c r="AP40" s="81"/>
      <c r="AQ40" s="80" t="s">
        <v>68</v>
      </c>
    </row>
    <row r="41" spans="2:49" s="25" customFormat="1" ht="16.5" thickBot="1" x14ac:dyDescent="0.25">
      <c r="B41" s="108" t="s">
        <v>67</v>
      </c>
      <c r="C41" s="99" t="s">
        <v>66</v>
      </c>
      <c r="D41" s="374" t="s">
        <v>65</v>
      </c>
      <c r="E41" s="338"/>
      <c r="F41" s="84">
        <f>SUM(H41,I41,J41,M41,N41,O41,R41,S41,T41,W41,X41,Y41,AB41,AC41,AD41,AG41,AH41,AI41,AL41,AM41,AN41)</f>
        <v>3</v>
      </c>
      <c r="G41" s="69">
        <v>4</v>
      </c>
      <c r="H41" s="84"/>
      <c r="I41" s="82"/>
      <c r="J41" s="82"/>
      <c r="K41" s="82"/>
      <c r="L41" s="81"/>
      <c r="M41" s="84"/>
      <c r="N41" s="82"/>
      <c r="O41" s="82"/>
      <c r="P41" s="82"/>
      <c r="Q41" s="81"/>
      <c r="R41" s="84"/>
      <c r="S41" s="82"/>
      <c r="T41" s="82"/>
      <c r="U41" s="82"/>
      <c r="V41" s="107"/>
      <c r="W41" s="84">
        <v>1</v>
      </c>
      <c r="X41" s="82">
        <v>0</v>
      </c>
      <c r="Y41" s="82">
        <v>2</v>
      </c>
      <c r="Z41" s="82" t="s">
        <v>54</v>
      </c>
      <c r="AA41" s="81">
        <v>4</v>
      </c>
      <c r="AB41" s="84"/>
      <c r="AC41" s="82"/>
      <c r="AD41" s="82"/>
      <c r="AE41" s="82"/>
      <c r="AF41" s="81"/>
      <c r="AG41" s="84"/>
      <c r="AH41" s="82"/>
      <c r="AI41" s="82"/>
      <c r="AJ41" s="82"/>
      <c r="AK41" s="81"/>
      <c r="AL41" s="83"/>
      <c r="AM41" s="82"/>
      <c r="AN41" s="82"/>
      <c r="AO41" s="82"/>
      <c r="AP41" s="81"/>
      <c r="AQ41" s="80"/>
    </row>
    <row r="42" spans="2:49" s="25" customFormat="1" ht="15" customHeight="1" thickBot="1" x14ac:dyDescent="0.25">
      <c r="B42" s="89" t="s">
        <v>64</v>
      </c>
      <c r="C42" s="106"/>
      <c r="D42" s="106"/>
      <c r="E42" s="88" t="s">
        <v>52</v>
      </c>
      <c r="F42" s="87">
        <f t="shared" ref="F42:AP42" si="7">SUM(F43:F45)</f>
        <v>14</v>
      </c>
      <c r="G42" s="87">
        <f t="shared" si="7"/>
        <v>13</v>
      </c>
      <c r="H42" s="87">
        <f t="shared" si="7"/>
        <v>0</v>
      </c>
      <c r="I42" s="87">
        <f t="shared" si="7"/>
        <v>0</v>
      </c>
      <c r="J42" s="87">
        <f t="shared" si="7"/>
        <v>0</v>
      </c>
      <c r="K42" s="87">
        <f t="shared" si="7"/>
        <v>0</v>
      </c>
      <c r="L42" s="87">
        <f t="shared" si="7"/>
        <v>0</v>
      </c>
      <c r="M42" s="87">
        <f t="shared" si="7"/>
        <v>0</v>
      </c>
      <c r="N42" s="87">
        <f t="shared" si="7"/>
        <v>0</v>
      </c>
      <c r="O42" s="87">
        <f t="shared" si="7"/>
        <v>0</v>
      </c>
      <c r="P42" s="87">
        <f t="shared" si="7"/>
        <v>0</v>
      </c>
      <c r="Q42" s="87">
        <f t="shared" si="7"/>
        <v>0</v>
      </c>
      <c r="R42" s="87">
        <f t="shared" si="7"/>
        <v>1</v>
      </c>
      <c r="S42" s="87">
        <f t="shared" si="7"/>
        <v>0</v>
      </c>
      <c r="T42" s="87">
        <f t="shared" si="7"/>
        <v>3</v>
      </c>
      <c r="U42" s="87">
        <f t="shared" si="7"/>
        <v>0</v>
      </c>
      <c r="V42" s="87">
        <f t="shared" si="7"/>
        <v>4</v>
      </c>
      <c r="W42" s="87">
        <f t="shared" si="7"/>
        <v>0</v>
      </c>
      <c r="X42" s="87">
        <f t="shared" si="7"/>
        <v>0</v>
      </c>
      <c r="Y42" s="87">
        <f t="shared" si="7"/>
        <v>0</v>
      </c>
      <c r="Z42" s="87">
        <f t="shared" si="7"/>
        <v>0</v>
      </c>
      <c r="AA42" s="87">
        <f t="shared" si="7"/>
        <v>0</v>
      </c>
      <c r="AB42" s="87">
        <f t="shared" si="7"/>
        <v>2</v>
      </c>
      <c r="AC42" s="87">
        <f t="shared" si="7"/>
        <v>4</v>
      </c>
      <c r="AD42" s="87">
        <f t="shared" si="7"/>
        <v>0</v>
      </c>
      <c r="AE42" s="87">
        <f t="shared" si="7"/>
        <v>0</v>
      </c>
      <c r="AF42" s="87">
        <f t="shared" si="7"/>
        <v>5</v>
      </c>
      <c r="AG42" s="87">
        <f t="shared" si="7"/>
        <v>2</v>
      </c>
      <c r="AH42" s="87">
        <f t="shared" si="7"/>
        <v>0</v>
      </c>
      <c r="AI42" s="87">
        <f t="shared" si="7"/>
        <v>2</v>
      </c>
      <c r="AJ42" s="87">
        <f t="shared" si="7"/>
        <v>0</v>
      </c>
      <c r="AK42" s="87">
        <f t="shared" si="7"/>
        <v>4</v>
      </c>
      <c r="AL42" s="87">
        <f t="shared" si="7"/>
        <v>0</v>
      </c>
      <c r="AM42" s="87">
        <f t="shared" si="7"/>
        <v>0</v>
      </c>
      <c r="AN42" s="87">
        <f t="shared" si="7"/>
        <v>0</v>
      </c>
      <c r="AO42" s="87">
        <f t="shared" si="7"/>
        <v>0</v>
      </c>
      <c r="AP42" s="87">
        <f t="shared" si="7"/>
        <v>0</v>
      </c>
      <c r="AQ42" s="86"/>
    </row>
    <row r="43" spans="2:49" s="25" customFormat="1" ht="15.75" customHeight="1" x14ac:dyDescent="0.2">
      <c r="B43" s="94" t="s">
        <v>63</v>
      </c>
      <c r="C43" s="105" t="s">
        <v>62</v>
      </c>
      <c r="D43" s="376" t="s">
        <v>61</v>
      </c>
      <c r="E43" s="377"/>
      <c r="F43" s="98">
        <f>SUM(H43,I43,J43,M43,N43,O43,R43,S43,T43,W43,X43,Y43,AB43,AC43,AD43,AG43,AH43,AI43,AL43,AM43,AN43)</f>
        <v>4</v>
      </c>
      <c r="G43" s="93">
        <f>SUM(L43,Q43,V43,AA43,AF43,AK43,AP43)</f>
        <v>4</v>
      </c>
      <c r="H43" s="98"/>
      <c r="I43" s="102"/>
      <c r="J43" s="102"/>
      <c r="K43" s="102"/>
      <c r="L43" s="101"/>
      <c r="M43" s="98"/>
      <c r="N43" s="102"/>
      <c r="O43" s="102"/>
      <c r="P43" s="102"/>
      <c r="Q43" s="104"/>
      <c r="R43" s="98">
        <v>1</v>
      </c>
      <c r="S43" s="102">
        <v>0</v>
      </c>
      <c r="T43" s="102">
        <v>3</v>
      </c>
      <c r="U43" s="102" t="s">
        <v>54</v>
      </c>
      <c r="V43" s="101">
        <v>4</v>
      </c>
      <c r="W43" s="98"/>
      <c r="X43" s="102"/>
      <c r="Y43" s="102"/>
      <c r="Z43" s="102"/>
      <c r="AA43" s="101"/>
      <c r="AB43" s="98"/>
      <c r="AC43" s="102"/>
      <c r="AD43" s="102"/>
      <c r="AE43" s="102"/>
      <c r="AF43" s="101"/>
      <c r="AG43" s="98"/>
      <c r="AH43" s="102"/>
      <c r="AI43" s="102"/>
      <c r="AJ43" s="102"/>
      <c r="AK43" s="101"/>
      <c r="AL43" s="103"/>
      <c r="AM43" s="102"/>
      <c r="AN43" s="102"/>
      <c r="AO43" s="102"/>
      <c r="AP43" s="101"/>
      <c r="AQ43" s="100"/>
    </row>
    <row r="44" spans="2:49" s="25" customFormat="1" ht="15.75" x14ac:dyDescent="0.2">
      <c r="B44" s="94" t="s">
        <v>60</v>
      </c>
      <c r="C44" s="99" t="s">
        <v>59</v>
      </c>
      <c r="D44" s="348" t="s">
        <v>58</v>
      </c>
      <c r="E44" s="349"/>
      <c r="F44" s="98">
        <f>SUM(H44,I44,J44,M44,N44,O44,R44,S44,T44,W44,X44,Y44,AB44,AC44,AD44,AG44,AH44,AI44,AL44,AM44,AN44)</f>
        <v>6</v>
      </c>
      <c r="G44" s="93">
        <f>SUM(L44,Q44,V44,AA44,AF44,AK44,AP44)</f>
        <v>5</v>
      </c>
      <c r="H44" s="84"/>
      <c r="I44" s="82"/>
      <c r="J44" s="82"/>
      <c r="K44" s="82"/>
      <c r="L44" s="81"/>
      <c r="M44" s="84"/>
      <c r="N44" s="82"/>
      <c r="O44" s="82"/>
      <c r="P44" s="82"/>
      <c r="Q44" s="81"/>
      <c r="R44" s="84"/>
      <c r="S44" s="82"/>
      <c r="T44" s="82"/>
      <c r="U44" s="82"/>
      <c r="V44" s="81"/>
      <c r="W44" s="97"/>
      <c r="X44" s="96"/>
      <c r="Y44" s="96"/>
      <c r="Z44" s="96"/>
      <c r="AA44" s="95"/>
      <c r="AB44" s="84">
        <v>2</v>
      </c>
      <c r="AC44" s="82">
        <v>4</v>
      </c>
      <c r="AD44" s="82">
        <v>0</v>
      </c>
      <c r="AE44" s="82" t="s">
        <v>54</v>
      </c>
      <c r="AF44" s="81">
        <v>5</v>
      </c>
      <c r="AG44" s="84"/>
      <c r="AH44" s="82"/>
      <c r="AI44" s="82"/>
      <c r="AJ44" s="82"/>
      <c r="AK44" s="81"/>
      <c r="AL44" s="83"/>
      <c r="AM44" s="82"/>
      <c r="AN44" s="82"/>
      <c r="AO44" s="82"/>
      <c r="AP44" s="81"/>
      <c r="AQ44" s="80"/>
    </row>
    <row r="45" spans="2:49" s="25" customFormat="1" ht="15" customHeight="1" thickBot="1" x14ac:dyDescent="0.25">
      <c r="B45" s="94" t="s">
        <v>57</v>
      </c>
      <c r="C45" s="78" t="s">
        <v>56</v>
      </c>
      <c r="D45" s="370" t="s">
        <v>55</v>
      </c>
      <c r="E45" s="371"/>
      <c r="F45" s="76">
        <f>SUM(H45,I45,J45,M45,N45,O45,R45,S45,T45,W45,X45,Y45,AB45,AC45,AD45,AG45,AH45,AI45,AL45,AM45,AN45)</f>
        <v>4</v>
      </c>
      <c r="G45" s="93">
        <f>SUM(L45,Q45,V45,AA45,AF45,AK45,AP45)</f>
        <v>4</v>
      </c>
      <c r="H45" s="76"/>
      <c r="I45" s="74"/>
      <c r="J45" s="74"/>
      <c r="K45" s="74"/>
      <c r="L45" s="73"/>
      <c r="M45" s="76"/>
      <c r="N45" s="74"/>
      <c r="O45" s="74"/>
      <c r="P45" s="74"/>
      <c r="Q45" s="73"/>
      <c r="R45" s="76"/>
      <c r="S45" s="74"/>
      <c r="T45" s="74"/>
      <c r="U45" s="74"/>
      <c r="V45" s="73"/>
      <c r="W45" s="76"/>
      <c r="X45" s="74"/>
      <c r="Y45" s="74"/>
      <c r="Z45" s="74"/>
      <c r="AA45" s="73"/>
      <c r="AB45" s="92"/>
      <c r="AC45" s="91"/>
      <c r="AD45" s="91"/>
      <c r="AE45" s="91"/>
      <c r="AF45" s="90"/>
      <c r="AG45" s="76">
        <v>2</v>
      </c>
      <c r="AH45" s="74">
        <v>0</v>
      </c>
      <c r="AI45" s="74">
        <v>2</v>
      </c>
      <c r="AJ45" s="74" t="s">
        <v>54</v>
      </c>
      <c r="AK45" s="73">
        <v>4</v>
      </c>
      <c r="AL45" s="75"/>
      <c r="AM45" s="74"/>
      <c r="AN45" s="74"/>
      <c r="AO45" s="74"/>
      <c r="AP45" s="73"/>
      <c r="AQ45" s="72"/>
    </row>
    <row r="46" spans="2:49" s="25" customFormat="1" ht="15" customHeight="1" thickBot="1" x14ac:dyDescent="0.25">
      <c r="B46" s="340" t="s">
        <v>53</v>
      </c>
      <c r="C46" s="341"/>
      <c r="D46" s="341"/>
      <c r="E46" s="88" t="s">
        <v>52</v>
      </c>
      <c r="F46" s="87">
        <f t="shared" ref="F46:AP46" si="8">SUM(F47:F49)</f>
        <v>8</v>
      </c>
      <c r="G46" s="87">
        <f t="shared" si="8"/>
        <v>11</v>
      </c>
      <c r="H46" s="87">
        <f t="shared" si="8"/>
        <v>0</v>
      </c>
      <c r="I46" s="87">
        <f t="shared" si="8"/>
        <v>0</v>
      </c>
      <c r="J46" s="87">
        <f t="shared" si="8"/>
        <v>0</v>
      </c>
      <c r="K46" s="87">
        <f t="shared" si="8"/>
        <v>0</v>
      </c>
      <c r="L46" s="87">
        <f t="shared" si="8"/>
        <v>0</v>
      </c>
      <c r="M46" s="87">
        <f t="shared" si="8"/>
        <v>0</v>
      </c>
      <c r="N46" s="87">
        <f t="shared" si="8"/>
        <v>0</v>
      </c>
      <c r="O46" s="87">
        <f t="shared" si="8"/>
        <v>0</v>
      </c>
      <c r="P46" s="87">
        <f t="shared" si="8"/>
        <v>0</v>
      </c>
      <c r="Q46" s="87">
        <f t="shared" si="8"/>
        <v>0</v>
      </c>
      <c r="R46" s="87">
        <f t="shared" si="8"/>
        <v>0</v>
      </c>
      <c r="S46" s="87">
        <f t="shared" si="8"/>
        <v>0</v>
      </c>
      <c r="T46" s="87">
        <f t="shared" si="8"/>
        <v>0</v>
      </c>
      <c r="U46" s="87">
        <f t="shared" si="8"/>
        <v>0</v>
      </c>
      <c r="V46" s="87">
        <f t="shared" si="8"/>
        <v>0</v>
      </c>
      <c r="W46" s="87">
        <f t="shared" si="8"/>
        <v>0</v>
      </c>
      <c r="X46" s="87">
        <f t="shared" si="8"/>
        <v>0</v>
      </c>
      <c r="Y46" s="87">
        <f t="shared" si="8"/>
        <v>0</v>
      </c>
      <c r="Z46" s="87">
        <f t="shared" si="8"/>
        <v>0</v>
      </c>
      <c r="AA46" s="87">
        <f t="shared" si="8"/>
        <v>0</v>
      </c>
      <c r="AB46" s="87">
        <f t="shared" si="8"/>
        <v>1</v>
      </c>
      <c r="AC46" s="87">
        <f t="shared" si="8"/>
        <v>2</v>
      </c>
      <c r="AD46" s="87">
        <f t="shared" si="8"/>
        <v>0</v>
      </c>
      <c r="AE46" s="87">
        <f t="shared" si="8"/>
        <v>0</v>
      </c>
      <c r="AF46" s="87">
        <f t="shared" si="8"/>
        <v>4</v>
      </c>
      <c r="AG46" s="87">
        <f t="shared" si="8"/>
        <v>1</v>
      </c>
      <c r="AH46" s="87">
        <f t="shared" si="8"/>
        <v>2</v>
      </c>
      <c r="AI46" s="87">
        <f t="shared" si="8"/>
        <v>0</v>
      </c>
      <c r="AJ46" s="87">
        <f t="shared" si="8"/>
        <v>0</v>
      </c>
      <c r="AK46" s="87">
        <f t="shared" si="8"/>
        <v>4</v>
      </c>
      <c r="AL46" s="87">
        <f t="shared" si="8"/>
        <v>2</v>
      </c>
      <c r="AM46" s="87">
        <f t="shared" si="8"/>
        <v>0</v>
      </c>
      <c r="AN46" s="87">
        <f t="shared" si="8"/>
        <v>0</v>
      </c>
      <c r="AO46" s="87">
        <f t="shared" si="8"/>
        <v>0</v>
      </c>
      <c r="AP46" s="87">
        <f t="shared" si="8"/>
        <v>3</v>
      </c>
      <c r="AQ46" s="86"/>
    </row>
    <row r="47" spans="2:49" s="25" customFormat="1" ht="15" customHeight="1" x14ac:dyDescent="0.2">
      <c r="B47" s="71" t="s">
        <v>51</v>
      </c>
      <c r="C47" s="85" t="s">
        <v>50</v>
      </c>
      <c r="D47" s="378" t="s">
        <v>49</v>
      </c>
      <c r="E47" s="379"/>
      <c r="F47" s="84">
        <f>SUM(H47,I47,J47,M47,N47,O47,R47,S47,T47,W47,X47,Y47,AB47,AC47,AD47,AG47,AH47,AI47,AL47,AM47,AN47)</f>
        <v>2</v>
      </c>
      <c r="G47" s="69">
        <f>SUM(L47,Q47,V47,AA47,AF47,AK47,AP47)</f>
        <v>3</v>
      </c>
      <c r="H47" s="84"/>
      <c r="I47" s="82"/>
      <c r="J47" s="82"/>
      <c r="K47" s="82"/>
      <c r="L47" s="81"/>
      <c r="M47" s="84"/>
      <c r="N47" s="82"/>
      <c r="O47" s="82"/>
      <c r="P47" s="82"/>
      <c r="Q47" s="81"/>
      <c r="R47" s="84"/>
      <c r="S47" s="82"/>
      <c r="T47" s="82"/>
      <c r="U47" s="82"/>
      <c r="V47" s="81"/>
      <c r="W47" s="84"/>
      <c r="X47" s="82"/>
      <c r="Y47" s="82"/>
      <c r="Z47" s="82"/>
      <c r="AA47" s="81"/>
      <c r="AB47" s="84"/>
      <c r="AC47" s="82"/>
      <c r="AD47" s="82"/>
      <c r="AE47" s="82"/>
      <c r="AF47" s="81"/>
      <c r="AG47" s="84"/>
      <c r="AH47" s="82"/>
      <c r="AI47" s="82"/>
      <c r="AJ47" s="82"/>
      <c r="AK47" s="81"/>
      <c r="AL47" s="83">
        <v>2</v>
      </c>
      <c r="AM47" s="82">
        <v>0</v>
      </c>
      <c r="AN47" s="82">
        <v>0</v>
      </c>
      <c r="AO47" s="82" t="s">
        <v>42</v>
      </c>
      <c r="AP47" s="81">
        <v>3</v>
      </c>
      <c r="AQ47" s="80"/>
      <c r="AT47" s="368"/>
      <c r="AU47" s="369"/>
    </row>
    <row r="48" spans="2:49" s="25" customFormat="1" ht="15" customHeight="1" x14ac:dyDescent="0.2">
      <c r="B48" s="71" t="s">
        <v>48</v>
      </c>
      <c r="C48" s="78" t="s">
        <v>47</v>
      </c>
      <c r="D48" s="370" t="s">
        <v>46</v>
      </c>
      <c r="E48" s="371"/>
      <c r="F48" s="76">
        <f>SUM(H48,I48,J48,M48,N48,O48,R48,S48,T48,W48,X48,Y48,AB48,AC48,AD48,AG48,AH48,AI48,AL48,AM48,AN48)</f>
        <v>3</v>
      </c>
      <c r="G48" s="69">
        <v>4</v>
      </c>
      <c r="H48" s="76"/>
      <c r="I48" s="74"/>
      <c r="J48" s="74"/>
      <c r="K48" s="74"/>
      <c r="L48" s="73"/>
      <c r="M48" s="77"/>
      <c r="N48" s="74"/>
      <c r="O48" s="74"/>
      <c r="P48" s="74"/>
      <c r="Q48" s="73"/>
      <c r="R48" s="76"/>
      <c r="S48" s="74"/>
      <c r="T48" s="74"/>
      <c r="U48" s="74"/>
      <c r="V48" s="73"/>
      <c r="W48" s="76"/>
      <c r="X48" s="74"/>
      <c r="Y48" s="74"/>
      <c r="Z48" s="74"/>
      <c r="AA48" s="73"/>
      <c r="AB48" s="76">
        <v>1</v>
      </c>
      <c r="AC48" s="74">
        <v>2</v>
      </c>
      <c r="AD48" s="74">
        <v>0</v>
      </c>
      <c r="AE48" s="74" t="s">
        <v>42</v>
      </c>
      <c r="AF48" s="73">
        <v>4</v>
      </c>
      <c r="AG48" s="76"/>
      <c r="AH48" s="74"/>
      <c r="AI48" s="74"/>
      <c r="AJ48" s="74"/>
      <c r="AK48" s="73"/>
      <c r="AL48" s="75"/>
      <c r="AM48" s="74"/>
      <c r="AN48" s="74"/>
      <c r="AO48" s="74"/>
      <c r="AP48" s="73"/>
      <c r="AQ48" s="72"/>
      <c r="AT48" s="369"/>
      <c r="AU48" s="369"/>
    </row>
    <row r="49" spans="2:47" s="25" customFormat="1" ht="16.5" thickBot="1" x14ac:dyDescent="0.25">
      <c r="B49" s="71" t="s">
        <v>45</v>
      </c>
      <c r="C49" s="70" t="s">
        <v>44</v>
      </c>
      <c r="D49" s="372" t="s">
        <v>43</v>
      </c>
      <c r="E49" s="373"/>
      <c r="F49" s="68">
        <f>SUM(H49,I49,J49,M49,N49,O49,R49,S49,T49,W49,X49,Y49,AB49,AC49,AD49,AG49,AH49,AI49,AL49,AM49,AN49)</f>
        <v>3</v>
      </c>
      <c r="G49" s="69">
        <f>SUM(L49,Q49,V49,AA49,AF49,AK49,AP49)</f>
        <v>4</v>
      </c>
      <c r="H49" s="68"/>
      <c r="I49" s="66"/>
      <c r="J49" s="66"/>
      <c r="K49" s="66"/>
      <c r="L49" s="65"/>
      <c r="M49" s="68"/>
      <c r="N49" s="66"/>
      <c r="O49" s="66"/>
      <c r="P49" s="66"/>
      <c r="Q49" s="65"/>
      <c r="R49" s="68"/>
      <c r="S49" s="66"/>
      <c r="T49" s="66"/>
      <c r="U49" s="66"/>
      <c r="V49" s="65"/>
      <c r="W49" s="68"/>
      <c r="X49" s="66"/>
      <c r="Y49" s="66"/>
      <c r="Z49" s="66"/>
      <c r="AA49" s="65"/>
      <c r="AB49" s="68"/>
      <c r="AC49" s="66"/>
      <c r="AD49" s="66"/>
      <c r="AE49" s="66"/>
      <c r="AF49" s="65"/>
      <c r="AG49" s="68">
        <v>1</v>
      </c>
      <c r="AH49" s="66">
        <v>2</v>
      </c>
      <c r="AI49" s="66">
        <v>0</v>
      </c>
      <c r="AJ49" s="66" t="s">
        <v>42</v>
      </c>
      <c r="AK49" s="65">
        <v>4</v>
      </c>
      <c r="AL49" s="67"/>
      <c r="AM49" s="66"/>
      <c r="AN49" s="66"/>
      <c r="AO49" s="66"/>
      <c r="AP49" s="65"/>
      <c r="AQ49" s="64"/>
      <c r="AT49" s="369"/>
      <c r="AU49" s="369"/>
    </row>
    <row r="50" spans="2:47" s="25" customFormat="1" ht="15" customHeight="1" thickBot="1" x14ac:dyDescent="0.25">
      <c r="B50" s="380" t="s">
        <v>41</v>
      </c>
      <c r="C50" s="381"/>
      <c r="D50" s="381"/>
      <c r="E50" s="382"/>
      <c r="F50" s="63">
        <f t="shared" ref="F50:AP50" si="9">F10+F21+F28+F36+F42+F46</f>
        <v>120</v>
      </c>
      <c r="G50" s="62">
        <f t="shared" si="9"/>
        <v>141</v>
      </c>
      <c r="H50" s="61">
        <f t="shared" si="9"/>
        <v>11</v>
      </c>
      <c r="I50" s="57">
        <f t="shared" si="9"/>
        <v>10</v>
      </c>
      <c r="J50" s="57">
        <f t="shared" si="9"/>
        <v>4</v>
      </c>
      <c r="K50" s="57">
        <f t="shared" si="9"/>
        <v>0</v>
      </c>
      <c r="L50" s="60">
        <f t="shared" si="9"/>
        <v>31</v>
      </c>
      <c r="M50" s="59">
        <f t="shared" si="9"/>
        <v>12</v>
      </c>
      <c r="N50" s="58">
        <f t="shared" si="9"/>
        <v>8</v>
      </c>
      <c r="O50" s="58">
        <f t="shared" si="9"/>
        <v>4</v>
      </c>
      <c r="P50" s="57">
        <f t="shared" si="9"/>
        <v>0</v>
      </c>
      <c r="Q50" s="60">
        <f t="shared" si="9"/>
        <v>29</v>
      </c>
      <c r="R50" s="59">
        <f t="shared" si="9"/>
        <v>10</v>
      </c>
      <c r="S50" s="58">
        <f t="shared" si="9"/>
        <v>9</v>
      </c>
      <c r="T50" s="58">
        <f t="shared" si="9"/>
        <v>10</v>
      </c>
      <c r="U50" s="57">
        <f t="shared" si="9"/>
        <v>0</v>
      </c>
      <c r="V50" s="60">
        <f t="shared" si="9"/>
        <v>29</v>
      </c>
      <c r="W50" s="59">
        <f t="shared" si="9"/>
        <v>7</v>
      </c>
      <c r="X50" s="58">
        <f t="shared" si="9"/>
        <v>7</v>
      </c>
      <c r="Y50" s="58">
        <f t="shared" si="9"/>
        <v>2</v>
      </c>
      <c r="Z50" s="57">
        <f t="shared" si="9"/>
        <v>0</v>
      </c>
      <c r="AA50" s="60">
        <f t="shared" si="9"/>
        <v>20</v>
      </c>
      <c r="AB50" s="59">
        <f t="shared" si="9"/>
        <v>5</v>
      </c>
      <c r="AC50" s="58">
        <f t="shared" si="9"/>
        <v>6</v>
      </c>
      <c r="AD50" s="58">
        <f t="shared" si="9"/>
        <v>4</v>
      </c>
      <c r="AE50" s="57">
        <f t="shared" si="9"/>
        <v>0</v>
      </c>
      <c r="AF50" s="60">
        <f t="shared" si="9"/>
        <v>17</v>
      </c>
      <c r="AG50" s="59">
        <f t="shared" si="9"/>
        <v>4</v>
      </c>
      <c r="AH50" s="58">
        <f t="shared" si="9"/>
        <v>3</v>
      </c>
      <c r="AI50" s="58">
        <f t="shared" si="9"/>
        <v>2</v>
      </c>
      <c r="AJ50" s="57">
        <f t="shared" si="9"/>
        <v>0</v>
      </c>
      <c r="AK50" s="60">
        <f t="shared" si="9"/>
        <v>12</v>
      </c>
      <c r="AL50" s="59">
        <f t="shared" si="9"/>
        <v>2</v>
      </c>
      <c r="AM50" s="58">
        <f t="shared" si="9"/>
        <v>0</v>
      </c>
      <c r="AN50" s="58">
        <f t="shared" si="9"/>
        <v>0</v>
      </c>
      <c r="AO50" s="57">
        <f t="shared" si="9"/>
        <v>0</v>
      </c>
      <c r="AP50" s="56">
        <f t="shared" si="9"/>
        <v>3</v>
      </c>
      <c r="AQ50" s="55"/>
      <c r="AR50" s="28"/>
    </row>
    <row r="51" spans="2:47" s="25" customFormat="1" ht="15" customHeight="1" x14ac:dyDescent="0.2">
      <c r="B51" s="26"/>
      <c r="C51" s="35"/>
      <c r="D51" s="52"/>
      <c r="E51" s="34"/>
      <c r="F51" s="54"/>
      <c r="G51" s="53" t="s">
        <v>40</v>
      </c>
      <c r="H51" s="44"/>
      <c r="I51" s="44"/>
      <c r="J51" s="24"/>
      <c r="K51" s="48">
        <f>COUNTIF(K11:K49,"v")</f>
        <v>2</v>
      </c>
      <c r="L51" s="50"/>
      <c r="M51" s="49"/>
      <c r="N51" s="49"/>
      <c r="O51" s="45"/>
      <c r="P51" s="47">
        <f>COUNTIF(P11:P49,"v")</f>
        <v>3</v>
      </c>
      <c r="Q51" s="50"/>
      <c r="R51" s="49"/>
      <c r="S51" s="49"/>
      <c r="T51" s="45"/>
      <c r="U51" s="47">
        <f>COUNTIF(U11:U49,"v")</f>
        <v>1</v>
      </c>
      <c r="V51" s="50"/>
      <c r="W51" s="49"/>
      <c r="X51" s="49"/>
      <c r="Y51" s="45"/>
      <c r="Z51" s="47">
        <f>COUNTIF(Z11:Z49,"v")</f>
        <v>2</v>
      </c>
      <c r="AA51" s="50"/>
      <c r="AB51" s="49"/>
      <c r="AC51" s="49"/>
      <c r="AD51" s="45"/>
      <c r="AE51" s="47">
        <f>COUNTIF(AE11:AE49,"v")</f>
        <v>1</v>
      </c>
      <c r="AF51" s="50"/>
      <c r="AG51" s="49"/>
      <c r="AH51" s="49"/>
      <c r="AI51" s="45"/>
      <c r="AJ51" s="47">
        <f>COUNTIF(AJ11:AJ49,"v")</f>
        <v>2</v>
      </c>
      <c r="AK51" s="50"/>
      <c r="AL51" s="49"/>
      <c r="AM51" s="49"/>
      <c r="AN51" s="45"/>
      <c r="AO51" s="46">
        <f>COUNTIF(AO11:AO49,"v")</f>
        <v>1</v>
      </c>
      <c r="AP51" s="27"/>
      <c r="AQ51" s="27"/>
      <c r="AR51" s="28"/>
    </row>
    <row r="52" spans="2:47" s="25" customFormat="1" ht="15" customHeight="1" x14ac:dyDescent="0.2">
      <c r="B52" s="26"/>
      <c r="C52" s="35"/>
      <c r="D52" s="52"/>
      <c r="E52" s="34"/>
      <c r="F52" s="51"/>
      <c r="G52" s="40" t="s">
        <v>39</v>
      </c>
      <c r="H52" s="44"/>
      <c r="I52" s="44"/>
      <c r="J52" s="24"/>
      <c r="K52" s="50">
        <f>COUNTIF(K11:K49,"é")</f>
        <v>5</v>
      </c>
      <c r="L52" s="48"/>
      <c r="M52" s="47"/>
      <c r="N52" s="47"/>
      <c r="O52" s="46"/>
      <c r="P52" s="49">
        <f>COUNTIF(P11:P49,"é")</f>
        <v>4</v>
      </c>
      <c r="Q52" s="48"/>
      <c r="R52" s="47"/>
      <c r="S52" s="47"/>
      <c r="T52" s="46"/>
      <c r="U52" s="49">
        <f>COUNTIF(U11:U49,"é")</f>
        <v>6</v>
      </c>
      <c r="V52" s="48"/>
      <c r="W52" s="47"/>
      <c r="X52" s="47"/>
      <c r="Y52" s="46"/>
      <c r="Z52" s="49">
        <f>COUNTIF(Z11:Z49,"é")</f>
        <v>3</v>
      </c>
      <c r="AA52" s="48"/>
      <c r="AB52" s="47"/>
      <c r="AC52" s="47"/>
      <c r="AD52" s="46"/>
      <c r="AE52" s="49">
        <f>COUNTIF(AE11:AE49,"é")</f>
        <v>3</v>
      </c>
      <c r="AF52" s="48"/>
      <c r="AG52" s="47"/>
      <c r="AH52" s="47"/>
      <c r="AI52" s="46"/>
      <c r="AJ52" s="49">
        <f>COUNTIF(AJ11:AJ49,"é")</f>
        <v>1</v>
      </c>
      <c r="AK52" s="48"/>
      <c r="AL52" s="47"/>
      <c r="AM52" s="47"/>
      <c r="AN52" s="46"/>
      <c r="AO52" s="45">
        <f>COUNTIF(AO11:AO49,"é")</f>
        <v>0</v>
      </c>
      <c r="AP52" s="44"/>
      <c r="AQ52" s="44"/>
      <c r="AR52" s="28"/>
    </row>
    <row r="53" spans="2:47" s="25" customFormat="1" ht="15" customHeight="1" x14ac:dyDescent="0.2">
      <c r="B53" s="26"/>
      <c r="C53" s="35"/>
      <c r="E53" s="34"/>
      <c r="F53" s="37"/>
      <c r="G53" s="40" t="s">
        <v>38</v>
      </c>
      <c r="H53" s="39"/>
      <c r="I53" s="38">
        <f>I50+J50</f>
        <v>14</v>
      </c>
      <c r="J53" s="39"/>
      <c r="K53" s="37"/>
      <c r="L53" s="43"/>
      <c r="M53" s="41"/>
      <c r="N53" s="42">
        <f>N50+O50</f>
        <v>12</v>
      </c>
      <c r="O53" s="41"/>
      <c r="P53" s="37"/>
      <c r="Q53" s="43"/>
      <c r="R53" s="41"/>
      <c r="S53" s="42">
        <f>S50+T50</f>
        <v>19</v>
      </c>
      <c r="T53" s="41"/>
      <c r="U53" s="37"/>
      <c r="V53" s="43"/>
      <c r="W53" s="41"/>
      <c r="X53" s="42">
        <f>X50+Y50</f>
        <v>9</v>
      </c>
      <c r="Y53" s="41"/>
      <c r="Z53" s="37"/>
      <c r="AA53" s="43"/>
      <c r="AB53" s="41"/>
      <c r="AC53" s="42">
        <f>AC50+AD50</f>
        <v>10</v>
      </c>
      <c r="AD53" s="41"/>
      <c r="AE53" s="37"/>
      <c r="AF53" s="43"/>
      <c r="AG53" s="41"/>
      <c r="AH53" s="42">
        <f>AH50+AI50</f>
        <v>5</v>
      </c>
      <c r="AI53" s="41"/>
      <c r="AJ53" s="37"/>
      <c r="AK53" s="43"/>
      <c r="AL53" s="41"/>
      <c r="AM53" s="42">
        <f>AM50+AN50</f>
        <v>0</v>
      </c>
      <c r="AN53" s="41"/>
      <c r="AO53" s="37"/>
      <c r="AP53" s="36"/>
      <c r="AQ53" s="29"/>
      <c r="AR53" s="28"/>
    </row>
    <row r="54" spans="2:47" s="25" customFormat="1" ht="15" customHeight="1" x14ac:dyDescent="0.2">
      <c r="B54" s="26"/>
      <c r="C54" s="35"/>
      <c r="E54" s="34"/>
      <c r="F54" s="37"/>
      <c r="G54" s="40" t="s">
        <v>37</v>
      </c>
      <c r="H54" s="39"/>
      <c r="I54" s="38">
        <f>H50+I50+J50</f>
        <v>25</v>
      </c>
      <c r="J54" s="39"/>
      <c r="K54" s="37"/>
      <c r="L54" s="36"/>
      <c r="M54" s="37"/>
      <c r="N54" s="38">
        <f>M50+N50+O50</f>
        <v>24</v>
      </c>
      <c r="O54" s="37"/>
      <c r="P54" s="37"/>
      <c r="Q54" s="36"/>
      <c r="R54" s="37"/>
      <c r="S54" s="38">
        <f>R50+S50+T50</f>
        <v>29</v>
      </c>
      <c r="T54" s="37"/>
      <c r="U54" s="37"/>
      <c r="V54" s="36"/>
      <c r="W54" s="37"/>
      <c r="X54" s="38">
        <f>W50+X50+Y50</f>
        <v>16</v>
      </c>
      <c r="Y54" s="37"/>
      <c r="Z54" s="37"/>
      <c r="AA54" s="36"/>
      <c r="AB54" s="37"/>
      <c r="AC54" s="38">
        <f>AB50+AC50+AD50</f>
        <v>15</v>
      </c>
      <c r="AD54" s="37"/>
      <c r="AE54" s="37"/>
      <c r="AF54" s="36"/>
      <c r="AG54" s="37"/>
      <c r="AH54" s="38">
        <f>AG50+AH50+AI50</f>
        <v>9</v>
      </c>
      <c r="AI54" s="37"/>
      <c r="AJ54" s="37"/>
      <c r="AK54" s="36"/>
      <c r="AL54" s="37"/>
      <c r="AM54" s="38">
        <f>AL50+AM50+AN50</f>
        <v>2</v>
      </c>
      <c r="AN54" s="37"/>
      <c r="AO54" s="37"/>
      <c r="AP54" s="36"/>
      <c r="AQ54" s="29"/>
      <c r="AR54" s="28"/>
    </row>
    <row r="55" spans="2:47" s="25" customFormat="1" ht="15" customHeight="1" x14ac:dyDescent="0.2">
      <c r="B55" s="26"/>
      <c r="C55" s="35"/>
      <c r="E55" s="34"/>
      <c r="F55" s="33"/>
      <c r="G55" s="29"/>
      <c r="H55" s="375"/>
      <c r="I55" s="375"/>
      <c r="J55" s="375"/>
      <c r="K55" s="33"/>
      <c r="L55" s="29"/>
      <c r="M55" s="375"/>
      <c r="N55" s="375"/>
      <c r="O55" s="375"/>
      <c r="P55" s="33"/>
      <c r="Q55" s="29"/>
      <c r="R55" s="375"/>
      <c r="S55" s="375"/>
      <c r="T55" s="375"/>
      <c r="U55" s="33"/>
      <c r="V55" s="29"/>
      <c r="W55" s="375"/>
      <c r="X55" s="375"/>
      <c r="Y55" s="375"/>
      <c r="Z55" s="33"/>
      <c r="AA55" s="29"/>
      <c r="AB55" s="33"/>
      <c r="AC55" s="33"/>
      <c r="AD55" s="33"/>
      <c r="AE55" s="33"/>
      <c r="AF55" s="29"/>
      <c r="AG55" s="33"/>
      <c r="AH55" s="33"/>
      <c r="AI55" s="33"/>
      <c r="AJ55" s="33"/>
      <c r="AK55" s="29"/>
      <c r="AL55" s="33"/>
      <c r="AM55" s="33"/>
      <c r="AN55" s="33"/>
      <c r="AO55" s="33"/>
      <c r="AP55" s="29"/>
      <c r="AQ55" s="29"/>
      <c r="AR55" s="28"/>
    </row>
    <row r="56" spans="2:47" s="25" customFormat="1" ht="15" customHeight="1" thickBot="1" x14ac:dyDescent="0.25">
      <c r="B56" s="32"/>
      <c r="C56" s="31"/>
      <c r="D56" s="30"/>
      <c r="E56" s="30"/>
      <c r="AP56" s="29"/>
      <c r="AQ56" s="29"/>
      <c r="AR56" s="28"/>
    </row>
    <row r="57" spans="2:47" s="17" customFormat="1" ht="15.75" x14ac:dyDescent="0.2">
      <c r="B57" s="314" t="s">
        <v>186</v>
      </c>
      <c r="C57" s="240"/>
      <c r="D57" s="241" t="s">
        <v>187</v>
      </c>
      <c r="E57" s="242">
        <f>G57+H57+I57+L57+M57+N57+Q57+R57+S57+V57+W57+X57+AA57+AB57+AC57+AG57+AF57+AH57+AK57+AL57+AM57+AL59</f>
        <v>1</v>
      </c>
      <c r="F57" s="243">
        <f>K57+P57+U57+Z57+AE57+AJ57+AO57</f>
        <v>1</v>
      </c>
      <c r="G57" s="244">
        <v>0</v>
      </c>
      <c r="H57" s="245">
        <v>1</v>
      </c>
      <c r="I57" s="245">
        <v>0</v>
      </c>
      <c r="J57" s="245" t="s">
        <v>188</v>
      </c>
      <c r="K57" s="243">
        <v>1</v>
      </c>
      <c r="L57" s="234"/>
      <c r="M57" s="235"/>
      <c r="N57" s="235"/>
      <c r="O57" s="235"/>
      <c r="P57" s="236"/>
      <c r="Q57" s="234"/>
      <c r="R57" s="235"/>
      <c r="S57" s="235"/>
      <c r="T57" s="235"/>
      <c r="U57" s="236"/>
      <c r="V57" s="234"/>
      <c r="W57" s="235"/>
      <c r="X57" s="235"/>
      <c r="Y57" s="235"/>
      <c r="Z57" s="237"/>
      <c r="AA57" s="234"/>
      <c r="AB57" s="235"/>
      <c r="AC57" s="235"/>
      <c r="AD57" s="235"/>
      <c r="AE57" s="237"/>
      <c r="AF57" s="233"/>
      <c r="AG57" s="235"/>
      <c r="AH57" s="235"/>
      <c r="AI57" s="235"/>
      <c r="AJ57" s="236"/>
      <c r="AK57" s="234"/>
      <c r="AL57" s="235"/>
      <c r="AM57" s="235"/>
      <c r="AN57" s="235"/>
      <c r="AO57" s="238"/>
      <c r="AP57" s="239"/>
    </row>
    <row r="58" spans="2:47" s="17" customFormat="1" ht="15.75" x14ac:dyDescent="0.2">
      <c r="B58" s="315"/>
      <c r="C58" s="181"/>
      <c r="D58" s="182" t="s">
        <v>189</v>
      </c>
      <c r="E58" s="179">
        <f t="shared" ref="E58:E61" si="10">G58+H58+I58+L58+M58+N58+Q58+R58+S58+V58+W58+X58+AA58+AB58+AC58+AG58+AF58+AH58+AK58+AL58+AM58+AL60</f>
        <v>1</v>
      </c>
      <c r="F58" s="180">
        <f t="shared" ref="F58:F61" si="11">K58+P58+U58+Z58+AE58+AJ58+AO58</f>
        <v>1</v>
      </c>
      <c r="G58" s="183"/>
      <c r="H58" s="184"/>
      <c r="I58" s="184"/>
      <c r="J58" s="184"/>
      <c r="K58" s="185"/>
      <c r="L58" s="183">
        <v>0</v>
      </c>
      <c r="M58" s="184">
        <v>1</v>
      </c>
      <c r="N58" s="184">
        <v>0</v>
      </c>
      <c r="O58" s="184" t="s">
        <v>188</v>
      </c>
      <c r="P58" s="186">
        <v>1</v>
      </c>
      <c r="Q58" s="183"/>
      <c r="R58" s="184"/>
      <c r="S58" s="184"/>
      <c r="T58" s="184"/>
      <c r="U58" s="186"/>
      <c r="V58" s="183"/>
      <c r="W58" s="184"/>
      <c r="X58" s="184"/>
      <c r="Y58" s="184"/>
      <c r="Z58" s="187"/>
      <c r="AA58" s="183"/>
      <c r="AB58" s="184"/>
      <c r="AC58" s="184"/>
      <c r="AD58" s="184"/>
      <c r="AE58" s="187"/>
      <c r="AF58" s="188"/>
      <c r="AG58" s="184"/>
      <c r="AH58" s="184"/>
      <c r="AI58" s="184"/>
      <c r="AJ58" s="186"/>
      <c r="AK58" s="183"/>
      <c r="AL58" s="184"/>
      <c r="AM58" s="184"/>
      <c r="AN58" s="184"/>
      <c r="AO58" s="189"/>
      <c r="AP58" s="190" t="s">
        <v>187</v>
      </c>
    </row>
    <row r="59" spans="2:47" s="17" customFormat="1" ht="15.75" x14ac:dyDescent="0.2">
      <c r="B59" s="315"/>
      <c r="C59" s="181"/>
      <c r="D59" s="182" t="s">
        <v>190</v>
      </c>
      <c r="E59" s="179">
        <f t="shared" si="10"/>
        <v>1</v>
      </c>
      <c r="F59" s="180">
        <f t="shared" si="11"/>
        <v>1</v>
      </c>
      <c r="G59" s="183"/>
      <c r="H59" s="184"/>
      <c r="I59" s="184"/>
      <c r="J59" s="184"/>
      <c r="K59" s="185"/>
      <c r="L59" s="183"/>
      <c r="M59" s="184"/>
      <c r="N59" s="184"/>
      <c r="O59" s="184"/>
      <c r="P59" s="186"/>
      <c r="Q59" s="183">
        <v>0</v>
      </c>
      <c r="R59" s="184">
        <v>1</v>
      </c>
      <c r="S59" s="184">
        <v>0</v>
      </c>
      <c r="T59" s="184" t="s">
        <v>188</v>
      </c>
      <c r="U59" s="185">
        <v>1</v>
      </c>
      <c r="V59" s="183"/>
      <c r="W59" s="184"/>
      <c r="X59" s="184"/>
      <c r="Y59" s="184"/>
      <c r="Z59" s="187"/>
      <c r="AA59" s="183"/>
      <c r="AB59" s="184"/>
      <c r="AC59" s="184"/>
      <c r="AD59" s="184"/>
      <c r="AE59" s="187"/>
      <c r="AF59" s="188"/>
      <c r="AG59" s="184"/>
      <c r="AH59" s="184"/>
      <c r="AI59" s="184"/>
      <c r="AJ59" s="186"/>
      <c r="AK59" s="183"/>
      <c r="AL59" s="184"/>
      <c r="AM59" s="184"/>
      <c r="AN59" s="184"/>
      <c r="AO59" s="189"/>
      <c r="AP59" s="190" t="s">
        <v>189</v>
      </c>
    </row>
    <row r="60" spans="2:47" s="17" customFormat="1" ht="15.75" x14ac:dyDescent="0.2">
      <c r="B60" s="315"/>
      <c r="C60" s="181"/>
      <c r="D60" s="182" t="s">
        <v>191</v>
      </c>
      <c r="E60" s="179">
        <f t="shared" si="10"/>
        <v>1</v>
      </c>
      <c r="F60" s="180">
        <f t="shared" si="11"/>
        <v>1</v>
      </c>
      <c r="G60" s="183"/>
      <c r="H60" s="184"/>
      <c r="I60" s="184"/>
      <c r="J60" s="184"/>
      <c r="K60" s="185"/>
      <c r="L60" s="183"/>
      <c r="M60" s="184"/>
      <c r="N60" s="184"/>
      <c r="O60" s="184"/>
      <c r="P60" s="186"/>
      <c r="Q60" s="183"/>
      <c r="R60" s="184"/>
      <c r="S60" s="184"/>
      <c r="T60" s="184"/>
      <c r="U60" s="186"/>
      <c r="V60" s="183">
        <v>0</v>
      </c>
      <c r="W60" s="184">
        <v>1</v>
      </c>
      <c r="X60" s="184">
        <v>0</v>
      </c>
      <c r="Y60" s="184" t="s">
        <v>188</v>
      </c>
      <c r="Z60" s="191">
        <v>1</v>
      </c>
      <c r="AA60" s="183"/>
      <c r="AB60" s="184"/>
      <c r="AC60" s="184"/>
      <c r="AD60" s="184"/>
      <c r="AE60" s="187"/>
      <c r="AF60" s="188"/>
      <c r="AG60" s="184"/>
      <c r="AH60" s="184"/>
      <c r="AI60" s="184"/>
      <c r="AJ60" s="186"/>
      <c r="AK60" s="183"/>
      <c r="AL60" s="184"/>
      <c r="AM60" s="184"/>
      <c r="AN60" s="184"/>
      <c r="AO60" s="189"/>
      <c r="AP60" s="190" t="s">
        <v>190</v>
      </c>
    </row>
    <row r="61" spans="2:47" s="17" customFormat="1" ht="16.5" thickBot="1" x14ac:dyDescent="0.25">
      <c r="B61" s="315"/>
      <c r="C61" s="246" t="s">
        <v>192</v>
      </c>
      <c r="D61" s="247" t="s">
        <v>193</v>
      </c>
      <c r="E61" s="248">
        <f t="shared" si="10"/>
        <v>1</v>
      </c>
      <c r="F61" s="249">
        <f t="shared" si="11"/>
        <v>0</v>
      </c>
      <c r="G61" s="250">
        <v>0</v>
      </c>
      <c r="H61" s="251">
        <v>1</v>
      </c>
      <c r="I61" s="251">
        <v>0</v>
      </c>
      <c r="J61" s="251" t="s">
        <v>194</v>
      </c>
      <c r="K61" s="252">
        <v>0</v>
      </c>
      <c r="L61" s="192"/>
      <c r="M61" s="193"/>
      <c r="N61" s="193"/>
      <c r="O61" s="193"/>
      <c r="P61" s="194"/>
      <c r="Q61" s="192"/>
      <c r="R61" s="193"/>
      <c r="S61" s="193"/>
      <c r="T61" s="193"/>
      <c r="U61" s="194"/>
      <c r="V61" s="192"/>
      <c r="W61" s="193"/>
      <c r="X61" s="193"/>
      <c r="Y61" s="193"/>
      <c r="Z61" s="195"/>
      <c r="AA61" s="192"/>
      <c r="AB61" s="193"/>
      <c r="AC61" s="193"/>
      <c r="AD61" s="193"/>
      <c r="AE61" s="195"/>
      <c r="AF61" s="196"/>
      <c r="AG61" s="193"/>
      <c r="AH61" s="193"/>
      <c r="AI61" s="193"/>
      <c r="AJ61" s="194"/>
      <c r="AK61" s="192"/>
      <c r="AL61" s="193"/>
      <c r="AM61" s="193"/>
      <c r="AN61" s="193"/>
      <c r="AO61" s="197"/>
      <c r="AP61" s="198"/>
    </row>
    <row r="62" spans="2:47" s="17" customFormat="1" ht="31.5" x14ac:dyDescent="0.2">
      <c r="B62" s="316"/>
      <c r="C62" s="199"/>
      <c r="D62" s="200" t="s">
        <v>195</v>
      </c>
      <c r="E62" s="201"/>
      <c r="F62" s="202"/>
      <c r="G62" s="203"/>
      <c r="H62" s="204"/>
      <c r="I62" s="204"/>
      <c r="J62" s="204"/>
      <c r="K62" s="205"/>
      <c r="L62" s="203"/>
      <c r="M62" s="204"/>
      <c r="N62" s="204"/>
      <c r="O62" s="204"/>
      <c r="P62" s="205"/>
      <c r="Q62" s="203">
        <v>0</v>
      </c>
      <c r="R62" s="204">
        <v>2</v>
      </c>
      <c r="S62" s="204">
        <v>0</v>
      </c>
      <c r="T62" s="204" t="s">
        <v>54</v>
      </c>
      <c r="U62" s="206"/>
      <c r="V62" s="207" t="s">
        <v>196</v>
      </c>
      <c r="W62" s="204"/>
      <c r="X62" s="204"/>
      <c r="Y62" s="204"/>
      <c r="Z62" s="208"/>
      <c r="AA62" s="203"/>
      <c r="AB62" s="204"/>
      <c r="AC62" s="204"/>
      <c r="AD62" s="204"/>
      <c r="AE62" s="208"/>
      <c r="AF62" s="201"/>
      <c r="AG62" s="204"/>
      <c r="AH62" s="204"/>
      <c r="AI62" s="204"/>
      <c r="AJ62" s="205"/>
      <c r="AK62" s="203"/>
      <c r="AL62" s="204"/>
      <c r="AM62" s="204"/>
      <c r="AN62" s="204"/>
      <c r="AO62" s="209"/>
      <c r="AP62" s="210"/>
    </row>
    <row r="63" spans="2:47" s="17" customFormat="1" ht="32.25" thickBot="1" x14ac:dyDescent="0.25">
      <c r="B63" s="316"/>
      <c r="C63" s="211"/>
      <c r="D63" s="212" t="s">
        <v>197</v>
      </c>
      <c r="E63" s="213"/>
      <c r="F63" s="214"/>
      <c r="G63" s="215"/>
      <c r="H63" s="216"/>
      <c r="I63" s="216"/>
      <c r="J63" s="216"/>
      <c r="K63" s="217"/>
      <c r="L63" s="215"/>
      <c r="M63" s="216"/>
      <c r="N63" s="216"/>
      <c r="O63" s="216"/>
      <c r="P63" s="217"/>
      <c r="Q63" s="215">
        <v>0</v>
      </c>
      <c r="R63" s="216">
        <v>2</v>
      </c>
      <c r="S63" s="216">
        <v>0</v>
      </c>
      <c r="T63" s="216" t="s">
        <v>54</v>
      </c>
      <c r="U63" s="218"/>
      <c r="V63" s="219" t="s">
        <v>196</v>
      </c>
      <c r="W63" s="216"/>
      <c r="X63" s="216"/>
      <c r="Y63" s="216"/>
      <c r="Z63" s="220"/>
      <c r="AA63" s="215"/>
      <c r="AB63" s="216"/>
      <c r="AC63" s="216"/>
      <c r="AD63" s="216"/>
      <c r="AE63" s="220"/>
      <c r="AF63" s="213"/>
      <c r="AG63" s="216"/>
      <c r="AH63" s="216"/>
      <c r="AI63" s="216"/>
      <c r="AJ63" s="217"/>
      <c r="AK63" s="215"/>
      <c r="AL63" s="216"/>
      <c r="AM63" s="216"/>
      <c r="AN63" s="216"/>
      <c r="AO63" s="221"/>
      <c r="AP63" s="222"/>
    </row>
    <row r="64" spans="2:47" s="17" customFormat="1" ht="16.5" thickBot="1" x14ac:dyDescent="0.25">
      <c r="B64" s="317"/>
      <c r="C64" s="223"/>
      <c r="D64" s="224" t="s">
        <v>27</v>
      </c>
      <c r="E64" s="225" t="s">
        <v>198</v>
      </c>
      <c r="F64" s="226"/>
      <c r="G64" s="227"/>
      <c r="H64" s="228"/>
      <c r="I64" s="228"/>
      <c r="J64" s="228"/>
      <c r="K64" s="229"/>
      <c r="L64" s="227"/>
      <c r="M64" s="228"/>
      <c r="N64" s="228"/>
      <c r="O64" s="228"/>
      <c r="P64" s="229"/>
      <c r="Q64" s="227"/>
      <c r="R64" s="228"/>
      <c r="S64" s="228"/>
      <c r="T64" s="228"/>
      <c r="U64" s="229"/>
      <c r="V64" s="227"/>
      <c r="W64" s="228"/>
      <c r="X64" s="228"/>
      <c r="Y64" s="228"/>
      <c r="Z64" s="230"/>
      <c r="AA64" s="227"/>
      <c r="AB64" s="228"/>
      <c r="AC64" s="228"/>
      <c r="AD64" s="228"/>
      <c r="AE64" s="230"/>
      <c r="AF64" s="318" t="s">
        <v>198</v>
      </c>
      <c r="AG64" s="319"/>
      <c r="AH64" s="319"/>
      <c r="AI64" s="319"/>
      <c r="AJ64" s="320"/>
      <c r="AK64" s="227"/>
      <c r="AL64" s="228"/>
      <c r="AM64" s="228"/>
      <c r="AN64" s="228"/>
      <c r="AO64" s="231"/>
      <c r="AP64" s="232"/>
    </row>
    <row r="65" spans="2:5" s="17" customFormat="1" x14ac:dyDescent="0.2">
      <c r="B65" s="23"/>
      <c r="C65" s="22"/>
      <c r="D65" s="21"/>
      <c r="E65" s="21"/>
    </row>
    <row r="66" spans="2:5" s="17" customFormat="1" x14ac:dyDescent="0.2">
      <c r="B66" s="23"/>
      <c r="C66" s="22"/>
      <c r="D66" s="21"/>
      <c r="E66" s="21"/>
    </row>
    <row r="67" spans="2:5" s="17" customFormat="1" x14ac:dyDescent="0.2">
      <c r="B67" s="23"/>
      <c r="C67" s="22"/>
      <c r="D67" s="21"/>
      <c r="E67" s="21"/>
    </row>
    <row r="68" spans="2:5" s="17" customFormat="1" x14ac:dyDescent="0.2">
      <c r="B68" s="23"/>
      <c r="C68" s="22"/>
      <c r="D68" s="21"/>
      <c r="E68" s="21"/>
    </row>
    <row r="69" spans="2:5" s="17" customFormat="1" x14ac:dyDescent="0.2">
      <c r="B69" s="23"/>
      <c r="C69" s="22"/>
      <c r="D69" s="21"/>
      <c r="E69" s="21"/>
    </row>
    <row r="70" spans="2:5" s="17" customFormat="1" x14ac:dyDescent="0.2">
      <c r="B70" s="23"/>
      <c r="C70" s="22"/>
      <c r="D70" s="21"/>
      <c r="E70" s="21"/>
    </row>
    <row r="71" spans="2:5" s="17" customFormat="1" x14ac:dyDescent="0.2">
      <c r="B71" s="23"/>
      <c r="C71" s="22"/>
      <c r="D71" s="21"/>
      <c r="E71" s="21"/>
    </row>
    <row r="72" spans="2:5" s="17" customFormat="1" x14ac:dyDescent="0.2">
      <c r="B72" s="23"/>
      <c r="C72" s="22"/>
      <c r="D72" s="21"/>
      <c r="E72" s="21"/>
    </row>
    <row r="73" spans="2:5" s="17" customFormat="1" x14ac:dyDescent="0.2">
      <c r="B73" s="23"/>
      <c r="C73" s="22"/>
      <c r="D73" s="21"/>
      <c r="E73" s="21"/>
    </row>
    <row r="74" spans="2:5" s="17" customFormat="1" x14ac:dyDescent="0.2">
      <c r="B74" s="23"/>
      <c r="C74" s="22"/>
      <c r="D74" s="21"/>
      <c r="E74" s="21"/>
    </row>
    <row r="75" spans="2:5" s="17" customFormat="1" x14ac:dyDescent="0.2">
      <c r="B75" s="23"/>
      <c r="C75" s="22"/>
      <c r="D75" s="21"/>
      <c r="E75" s="21"/>
    </row>
    <row r="76" spans="2:5" s="17" customFormat="1" x14ac:dyDescent="0.2">
      <c r="B76" s="23"/>
      <c r="C76" s="22"/>
      <c r="D76" s="21"/>
      <c r="E76" s="21"/>
    </row>
    <row r="77" spans="2:5" s="17" customFormat="1" x14ac:dyDescent="0.2">
      <c r="B77" s="23"/>
      <c r="C77" s="22"/>
      <c r="D77" s="21"/>
      <c r="E77" s="21"/>
    </row>
    <row r="78" spans="2:5" s="17" customFormat="1" x14ac:dyDescent="0.2">
      <c r="B78" s="23"/>
      <c r="C78" s="22"/>
      <c r="D78" s="21"/>
      <c r="E78" s="21"/>
    </row>
    <row r="79" spans="2:5" s="17" customFormat="1" x14ac:dyDescent="0.2">
      <c r="B79" s="23"/>
      <c r="C79" s="22"/>
      <c r="D79" s="21"/>
      <c r="E79" s="21"/>
    </row>
    <row r="80" spans="2:5" s="17" customFormat="1" x14ac:dyDescent="0.2">
      <c r="B80" s="23"/>
      <c r="C80" s="22"/>
      <c r="D80" s="21"/>
      <c r="E80" s="21"/>
    </row>
    <row r="81" spans="2:5" s="17" customFormat="1" x14ac:dyDescent="0.2">
      <c r="B81" s="23"/>
      <c r="C81" s="22"/>
      <c r="D81" s="21"/>
      <c r="E81" s="21"/>
    </row>
    <row r="82" spans="2:5" s="17" customFormat="1" x14ac:dyDescent="0.2">
      <c r="B82" s="23"/>
      <c r="C82" s="22"/>
      <c r="D82" s="21"/>
      <c r="E82" s="21"/>
    </row>
    <row r="83" spans="2:5" s="17" customFormat="1" x14ac:dyDescent="0.2">
      <c r="B83" s="23"/>
      <c r="C83" s="22"/>
      <c r="D83" s="21"/>
      <c r="E83" s="21"/>
    </row>
    <row r="84" spans="2:5" s="17" customFormat="1" x14ac:dyDescent="0.2">
      <c r="B84" s="23"/>
      <c r="C84" s="22"/>
      <c r="D84" s="21"/>
      <c r="E84" s="21"/>
    </row>
    <row r="85" spans="2:5" s="17" customFormat="1" x14ac:dyDescent="0.2">
      <c r="B85" s="23"/>
      <c r="C85" s="22"/>
      <c r="D85" s="21"/>
      <c r="E85" s="21"/>
    </row>
    <row r="86" spans="2:5" s="17" customFormat="1" x14ac:dyDescent="0.2">
      <c r="B86" s="23"/>
      <c r="C86" s="22"/>
      <c r="D86" s="21"/>
      <c r="E86" s="21"/>
    </row>
    <row r="87" spans="2:5" s="17" customFormat="1" x14ac:dyDescent="0.2">
      <c r="B87" s="23"/>
      <c r="C87" s="22"/>
      <c r="D87" s="21"/>
      <c r="E87" s="21"/>
    </row>
    <row r="88" spans="2:5" s="17" customFormat="1" x14ac:dyDescent="0.2">
      <c r="B88" s="23"/>
      <c r="C88" s="22"/>
      <c r="D88" s="21"/>
      <c r="E88" s="21"/>
    </row>
    <row r="89" spans="2:5" s="17" customFormat="1" x14ac:dyDescent="0.2">
      <c r="B89" s="23"/>
      <c r="C89" s="22"/>
      <c r="D89" s="21"/>
      <c r="E89" s="21"/>
    </row>
    <row r="90" spans="2:5" s="17" customFormat="1" x14ac:dyDescent="0.2">
      <c r="B90" s="23"/>
      <c r="C90" s="22"/>
      <c r="D90" s="21"/>
      <c r="E90" s="21"/>
    </row>
    <row r="91" spans="2:5" s="17" customFormat="1" x14ac:dyDescent="0.2">
      <c r="B91" s="23"/>
      <c r="C91" s="22"/>
      <c r="D91" s="21"/>
      <c r="E91" s="21"/>
    </row>
    <row r="92" spans="2:5" s="17" customFormat="1" x14ac:dyDescent="0.2">
      <c r="B92" s="23"/>
      <c r="C92" s="22"/>
      <c r="D92" s="21"/>
      <c r="E92" s="21"/>
    </row>
    <row r="93" spans="2:5" s="17" customFormat="1" x14ac:dyDescent="0.2">
      <c r="B93" s="23"/>
      <c r="C93" s="22"/>
      <c r="D93" s="21"/>
      <c r="E93" s="21"/>
    </row>
    <row r="94" spans="2:5" s="17" customFormat="1" x14ac:dyDescent="0.2">
      <c r="B94" s="23"/>
      <c r="C94" s="22"/>
      <c r="D94" s="21"/>
      <c r="E94" s="21"/>
    </row>
    <row r="95" spans="2:5" s="17" customFormat="1" x14ac:dyDescent="0.2">
      <c r="B95" s="23"/>
      <c r="C95" s="22"/>
      <c r="D95" s="21"/>
      <c r="E95" s="21"/>
    </row>
    <row r="96" spans="2:5" s="17" customFormat="1" x14ac:dyDescent="0.2">
      <c r="B96" s="23"/>
      <c r="C96" s="22"/>
      <c r="D96" s="21"/>
      <c r="E96" s="21"/>
    </row>
    <row r="97" spans="2:5" s="17" customFormat="1" x14ac:dyDescent="0.2">
      <c r="B97" s="23"/>
      <c r="C97" s="22"/>
      <c r="D97" s="21"/>
      <c r="E97" s="21"/>
    </row>
    <row r="98" spans="2:5" s="17" customFormat="1" x14ac:dyDescent="0.2">
      <c r="B98" s="23"/>
      <c r="C98" s="22"/>
      <c r="D98" s="21"/>
      <c r="E98" s="21"/>
    </row>
    <row r="99" spans="2:5" s="17" customFormat="1" x14ac:dyDescent="0.2">
      <c r="B99" s="23"/>
      <c r="C99" s="22"/>
      <c r="D99" s="21"/>
      <c r="E99" s="21"/>
    </row>
    <row r="100" spans="2:5" s="17" customFormat="1" x14ac:dyDescent="0.2">
      <c r="B100" s="23"/>
      <c r="C100" s="22"/>
      <c r="D100" s="21"/>
      <c r="E100" s="21"/>
    </row>
    <row r="101" spans="2:5" s="17" customFormat="1" x14ac:dyDescent="0.2">
      <c r="B101" s="23"/>
      <c r="C101" s="22"/>
      <c r="D101" s="21"/>
      <c r="E101" s="21"/>
    </row>
    <row r="102" spans="2:5" s="17" customFormat="1" x14ac:dyDescent="0.2">
      <c r="B102" s="23"/>
      <c r="C102" s="22"/>
      <c r="D102" s="21"/>
      <c r="E102" s="21"/>
    </row>
    <row r="103" spans="2:5" s="17" customFormat="1" x14ac:dyDescent="0.2">
      <c r="B103" s="23"/>
      <c r="C103" s="22"/>
      <c r="D103" s="21"/>
      <c r="E103" s="21"/>
    </row>
    <row r="104" spans="2:5" s="17" customFormat="1" x14ac:dyDescent="0.2">
      <c r="B104" s="23"/>
      <c r="C104" s="22"/>
      <c r="D104" s="21"/>
      <c r="E104" s="21"/>
    </row>
    <row r="105" spans="2:5" s="17" customFormat="1" x14ac:dyDescent="0.2">
      <c r="B105" s="23"/>
      <c r="C105" s="22"/>
      <c r="D105" s="21"/>
      <c r="E105" s="21"/>
    </row>
    <row r="106" spans="2:5" s="17" customFormat="1" x14ac:dyDescent="0.2">
      <c r="B106" s="23"/>
      <c r="C106" s="22"/>
      <c r="D106" s="21"/>
      <c r="E106" s="21"/>
    </row>
    <row r="107" spans="2:5" s="17" customFormat="1" x14ac:dyDescent="0.2">
      <c r="B107" s="23"/>
      <c r="C107" s="22"/>
      <c r="D107" s="21"/>
      <c r="E107" s="21"/>
    </row>
    <row r="108" spans="2:5" s="17" customFormat="1" x14ac:dyDescent="0.2">
      <c r="B108" s="23"/>
      <c r="C108" s="22"/>
      <c r="D108" s="21"/>
      <c r="E108" s="21"/>
    </row>
    <row r="109" spans="2:5" s="17" customFormat="1" x14ac:dyDescent="0.2">
      <c r="B109" s="23"/>
      <c r="C109" s="22"/>
      <c r="D109" s="21"/>
      <c r="E109" s="21"/>
    </row>
    <row r="110" spans="2:5" s="17" customFormat="1" x14ac:dyDescent="0.2">
      <c r="B110" s="23"/>
      <c r="C110" s="22"/>
      <c r="D110" s="21"/>
      <c r="E110" s="21"/>
    </row>
    <row r="111" spans="2:5" s="17" customFormat="1" x14ac:dyDescent="0.2">
      <c r="B111" s="23"/>
      <c r="C111" s="22"/>
      <c r="D111" s="21"/>
      <c r="E111" s="21"/>
    </row>
    <row r="112" spans="2:5" s="17" customFormat="1" x14ac:dyDescent="0.2">
      <c r="B112" s="23"/>
      <c r="C112" s="22"/>
      <c r="D112" s="21"/>
      <c r="E112" s="21"/>
    </row>
    <row r="113" spans="2:5" s="17" customFormat="1" x14ac:dyDescent="0.2">
      <c r="B113" s="23"/>
      <c r="C113" s="22"/>
      <c r="D113" s="21"/>
      <c r="E113" s="21"/>
    </row>
    <row r="114" spans="2:5" s="17" customFormat="1" x14ac:dyDescent="0.2">
      <c r="B114" s="23"/>
      <c r="C114" s="22"/>
      <c r="D114" s="21"/>
      <c r="E114" s="21"/>
    </row>
    <row r="115" spans="2:5" s="17" customFormat="1" x14ac:dyDescent="0.2">
      <c r="B115" s="23"/>
      <c r="C115" s="22"/>
      <c r="D115" s="21"/>
      <c r="E115" s="21"/>
    </row>
    <row r="116" spans="2:5" s="17" customFormat="1" x14ac:dyDescent="0.2">
      <c r="B116" s="23"/>
      <c r="C116" s="22"/>
      <c r="D116" s="21"/>
      <c r="E116" s="21"/>
    </row>
    <row r="117" spans="2:5" s="17" customFormat="1" x14ac:dyDescent="0.2">
      <c r="B117" s="23"/>
      <c r="C117" s="22"/>
      <c r="D117" s="21"/>
      <c r="E117" s="21"/>
    </row>
    <row r="118" spans="2:5" s="17" customFormat="1" x14ac:dyDescent="0.2">
      <c r="B118" s="23"/>
      <c r="C118" s="22"/>
      <c r="D118" s="21"/>
      <c r="E118" s="21"/>
    </row>
    <row r="119" spans="2:5" s="17" customFormat="1" x14ac:dyDescent="0.2">
      <c r="B119" s="23"/>
      <c r="C119" s="22"/>
      <c r="D119" s="21"/>
      <c r="E119" s="21"/>
    </row>
    <row r="120" spans="2:5" s="17" customFormat="1" x14ac:dyDescent="0.2">
      <c r="B120" s="23"/>
      <c r="C120" s="22"/>
      <c r="D120" s="21"/>
      <c r="E120" s="21"/>
    </row>
    <row r="121" spans="2:5" s="17" customFormat="1" x14ac:dyDescent="0.2">
      <c r="B121" s="23"/>
      <c r="C121" s="22"/>
      <c r="D121" s="21"/>
      <c r="E121" s="21"/>
    </row>
    <row r="122" spans="2:5" s="17" customFormat="1" x14ac:dyDescent="0.2">
      <c r="B122" s="23"/>
      <c r="C122" s="22"/>
      <c r="D122" s="21"/>
      <c r="E122" s="21"/>
    </row>
    <row r="123" spans="2:5" s="17" customFormat="1" x14ac:dyDescent="0.2">
      <c r="B123" s="23"/>
      <c r="C123" s="22"/>
      <c r="D123" s="21"/>
      <c r="E123" s="21"/>
    </row>
    <row r="124" spans="2:5" s="17" customFormat="1" x14ac:dyDescent="0.2">
      <c r="B124" s="23"/>
      <c r="C124" s="22"/>
      <c r="D124" s="21"/>
      <c r="E124" s="21"/>
    </row>
    <row r="125" spans="2:5" s="17" customFormat="1" x14ac:dyDescent="0.2">
      <c r="B125" s="23"/>
      <c r="C125" s="22"/>
      <c r="D125" s="21"/>
      <c r="E125" s="21"/>
    </row>
    <row r="126" spans="2:5" s="17" customFormat="1" x14ac:dyDescent="0.2">
      <c r="B126" s="23"/>
      <c r="C126" s="22"/>
      <c r="D126" s="21"/>
      <c r="E126" s="21"/>
    </row>
    <row r="127" spans="2:5" s="17" customFormat="1" x14ac:dyDescent="0.2">
      <c r="B127" s="23"/>
      <c r="C127" s="22"/>
      <c r="D127" s="21"/>
      <c r="E127" s="21"/>
    </row>
    <row r="128" spans="2:5" s="17" customFormat="1" x14ac:dyDescent="0.2">
      <c r="B128" s="23"/>
      <c r="C128" s="22"/>
      <c r="D128" s="21"/>
      <c r="E128" s="21"/>
    </row>
    <row r="129" spans="2:5" s="17" customFormat="1" x14ac:dyDescent="0.2">
      <c r="B129" s="23"/>
      <c r="C129" s="22"/>
      <c r="D129" s="21"/>
      <c r="E129" s="21"/>
    </row>
    <row r="130" spans="2:5" s="17" customFormat="1" x14ac:dyDescent="0.2">
      <c r="B130" s="23"/>
      <c r="C130" s="22"/>
      <c r="D130" s="21"/>
      <c r="E130" s="21"/>
    </row>
    <row r="131" spans="2:5" s="17" customFormat="1" x14ac:dyDescent="0.2">
      <c r="B131" s="23"/>
      <c r="C131" s="22"/>
      <c r="D131" s="21"/>
      <c r="E131" s="21"/>
    </row>
    <row r="132" spans="2:5" s="17" customFormat="1" x14ac:dyDescent="0.2">
      <c r="B132" s="23"/>
      <c r="C132" s="22"/>
      <c r="D132" s="21"/>
      <c r="E132" s="21"/>
    </row>
    <row r="133" spans="2:5" s="17" customFormat="1" x14ac:dyDescent="0.2">
      <c r="B133" s="23"/>
      <c r="C133" s="22"/>
      <c r="D133" s="21"/>
      <c r="E133" s="21"/>
    </row>
    <row r="134" spans="2:5" s="17" customFormat="1" x14ac:dyDescent="0.2">
      <c r="B134" s="23"/>
      <c r="C134" s="22"/>
      <c r="D134" s="21"/>
      <c r="E134" s="21"/>
    </row>
    <row r="135" spans="2:5" s="17" customFormat="1" x14ac:dyDescent="0.2">
      <c r="B135" s="23"/>
      <c r="C135" s="22"/>
      <c r="D135" s="21"/>
      <c r="E135" s="21"/>
    </row>
    <row r="136" spans="2:5" s="17" customFormat="1" x14ac:dyDescent="0.2">
      <c r="B136" s="23"/>
      <c r="C136" s="22"/>
      <c r="D136" s="21"/>
      <c r="E136" s="21"/>
    </row>
    <row r="137" spans="2:5" s="17" customFormat="1" x14ac:dyDescent="0.2">
      <c r="B137" s="23"/>
      <c r="C137" s="22"/>
      <c r="D137" s="21"/>
      <c r="E137" s="21"/>
    </row>
    <row r="138" spans="2:5" s="17" customFormat="1" x14ac:dyDescent="0.2">
      <c r="B138" s="23"/>
      <c r="C138" s="22"/>
      <c r="D138" s="21"/>
      <c r="E138" s="21"/>
    </row>
    <row r="139" spans="2:5" s="17" customFormat="1" x14ac:dyDescent="0.2">
      <c r="B139" s="23"/>
      <c r="C139" s="22"/>
      <c r="D139" s="21"/>
      <c r="E139" s="21"/>
    </row>
    <row r="140" spans="2:5" s="17" customFormat="1" x14ac:dyDescent="0.2">
      <c r="B140" s="23"/>
      <c r="C140" s="22"/>
      <c r="D140" s="21"/>
      <c r="E140" s="21"/>
    </row>
    <row r="141" spans="2:5" s="17" customFormat="1" x14ac:dyDescent="0.2">
      <c r="B141" s="23"/>
      <c r="C141" s="22"/>
      <c r="D141" s="21"/>
      <c r="E141" s="21"/>
    </row>
    <row r="142" spans="2:5" s="17" customFormat="1" x14ac:dyDescent="0.2">
      <c r="B142" s="23"/>
      <c r="C142" s="22"/>
      <c r="D142" s="21"/>
      <c r="E142" s="21"/>
    </row>
    <row r="143" spans="2:5" s="17" customFormat="1" x14ac:dyDescent="0.2">
      <c r="B143" s="23"/>
      <c r="C143" s="22"/>
      <c r="D143" s="21"/>
      <c r="E143" s="21"/>
    </row>
    <row r="144" spans="2:5" s="17" customFormat="1" x14ac:dyDescent="0.2">
      <c r="B144" s="23"/>
      <c r="C144" s="22"/>
      <c r="D144" s="21"/>
      <c r="E144" s="21"/>
    </row>
    <row r="145" spans="2:5" s="17" customFormat="1" x14ac:dyDescent="0.2">
      <c r="B145" s="23"/>
      <c r="C145" s="22"/>
      <c r="D145" s="21"/>
      <c r="E145" s="21"/>
    </row>
    <row r="146" spans="2:5" s="17" customFormat="1" x14ac:dyDescent="0.2">
      <c r="B146" s="23"/>
      <c r="C146" s="22"/>
      <c r="D146" s="21"/>
      <c r="E146" s="21"/>
    </row>
    <row r="147" spans="2:5" s="17" customFormat="1" x14ac:dyDescent="0.2">
      <c r="B147" s="23"/>
      <c r="C147" s="22"/>
      <c r="D147" s="21"/>
      <c r="E147" s="21"/>
    </row>
    <row r="148" spans="2:5" s="17" customFormat="1" x14ac:dyDescent="0.2">
      <c r="B148" s="23"/>
      <c r="C148" s="22"/>
      <c r="D148" s="21"/>
      <c r="E148" s="21"/>
    </row>
    <row r="149" spans="2:5" s="17" customFormat="1" x14ac:dyDescent="0.2">
      <c r="B149" s="23"/>
      <c r="C149" s="22"/>
      <c r="D149" s="21"/>
      <c r="E149" s="21"/>
    </row>
    <row r="150" spans="2:5" s="17" customFormat="1" x14ac:dyDescent="0.2">
      <c r="B150" s="23"/>
      <c r="C150" s="22"/>
      <c r="D150" s="21"/>
      <c r="E150" s="21"/>
    </row>
    <row r="151" spans="2:5" s="17" customFormat="1" x14ac:dyDescent="0.2">
      <c r="B151" s="23"/>
      <c r="C151" s="22"/>
      <c r="D151" s="21"/>
      <c r="E151" s="21"/>
    </row>
    <row r="152" spans="2:5" s="17" customFormat="1" x14ac:dyDescent="0.2">
      <c r="B152" s="23"/>
      <c r="C152" s="22"/>
      <c r="D152" s="21"/>
      <c r="E152" s="21"/>
    </row>
  </sheetData>
  <mergeCells count="61">
    <mergeCell ref="R55:T55"/>
    <mergeCell ref="W55:Y55"/>
    <mergeCell ref="D43:E43"/>
    <mergeCell ref="D44:E44"/>
    <mergeCell ref="D45:E45"/>
    <mergeCell ref="B46:D46"/>
    <mergeCell ref="D47:E47"/>
    <mergeCell ref="B50:E50"/>
    <mergeCell ref="H55:J55"/>
    <mergeCell ref="M55:O55"/>
    <mergeCell ref="B28:D28"/>
    <mergeCell ref="D25:E25"/>
    <mergeCell ref="AT47:AU49"/>
    <mergeCell ref="D48:E48"/>
    <mergeCell ref="D49:E49"/>
    <mergeCell ref="B36:D36"/>
    <mergeCell ref="D37:E37"/>
    <mergeCell ref="D38:E38"/>
    <mergeCell ref="D39:E39"/>
    <mergeCell ref="D40:E40"/>
    <mergeCell ref="D41:E41"/>
    <mergeCell ref="D29:E29"/>
    <mergeCell ref="AT29:AW35"/>
    <mergeCell ref="D30:E30"/>
    <mergeCell ref="D31:E31"/>
    <mergeCell ref="D32:E32"/>
    <mergeCell ref="D33:E33"/>
    <mergeCell ref="D34:E34"/>
    <mergeCell ref="D35:E35"/>
    <mergeCell ref="D19:E19"/>
    <mergeCell ref="D20:E20"/>
    <mergeCell ref="AT25:AV27"/>
    <mergeCell ref="D26:E26"/>
    <mergeCell ref="D27:E27"/>
    <mergeCell ref="B6:AQ6"/>
    <mergeCell ref="B7:B8"/>
    <mergeCell ref="C7:C8"/>
    <mergeCell ref="D7:D8"/>
    <mergeCell ref="G7:G8"/>
    <mergeCell ref="H7:AK7"/>
    <mergeCell ref="L2:R2"/>
    <mergeCell ref="AG2:AQ2"/>
    <mergeCell ref="AG3:AQ3"/>
    <mergeCell ref="AG4:AQ4"/>
    <mergeCell ref="G5:X5"/>
    <mergeCell ref="D24:E24"/>
    <mergeCell ref="D22:E22"/>
    <mergeCell ref="B57:B64"/>
    <mergeCell ref="AF64:AJ64"/>
    <mergeCell ref="AQ7:AQ8"/>
    <mergeCell ref="D23:E23"/>
    <mergeCell ref="B21:D21"/>
    <mergeCell ref="B10:D10"/>
    <mergeCell ref="D11:E11"/>
    <mergeCell ref="D12:E12"/>
    <mergeCell ref="D13:E13"/>
    <mergeCell ref="D14:E14"/>
    <mergeCell ref="D15:E15"/>
    <mergeCell ref="D16:E16"/>
    <mergeCell ref="D17:E17"/>
    <mergeCell ref="D18:E18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0" fitToWidth="0" orientation="landscape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KÖM_ I_tankör</vt:lpstr>
      <vt:lpstr>KÖM_II_tankör</vt:lpstr>
      <vt:lpstr>KÖM tanterv</vt:lpstr>
      <vt:lpstr>'KÖM tanterv'!Nyomtatási_cím</vt:lpstr>
      <vt:lpstr>'KÖM tanterv'!Nyomtatási_terület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Bodáné Dr. Kendrovics Rita</cp:lastModifiedBy>
  <dcterms:created xsi:type="dcterms:W3CDTF">2023-07-10T15:30:49Z</dcterms:created>
  <dcterms:modified xsi:type="dcterms:W3CDTF">2024-08-07T14:26:33Z</dcterms:modified>
</cp:coreProperties>
</file>