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Users\HP\Desktop\órarendi tervezet_26271\"/>
    </mc:Choice>
  </mc:AlternateContent>
  <xr:revisionPtr revIDLastSave="0" documentId="13_ncr:1_{2A68336F-1134-4EF3-887D-D5F9864A18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ÖM_összes_csoport" sheetId="4" r:id="rId1"/>
    <sheet name="KÖM_tanterv" sheetId="3" r:id="rId2"/>
  </sheets>
  <definedNames>
    <definedName name="_xlnm._FilterDatabase" localSheetId="1" hidden="1">KÖM_tanterv!$B$6:$AS$49</definedName>
    <definedName name="_xlnm.Print_Titles" localSheetId="1">KÖM_tanterv!$2:$9</definedName>
    <definedName name="_xlnm.Print_Area" localSheetId="1">KÖM_tanterv!$A$1:$BA$60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2" i="3" l="1"/>
  <c r="F61" i="3"/>
  <c r="F60" i="3"/>
  <c r="F59" i="3"/>
  <c r="F58" i="3"/>
  <c r="G49" i="3" l="1"/>
  <c r="F49" i="3"/>
  <c r="G48" i="3"/>
  <c r="F48" i="3"/>
  <c r="G47" i="3"/>
  <c r="F47" i="3"/>
  <c r="AP46" i="3"/>
  <c r="AO46" i="3"/>
  <c r="AN46" i="3"/>
  <c r="AM46" i="3"/>
  <c r="AL46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V46" i="3"/>
  <c r="U46" i="3"/>
  <c r="T46" i="3"/>
  <c r="S46" i="3"/>
  <c r="R46" i="3"/>
  <c r="Q46" i="3"/>
  <c r="P46" i="3"/>
  <c r="O46" i="3"/>
  <c r="N46" i="3"/>
  <c r="M46" i="3"/>
  <c r="L46" i="3"/>
  <c r="K46" i="3"/>
  <c r="J46" i="3"/>
  <c r="I46" i="3"/>
  <c r="H46" i="3"/>
  <c r="F45" i="3"/>
  <c r="G44" i="3"/>
  <c r="F44" i="3"/>
  <c r="G43" i="3"/>
  <c r="F43" i="3"/>
  <c r="AP42" i="3"/>
  <c r="AO42" i="3"/>
  <c r="AN42" i="3"/>
  <c r="AM42" i="3"/>
  <c r="AL42" i="3"/>
  <c r="AK42" i="3"/>
  <c r="AJ42" i="3"/>
  <c r="AI42" i="3"/>
  <c r="AH42" i="3"/>
  <c r="AG42" i="3"/>
  <c r="AF42" i="3"/>
  <c r="AE42" i="3"/>
  <c r="AD42" i="3"/>
  <c r="AC42" i="3"/>
  <c r="AB42" i="3"/>
  <c r="AA42" i="3"/>
  <c r="Z42" i="3"/>
  <c r="Y42" i="3"/>
  <c r="X42" i="3"/>
  <c r="W42" i="3"/>
  <c r="V42" i="3"/>
  <c r="U42" i="3"/>
  <c r="T42" i="3"/>
  <c r="S42" i="3"/>
  <c r="R42" i="3"/>
  <c r="Q42" i="3"/>
  <c r="P42" i="3"/>
  <c r="O42" i="3"/>
  <c r="N42" i="3"/>
  <c r="M42" i="3"/>
  <c r="L42" i="3"/>
  <c r="K42" i="3"/>
  <c r="J42" i="3"/>
  <c r="I42" i="3"/>
  <c r="H42" i="3"/>
  <c r="G41" i="3"/>
  <c r="F41" i="3"/>
  <c r="G40" i="3"/>
  <c r="F40" i="3"/>
  <c r="G39" i="3"/>
  <c r="F39" i="3"/>
  <c r="G38" i="3"/>
  <c r="F38" i="3"/>
  <c r="G37" i="3"/>
  <c r="F37" i="3"/>
  <c r="AP36" i="3"/>
  <c r="AO36" i="3"/>
  <c r="AN36" i="3"/>
  <c r="AM36" i="3"/>
  <c r="AL36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5" i="3"/>
  <c r="F35" i="3"/>
  <c r="G34" i="3"/>
  <c r="F34" i="3"/>
  <c r="G33" i="3"/>
  <c r="F33" i="3"/>
  <c r="G32" i="3"/>
  <c r="F32" i="3"/>
  <c r="G31" i="3"/>
  <c r="F31" i="3"/>
  <c r="G30" i="3"/>
  <c r="F30" i="3"/>
  <c r="G29" i="3"/>
  <c r="F29" i="3"/>
  <c r="AP28" i="3"/>
  <c r="AO28" i="3"/>
  <c r="AN28" i="3"/>
  <c r="AM28" i="3"/>
  <c r="AL28" i="3"/>
  <c r="AK28" i="3"/>
  <c r="AJ28" i="3"/>
  <c r="AI28" i="3"/>
  <c r="AH28" i="3"/>
  <c r="AG28" i="3"/>
  <c r="AF28" i="3"/>
  <c r="AE28" i="3"/>
  <c r="AD28" i="3"/>
  <c r="AC28" i="3"/>
  <c r="AB28" i="3"/>
  <c r="AA28" i="3"/>
  <c r="Z28" i="3"/>
  <c r="Y28" i="3"/>
  <c r="X28" i="3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7" i="3"/>
  <c r="F27" i="3"/>
  <c r="G26" i="3"/>
  <c r="F26" i="3"/>
  <c r="G25" i="3"/>
  <c r="F25" i="3"/>
  <c r="G24" i="3"/>
  <c r="F24" i="3"/>
  <c r="G23" i="3"/>
  <c r="F23" i="3"/>
  <c r="G22" i="3"/>
  <c r="F22" i="3"/>
  <c r="AP21" i="3"/>
  <c r="AO21" i="3"/>
  <c r="AN21" i="3"/>
  <c r="AM21" i="3"/>
  <c r="AL21" i="3"/>
  <c r="AK21" i="3"/>
  <c r="AJ21" i="3"/>
  <c r="AI21" i="3"/>
  <c r="AH21" i="3"/>
  <c r="AG21" i="3"/>
  <c r="AF21" i="3"/>
  <c r="AE21" i="3"/>
  <c r="AD21" i="3"/>
  <c r="AC21" i="3"/>
  <c r="AB21" i="3"/>
  <c r="AA21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0" i="3"/>
  <c r="F20" i="3"/>
  <c r="G19" i="3"/>
  <c r="F19" i="3"/>
  <c r="G18" i="3"/>
  <c r="F18" i="3"/>
  <c r="G17" i="3"/>
  <c r="F17" i="3"/>
  <c r="G16" i="3"/>
  <c r="F16" i="3"/>
  <c r="G15" i="3"/>
  <c r="F15" i="3"/>
  <c r="G14" i="3"/>
  <c r="F14" i="3"/>
  <c r="F13" i="3"/>
  <c r="G12" i="3"/>
  <c r="F12" i="3"/>
  <c r="F11" i="3"/>
  <c r="AP10" i="3"/>
  <c r="AO10" i="3"/>
  <c r="AN10" i="3"/>
  <c r="AM10" i="3"/>
  <c r="AL10" i="3"/>
  <c r="AK10" i="3"/>
  <c r="AJ10" i="3"/>
  <c r="AI10" i="3"/>
  <c r="AH10" i="3"/>
  <c r="AG10" i="3"/>
  <c r="AF10" i="3"/>
  <c r="AE10" i="3"/>
  <c r="AD10" i="3"/>
  <c r="AC10" i="3"/>
  <c r="AB10" i="3"/>
  <c r="AA10" i="3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21" i="3" l="1"/>
  <c r="G46" i="3"/>
  <c r="U50" i="3"/>
  <c r="K51" i="3"/>
  <c r="O50" i="3"/>
  <c r="W50" i="3"/>
  <c r="M50" i="3"/>
  <c r="AC50" i="3"/>
  <c r="AK50" i="3"/>
  <c r="AE51" i="3"/>
  <c r="N50" i="3"/>
  <c r="AD50" i="3"/>
  <c r="H50" i="3"/>
  <c r="AF50" i="3"/>
  <c r="AJ51" i="3"/>
  <c r="AL50" i="3"/>
  <c r="AJ52" i="3"/>
  <c r="U51" i="3"/>
  <c r="F46" i="3"/>
  <c r="V50" i="3"/>
  <c r="P51" i="3"/>
  <c r="X50" i="3"/>
  <c r="AN50" i="3"/>
  <c r="K50" i="3"/>
  <c r="S50" i="3"/>
  <c r="AA50" i="3"/>
  <c r="AI50" i="3"/>
  <c r="F10" i="3"/>
  <c r="F28" i="3"/>
  <c r="AO51" i="3"/>
  <c r="J50" i="3"/>
  <c r="R50" i="3"/>
  <c r="Z51" i="3"/>
  <c r="AH50" i="3"/>
  <c r="AH53" i="3" s="1"/>
  <c r="AP50" i="3"/>
  <c r="G42" i="3"/>
  <c r="F21" i="3"/>
  <c r="F42" i="3"/>
  <c r="AO52" i="3"/>
  <c r="I50" i="3"/>
  <c r="Q50" i="3"/>
  <c r="Y50" i="3"/>
  <c r="X53" i="3" s="1"/>
  <c r="AG50" i="3"/>
  <c r="AO50" i="3"/>
  <c r="K52" i="3"/>
  <c r="F36" i="3"/>
  <c r="G36" i="3"/>
  <c r="L50" i="3"/>
  <c r="T50" i="3"/>
  <c r="S53" i="3" s="1"/>
  <c r="AB50" i="3"/>
  <c r="AJ50" i="3"/>
  <c r="G28" i="3"/>
  <c r="AE52" i="3"/>
  <c r="AM50" i="3"/>
  <c r="G10" i="3"/>
  <c r="I53" i="3"/>
  <c r="N54" i="3"/>
  <c r="AE50" i="3"/>
  <c r="P50" i="3"/>
  <c r="P52" i="3"/>
  <c r="U52" i="3"/>
  <c r="Z50" i="3"/>
  <c r="Z52" i="3"/>
  <c r="AC53" i="3" l="1"/>
  <c r="AM54" i="3"/>
  <c r="AC54" i="3"/>
  <c r="F50" i="3"/>
  <c r="X54" i="3"/>
  <c r="AM53" i="3"/>
  <c r="G50" i="3"/>
  <c r="N53" i="3"/>
  <c r="I54" i="3"/>
  <c r="S54" i="3"/>
  <c r="AH54" i="3"/>
</calcChain>
</file>

<file path=xl/sharedStrings.xml><?xml version="1.0" encoding="utf-8"?>
<sst xmlns="http://schemas.openxmlformats.org/spreadsheetml/2006/main" count="303" uniqueCount="213">
  <si>
    <t>20.50-21.35</t>
  </si>
  <si>
    <t>19.55-20.40</t>
  </si>
  <si>
    <t>19.00-19.45</t>
  </si>
  <si>
    <t>18.05-18.50</t>
  </si>
  <si>
    <t>17.10-17.55</t>
  </si>
  <si>
    <t>16.15-17.00</t>
  </si>
  <si>
    <t>15.20-16.05</t>
  </si>
  <si>
    <t>14.25-15.10</t>
  </si>
  <si>
    <t>13.30-14.15</t>
  </si>
  <si>
    <t>12.35-13.20</t>
  </si>
  <si>
    <t>11.40-12.25</t>
  </si>
  <si>
    <t>10.45-11.30</t>
  </si>
  <si>
    <t>Műszaki rajz és dokumentáció, CAD (blended) előadás</t>
  </si>
  <si>
    <t>9.50-10.35</t>
  </si>
  <si>
    <t>Tárgynév</t>
  </si>
  <si>
    <t>Tárgykód</t>
  </si>
  <si>
    <t>8.55-9.40</t>
  </si>
  <si>
    <t>8.00-8.45</t>
  </si>
  <si>
    <t>SZOMBAT</t>
  </si>
  <si>
    <t>PÉNTEK</t>
  </si>
  <si>
    <t>CSÜTÖRTÖK</t>
  </si>
  <si>
    <t>SZERDA</t>
  </si>
  <si>
    <t>KEDD</t>
  </si>
  <si>
    <t>HÉTFŐ</t>
  </si>
  <si>
    <t>Óbudai Egyetem</t>
  </si>
  <si>
    <t xml:space="preserve">BSc (F) Mintatanterv </t>
  </si>
  <si>
    <t xml:space="preserve">Elfogadta az RKK tanácsa: 2022. november 3. </t>
  </si>
  <si>
    <t xml:space="preserve">Rejtő Sándor Könnyűipari és Környezetmérnöki Kar </t>
  </si>
  <si>
    <t>Levelező tagozat</t>
  </si>
  <si>
    <t>Határozat száma: RKK-KT-LXXXVIII/151/2022</t>
  </si>
  <si>
    <t>Környezetmérnök szak</t>
  </si>
  <si>
    <t>Érvényes 2023. szeptember 1-től</t>
  </si>
  <si>
    <t>szakfelelős: Dr. Mészárosné Dr. Bálint Ágnes</t>
  </si>
  <si>
    <t xml:space="preserve">      féléves óraszámokkal (ea:előadás; tgy:tantermi gyakorlat;. l:labor). ; követelményekkel (k.: v:vizsga, é:évközi jegy, a:aláírás, h:háromfokozatú értékelés); kreditekkel (kr.)</t>
  </si>
  <si>
    <t>Kód</t>
  </si>
  <si>
    <t>Tantárgyak</t>
  </si>
  <si>
    <t>félév</t>
  </si>
  <si>
    <r>
      <t>kredi</t>
    </r>
    <r>
      <rPr>
        <b/>
        <sz val="12"/>
        <color theme="1"/>
        <rFont val="Arial CE"/>
        <charset val="238"/>
      </rPr>
      <t>t</t>
    </r>
  </si>
  <si>
    <t>Félévek</t>
  </si>
  <si>
    <t>Előtanulmány</t>
  </si>
  <si>
    <t>óra</t>
  </si>
  <si>
    <t>1.</t>
  </si>
  <si>
    <t>2.</t>
  </si>
  <si>
    <t>3.</t>
  </si>
  <si>
    <t>4.</t>
  </si>
  <si>
    <t>5.</t>
  </si>
  <si>
    <t>6.</t>
  </si>
  <si>
    <t>7.</t>
  </si>
  <si>
    <t>ea</t>
  </si>
  <si>
    <t>tgy</t>
  </si>
  <si>
    <t>l</t>
  </si>
  <si>
    <t>k</t>
  </si>
  <si>
    <t>kr</t>
  </si>
  <si>
    <t>Természettudományos alapismeretek (40-60kr.)</t>
  </si>
  <si>
    <t>összesen:</t>
  </si>
  <si>
    <t>RKXTA1MBLF</t>
  </si>
  <si>
    <t>Természettudományok alapjai</t>
  </si>
  <si>
    <t>é</t>
  </si>
  <si>
    <t>RKXMA1HBLF</t>
  </si>
  <si>
    <t>Matematika I.</t>
  </si>
  <si>
    <t>v</t>
  </si>
  <si>
    <t>RKXMA2HBLF</t>
  </si>
  <si>
    <t>Matematika II.</t>
  </si>
  <si>
    <t xml:space="preserve"> RKXMA1HBLF aláírás</t>
  </si>
  <si>
    <t>RMXKE1KBLF</t>
  </si>
  <si>
    <t>Kémia I.</t>
  </si>
  <si>
    <t>RMXKE2KBLF</t>
  </si>
  <si>
    <t>Kémia II.</t>
  </si>
  <si>
    <t>RKXFI1HBLF</t>
  </si>
  <si>
    <t xml:space="preserve">Mérnöki fizika </t>
  </si>
  <si>
    <t>RKXBI1HBLF</t>
  </si>
  <si>
    <t>Környezeti biológia alapjai</t>
  </si>
  <si>
    <t>8.</t>
  </si>
  <si>
    <t>RKXEL1HBLF</t>
  </si>
  <si>
    <t>Elektrotechnika</t>
  </si>
  <si>
    <t>9.</t>
  </si>
  <si>
    <t>RKXOK1MBLF</t>
  </si>
  <si>
    <t>Ökológia</t>
  </si>
  <si>
    <t>10.</t>
  </si>
  <si>
    <t>RKXFT1MBLF</t>
  </si>
  <si>
    <t>Földtudományi ismeretek</t>
  </si>
  <si>
    <t>Gazdasági és Humán ismeretek   (10-30kr.)                                                        összesen:</t>
  </si>
  <si>
    <t>11.</t>
  </si>
  <si>
    <t>GKXKG1RBLF</t>
  </si>
  <si>
    <t>Közgazdaságtan</t>
  </si>
  <si>
    <t>12.</t>
  </si>
  <si>
    <t>GVEVG2RBLF</t>
  </si>
  <si>
    <t>Menedzsment és vállalkozásgazdaságtan (blended)</t>
  </si>
  <si>
    <t>13.</t>
  </si>
  <si>
    <t>RMEPR1KBLF</t>
  </si>
  <si>
    <t>Projektmenedzsment (blended)</t>
  </si>
  <si>
    <t>14.</t>
  </si>
  <si>
    <t>RTXTM1MBLF</t>
  </si>
  <si>
    <t>Tanulásmódszertan</t>
  </si>
  <si>
    <t>15.</t>
  </si>
  <si>
    <t>RTXTK1MBLF</t>
  </si>
  <si>
    <t>Tutori rendszer kiépítése és korszerű tanulástechnika</t>
  </si>
  <si>
    <t>16.</t>
  </si>
  <si>
    <t>RTXHT1MBLF</t>
  </si>
  <si>
    <t>Hallgatói tutorálás</t>
  </si>
  <si>
    <t>Környezeti elemek védelme (30-70kr.)                                                                         összesen:</t>
  </si>
  <si>
    <t>17.</t>
  </si>
  <si>
    <t>RKEKE1MBLF</t>
  </si>
  <si>
    <t>Környezeti elemek védelme I.-II. (Víz-, és talajvédelem) (blended)</t>
  </si>
  <si>
    <t>18.</t>
  </si>
  <si>
    <t>RKXKZRMBLF</t>
  </si>
  <si>
    <t>Környezeti elemek védelme III-IV. (Zaj-, rezgés-, és levegőtisztaságvédelem)</t>
  </si>
  <si>
    <t>19.</t>
  </si>
  <si>
    <t>RKXKE3MBLF</t>
  </si>
  <si>
    <t>Környezeti elemek védelme V-VI. (Sugárvédelem és hulladékgazdálkodás)</t>
  </si>
  <si>
    <t>20.</t>
  </si>
  <si>
    <t>RKXKM1MBLF</t>
  </si>
  <si>
    <t xml:space="preserve">Környezeti műveletek és techn. I. (Víz-, Szennyvíztisztítás) </t>
  </si>
  <si>
    <t>21.</t>
  </si>
  <si>
    <t>RKXKM2MBLF</t>
  </si>
  <si>
    <t xml:space="preserve">Környezeti műveletek és technológiák II.  ( Energetikai alapok és energiaellátás) </t>
  </si>
  <si>
    <t>22.</t>
  </si>
  <si>
    <t>RKXKU1MBLF</t>
  </si>
  <si>
    <t>Közegészségügy és egészségvédelem</t>
  </si>
  <si>
    <t>23.</t>
  </si>
  <si>
    <t>RKXKA1HBLF</t>
  </si>
  <si>
    <t>Környezetanalitika és kémiai analízis</t>
  </si>
  <si>
    <t>RMXKE2KBLF,RKXFI1HBLF</t>
  </si>
  <si>
    <t>Műszaki mérnöki ismeretek (20-50kr.)</t>
  </si>
  <si>
    <t>24.</t>
  </si>
  <si>
    <t>RKXMH1HBLF</t>
  </si>
  <si>
    <r>
      <t xml:space="preserve">Műszaki mechanika </t>
    </r>
    <r>
      <rPr>
        <sz val="12"/>
        <color rgb="FFFF0000"/>
        <rFont val="Arial CE"/>
        <charset val="238"/>
      </rPr>
      <t xml:space="preserve"> (blended)</t>
    </r>
  </si>
  <si>
    <t>25.</t>
  </si>
  <si>
    <t xml:space="preserve">RKEMR1HBLF </t>
  </si>
  <si>
    <t>Műszaki rajz alapjai, CAD  (blended)</t>
  </si>
  <si>
    <t>26.</t>
  </si>
  <si>
    <t>RKEGZ1MBLF</t>
  </si>
  <si>
    <t>Gépszerkezetek (blended)</t>
  </si>
  <si>
    <t>RKEMR1HBLF</t>
  </si>
  <si>
    <t>27.</t>
  </si>
  <si>
    <t>RKXMF1MBLF</t>
  </si>
  <si>
    <t>Mérések adatfeldolgozása</t>
  </si>
  <si>
    <t>28.</t>
  </si>
  <si>
    <t>RKESV1HBLF</t>
  </si>
  <si>
    <t>Szabályozás és vezérlés (blended)</t>
  </si>
  <si>
    <t>Környezetelemzés,környezeti informatika (10-30kr.)</t>
  </si>
  <si>
    <t>29.</t>
  </si>
  <si>
    <t>RMEIF1HBLF</t>
  </si>
  <si>
    <t>Informatika (blended)</t>
  </si>
  <si>
    <t>30.</t>
  </si>
  <si>
    <t>RKXTT1HBLF</t>
  </si>
  <si>
    <t>Természet és tájvédelem, terepi gyakorlatok</t>
  </si>
  <si>
    <t>31.</t>
  </si>
  <si>
    <t>RKXTI1MBLF</t>
  </si>
  <si>
    <t>Térinformatika</t>
  </si>
  <si>
    <t>Környezetmenedzsment (10-30kr.)</t>
  </si>
  <si>
    <t>32.</t>
  </si>
  <si>
    <t>RKXKJ1MBLF</t>
  </si>
  <si>
    <t xml:space="preserve">Környezetjogi ismeretek </t>
  </si>
  <si>
    <t>33.</t>
  </si>
  <si>
    <t>RKXKH1MBLF</t>
  </si>
  <si>
    <t>Környezetgazdálkodás, hatásvizsgálat</t>
  </si>
  <si>
    <t>34.</t>
  </si>
  <si>
    <t>RKXKO1MBLF</t>
  </si>
  <si>
    <t>Kockázatelemzés</t>
  </si>
  <si>
    <t>Alap összesen:</t>
  </si>
  <si>
    <t>Vizsga (v)</t>
  </si>
  <si>
    <t>Évközi jegy (é)</t>
  </si>
  <si>
    <t>Gyakorlati órák:</t>
  </si>
  <si>
    <t>Összóra:</t>
  </si>
  <si>
    <t>Szakmai gyakorlat</t>
  </si>
  <si>
    <t>Konzultációs időpontok</t>
  </si>
  <si>
    <t>Testnevelés I.</t>
  </si>
  <si>
    <t>h</t>
  </si>
  <si>
    <t>Testnevelés II.</t>
  </si>
  <si>
    <t>Testnevelés III.</t>
  </si>
  <si>
    <t>Testnevelés IV.</t>
  </si>
  <si>
    <t>RKIPTKMBLF</t>
  </si>
  <si>
    <t>Patronálás</t>
  </si>
  <si>
    <t>a</t>
  </si>
  <si>
    <t xml:space="preserve">kritériumtárgy1 (angol vagy német nyelven) </t>
  </si>
  <si>
    <t>"</t>
  </si>
  <si>
    <t xml:space="preserve">kritériumtárgy2 (angol vagy német nyelven) </t>
  </si>
  <si>
    <t>6 hét</t>
  </si>
  <si>
    <t xml:space="preserve">Az ONLINE ELŐADÁSOK (Műszaki rajz és dokumentáció) alatt felsorolt tárgy esetében a tananyagot a MOODLE rendszeren keresztül érhetik el, a tanayagok feldolgozása tetszőleges időbeosztással történhet, de mindenképpen a gyakorlatot megelőzően, az oktató által megadott instrukciók alapján. A MOODLE rendszer az egyetem e-learning rendszere, melybe a belépés neptun kóddal és jelszóval lehetséges a beiratkozás és kurzusfelvételt követően. </t>
  </si>
  <si>
    <t xml:space="preserve">Kedves Hallgatók! Kérjük, hogy a mintatanterv 1. félévéhez kapcsolódó minden kurzust vegyenek fel (mintatantervben sárgán kijelölve),  akkor is, ha nincs órarendi időpont hozzárendelve. A kurzus ebben az esetben online formában indul. Nyomatékosan kérjük, hogy az órarendi változatoktól ne térjenek el, mert  a társaiknak az órarendi ütközést eredményez!!!!! </t>
  </si>
  <si>
    <r>
      <rPr>
        <b/>
        <sz val="9"/>
        <color theme="1"/>
        <rFont val="Arial"/>
        <family val="2"/>
      </rPr>
      <t xml:space="preserve">ONLINE ELŐADÁSOK (NINCSEN ÓRARENDI IDŐPONT, 
DE A </t>
    </r>
    <r>
      <rPr>
        <b/>
        <sz val="9"/>
        <color rgb="FFFF0000"/>
        <rFont val="Arial"/>
        <family val="2"/>
      </rPr>
      <t>NEPTUNBAN A TÁRGY KURZUSÁT FEL KELL VENNI</t>
    </r>
    <r>
      <rPr>
        <b/>
        <sz val="9"/>
        <color theme="1"/>
        <rFont val="Arial"/>
        <family val="2"/>
      </rPr>
      <t xml:space="preserve">!)               </t>
    </r>
    <r>
      <rPr>
        <b/>
        <sz val="11"/>
        <color theme="1"/>
        <rFont val="Arial"/>
        <family val="2"/>
        <charset val="238"/>
      </rPr>
      <t xml:space="preserve">                                   </t>
    </r>
  </si>
  <si>
    <t>Környezeti biológia alapjai gyakorlat, G01 csoport 1., 4., 6., 12. héten</t>
  </si>
  <si>
    <t>Természettudományok alapjai ea. 1., 5., 9., 12. héten</t>
  </si>
  <si>
    <t>Természettudományok alapjai gyakorlat G csoport, 1., 5.,9., 12. héten</t>
  </si>
  <si>
    <t>Tanulásmódszertan gyakorlat, G01 csoport, 1., 5., 9., 12. héten</t>
  </si>
  <si>
    <t>Matematika I. gyakorlat G1 csoport, 1., 5., 9., 12. héten</t>
  </si>
  <si>
    <t>Tanulásmódszertan gyakorlat, G02 csoport, 1., 5., 9., 12. héten</t>
  </si>
  <si>
    <t>Kémia I.  gyakorlat, L01 csoport, 1., 5., 9., 12. héten</t>
  </si>
  <si>
    <t>Kémia I.  gyakorlat, L02 csoport, 1., 5., 9., 12. héten</t>
  </si>
  <si>
    <t>Kémia I.  gyakorlat, L03 csoport, 1., 5., 9., 12. héten</t>
  </si>
  <si>
    <t>Műszaki rajz és dok.  gyakorlat, G1 csoport, 1., 5., 9., 12. héten</t>
  </si>
  <si>
    <t>Műszaki rajz és dok.  gyakorlat, G2 csoport, 1., 5., 9., 12. héten</t>
  </si>
  <si>
    <t>Műszaki rajz és dok.  gyakorlat, G3 csoport, 1., 5., 9., 12. héten</t>
  </si>
  <si>
    <t>Matematika I. gyakorlat G2 csoport, 1., 5., 9., 12. héten</t>
  </si>
  <si>
    <t>Közgazdaságtan előadás 1., 5., 9., 12. héten</t>
  </si>
  <si>
    <t>Közgazdaságtan gyakorlat, 1., 5., 9., 12. héten</t>
  </si>
  <si>
    <t>Műszaki rajz és dok.  gyakorlat, G4 csoport, 1., 5., 9., 12. héten</t>
  </si>
  <si>
    <t>Matematika I. ea. 1., 5., 9., 12. héten</t>
  </si>
  <si>
    <t>Kémia I. előadás, 1., 5., 9., 12. héten</t>
  </si>
  <si>
    <t>Környezeti biológia alapjai előadás, 1., 5., 9., 12. héten</t>
  </si>
  <si>
    <t>Tanulásmódszertan előadás 1., 5. héten</t>
  </si>
  <si>
    <t>KÖM</t>
  </si>
  <si>
    <t>9. oktatási  hét: 2026. 11. 05-07.</t>
  </si>
  <si>
    <t>1. oktatási hét: 2026. 09. 10-12.</t>
  </si>
  <si>
    <t>5. oktatási hét: 2026. 10. 08-10.</t>
  </si>
  <si>
    <t>12. oktatási hét: 2026. 11. 26-28.</t>
  </si>
  <si>
    <t>Könnyűipari enciklopédia előadás, 1., 5., 9., 12. héten</t>
  </si>
  <si>
    <t>Könnyűipari enciklopédia gyakorlat L01 csoport,, 1., 5., 9., 12. héten</t>
  </si>
  <si>
    <t>Patronálás 1., 5., 9., 12. héten (KÖM)</t>
  </si>
  <si>
    <t>KÖM csoport</t>
  </si>
  <si>
    <t>Kérjük a színkódnak megfelelő tárgyakat vegyék fel!</t>
  </si>
  <si>
    <t>KIP csoport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</si>
</sst>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6"/>
      <name val="Arial"/>
      <family val="2"/>
      <charset val="238"/>
    </font>
    <font>
      <sz val="18"/>
      <color theme="1"/>
      <name val="Arial"/>
      <family val="2"/>
      <charset val="238"/>
    </font>
    <font>
      <sz val="14"/>
      <color theme="1"/>
      <name val="Arial"/>
      <family val="2"/>
    </font>
    <font>
      <b/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b/>
      <sz val="15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b/>
      <sz val="14"/>
      <color theme="1"/>
      <name val="Arial CE"/>
      <charset val="238"/>
    </font>
    <font>
      <i/>
      <sz val="14"/>
      <color theme="1"/>
      <name val="Arial CE"/>
      <charset val="238"/>
    </font>
    <font>
      <b/>
      <sz val="12"/>
      <color theme="1"/>
      <name val="Arial CE"/>
      <charset val="238"/>
    </font>
    <font>
      <sz val="12"/>
      <color theme="1"/>
      <name val="Arial CE"/>
      <charset val="238"/>
    </font>
    <font>
      <b/>
      <sz val="11"/>
      <color theme="1"/>
      <name val="Arial CE"/>
      <charset val="238"/>
    </font>
    <font>
      <b/>
      <i/>
      <sz val="12"/>
      <color theme="1"/>
      <name val="Arial CE"/>
      <charset val="238"/>
    </font>
    <font>
      <sz val="11"/>
      <name val="Arial CE"/>
      <charset val="238"/>
    </font>
    <font>
      <i/>
      <sz val="12"/>
      <color theme="1"/>
      <name val="Arial CE"/>
      <charset val="238"/>
    </font>
    <font>
      <sz val="11"/>
      <color theme="1"/>
      <name val="Arial CE"/>
      <charset val="238"/>
    </font>
    <font>
      <sz val="10"/>
      <color theme="1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12"/>
      <color rgb="FFFF0000"/>
      <name val="Arial CE"/>
      <charset val="238"/>
    </font>
    <font>
      <sz val="8"/>
      <name val="Arial CE"/>
      <charset val="238"/>
    </font>
    <font>
      <b/>
      <sz val="9"/>
      <color theme="1"/>
      <name val="Arial CE"/>
      <charset val="238"/>
    </font>
    <font>
      <sz val="9"/>
      <color theme="1"/>
      <name val="Arial CE"/>
      <family val="2"/>
      <charset val="238"/>
    </font>
    <font>
      <i/>
      <sz val="9"/>
      <color theme="1"/>
      <name val="Arial CE"/>
      <family val="2"/>
      <charset val="238"/>
    </font>
    <font>
      <b/>
      <sz val="12"/>
      <color theme="1"/>
      <name val="Arial CE"/>
      <family val="2"/>
      <charset val="238"/>
    </font>
    <font>
      <b/>
      <i/>
      <sz val="10"/>
      <color theme="1"/>
      <name val="Arial CE"/>
      <charset val="238"/>
    </font>
    <font>
      <sz val="12"/>
      <color theme="1"/>
      <name val="Arial CE"/>
      <family val="2"/>
      <charset val="238"/>
    </font>
    <font>
      <i/>
      <sz val="12"/>
      <color theme="1"/>
      <name val="Arial CE"/>
      <family val="2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b/>
      <i/>
      <sz val="12"/>
      <color theme="1"/>
      <name val="Arial CE"/>
      <family val="2"/>
      <charset val="238"/>
    </font>
    <font>
      <sz val="12"/>
      <name val="Wingdings 3"/>
      <family val="1"/>
      <charset val="2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i/>
      <sz val="12"/>
      <name val="Arial CE"/>
      <family val="2"/>
      <charset val="238"/>
    </font>
    <font>
      <i/>
      <sz val="12"/>
      <name val="Arial CE"/>
      <charset val="238"/>
    </font>
    <font>
      <b/>
      <i/>
      <sz val="12"/>
      <name val="Arial CE"/>
      <family val="2"/>
      <charset val="238"/>
    </font>
    <font>
      <sz val="12"/>
      <name val="Arial CE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gradientFill degree="90">
        <stop position="0">
          <color rgb="FF00B050"/>
        </stop>
        <stop position="1">
          <color theme="7" tint="0.59999389629810485"/>
        </stop>
      </gradient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5" fillId="0" borderId="0"/>
    <xf numFmtId="0" fontId="1" fillId="0" borderId="0"/>
  </cellStyleXfs>
  <cellXfs count="365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0" xfId="0" applyFont="1"/>
    <xf numFmtId="0" fontId="4" fillId="0" borderId="14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8" fillId="0" borderId="2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6" fillId="4" borderId="0" xfId="1" applyFont="1" applyFill="1" applyAlignment="1">
      <alignment horizontal="center" vertical="center"/>
    </xf>
    <xf numFmtId="49" fontId="17" fillId="4" borderId="0" xfId="1" applyNumberFormat="1" applyFont="1" applyFill="1" applyAlignment="1">
      <alignment horizontal="left" vertical="center"/>
    </xf>
    <xf numFmtId="0" fontId="17" fillId="4" borderId="0" xfId="1" applyFont="1" applyFill="1" applyAlignment="1">
      <alignment vertical="center" wrapText="1"/>
    </xf>
    <xf numFmtId="0" fontId="17" fillId="4" borderId="0" xfId="1" applyFont="1" applyFill="1" applyAlignment="1">
      <alignment vertical="center"/>
    </xf>
    <xf numFmtId="0" fontId="18" fillId="4" borderId="0" xfId="1" applyFont="1" applyFill="1" applyAlignment="1">
      <alignment horizontal="left" vertical="center"/>
    </xf>
    <xf numFmtId="49" fontId="18" fillId="4" borderId="0" xfId="1" applyNumberFormat="1" applyFont="1" applyFill="1" applyAlignment="1">
      <alignment horizontal="left" vertical="center"/>
    </xf>
    <xf numFmtId="0" fontId="18" fillId="4" borderId="0" xfId="1" applyFont="1" applyFill="1" applyAlignment="1">
      <alignment vertical="center" wrapText="1"/>
    </xf>
    <xf numFmtId="0" fontId="18" fillId="4" borderId="0" xfId="1" applyFont="1" applyFill="1" applyAlignment="1">
      <alignment vertical="center"/>
    </xf>
    <xf numFmtId="0" fontId="18" fillId="4" borderId="0" xfId="1" applyFont="1" applyFill="1" applyAlignment="1">
      <alignment horizontal="center" vertical="center"/>
    </xf>
    <xf numFmtId="0" fontId="18" fillId="4" borderId="0" xfId="1" applyFont="1" applyFill="1" applyAlignment="1">
      <alignment horizontal="right" vertical="center"/>
    </xf>
    <xf numFmtId="0" fontId="20" fillId="4" borderId="0" xfId="1" applyFont="1" applyFill="1" applyAlignment="1">
      <alignment horizontal="center" vertical="center"/>
    </xf>
    <xf numFmtId="0" fontId="21" fillId="4" borderId="0" xfId="1" applyFont="1" applyFill="1" applyAlignment="1">
      <alignment vertical="center"/>
    </xf>
    <xf numFmtId="0" fontId="20" fillId="4" borderId="25" xfId="1" applyFont="1" applyFill="1" applyBorder="1" applyAlignment="1">
      <alignment horizontal="center" vertical="center"/>
    </xf>
    <xf numFmtId="0" fontId="20" fillId="4" borderId="9" xfId="1" applyFont="1" applyFill="1" applyBorder="1" applyAlignment="1">
      <alignment horizontal="center" vertical="center" wrapText="1"/>
    </xf>
    <xf numFmtId="0" fontId="22" fillId="4" borderId="28" xfId="1" applyFont="1" applyFill="1" applyBorder="1" applyAlignment="1">
      <alignment horizontal="center" vertical="center"/>
    </xf>
    <xf numFmtId="0" fontId="20" fillId="4" borderId="10" xfId="1" applyFont="1" applyFill="1" applyBorder="1" applyAlignment="1">
      <alignment horizontal="center" vertical="center" wrapText="1"/>
    </xf>
    <xf numFmtId="0" fontId="20" fillId="4" borderId="10" xfId="1" applyFont="1" applyFill="1" applyBorder="1" applyAlignment="1">
      <alignment vertical="center"/>
    </xf>
    <xf numFmtId="0" fontId="20" fillId="4" borderId="9" xfId="1" applyFont="1" applyFill="1" applyBorder="1" applyAlignment="1">
      <alignment vertical="center"/>
    </xf>
    <xf numFmtId="0" fontId="20" fillId="4" borderId="0" xfId="1" applyFont="1" applyFill="1" applyAlignment="1">
      <alignment vertical="center"/>
    </xf>
    <xf numFmtId="0" fontId="20" fillId="4" borderId="4" xfId="1" applyFont="1" applyFill="1" applyBorder="1" applyAlignment="1">
      <alignment vertical="center" wrapText="1"/>
    </xf>
    <xf numFmtId="0" fontId="20" fillId="4" borderId="33" xfId="1" applyFont="1" applyFill="1" applyBorder="1" applyAlignment="1">
      <alignment horizontal="center" vertical="center"/>
    </xf>
    <xf numFmtId="0" fontId="20" fillId="4" borderId="35" xfId="1" applyFont="1" applyFill="1" applyBorder="1" applyAlignment="1">
      <alignment horizontal="center" vertical="center"/>
    </xf>
    <xf numFmtId="0" fontId="20" fillId="4" borderId="36" xfId="1" applyFont="1" applyFill="1" applyBorder="1" applyAlignment="1">
      <alignment horizontal="center" vertical="center"/>
    </xf>
    <xf numFmtId="0" fontId="23" fillId="4" borderId="15" xfId="1" applyFont="1" applyFill="1" applyBorder="1" applyAlignment="1">
      <alignment horizontal="right" vertical="center"/>
    </xf>
    <xf numFmtId="0" fontId="20" fillId="4" borderId="36" xfId="1" applyFont="1" applyFill="1" applyBorder="1" applyAlignment="1">
      <alignment vertical="center"/>
    </xf>
    <xf numFmtId="0" fontId="23" fillId="4" borderId="36" xfId="1" applyFont="1" applyFill="1" applyBorder="1" applyAlignment="1">
      <alignment horizontal="right" vertical="center"/>
    </xf>
    <xf numFmtId="0" fontId="20" fillId="4" borderId="11" xfId="1" applyFont="1" applyFill="1" applyBorder="1" applyAlignment="1">
      <alignment horizontal="center" vertical="center"/>
    </xf>
    <xf numFmtId="49" fontId="20" fillId="4" borderId="10" xfId="1" applyNumberFormat="1" applyFont="1" applyFill="1" applyBorder="1" applyAlignment="1">
      <alignment horizontal="left" vertical="center"/>
    </xf>
    <xf numFmtId="0" fontId="20" fillId="4" borderId="37" xfId="1" applyFont="1" applyFill="1" applyBorder="1" applyAlignment="1">
      <alignment horizontal="center" vertical="center"/>
    </xf>
    <xf numFmtId="0" fontId="23" fillId="4" borderId="38" xfId="1" applyFont="1" applyFill="1" applyBorder="1" applyAlignment="1">
      <alignment horizontal="right" vertical="center"/>
    </xf>
    <xf numFmtId="0" fontId="21" fillId="4" borderId="29" xfId="1" applyFont="1" applyFill="1" applyBorder="1" applyAlignment="1">
      <alignment horizontal="center" vertical="center"/>
    </xf>
    <xf numFmtId="49" fontId="20" fillId="5" borderId="12" xfId="1" applyNumberFormat="1" applyFont="1" applyFill="1" applyBorder="1" applyAlignment="1">
      <alignment horizontal="right" vertical="center"/>
    </xf>
    <xf numFmtId="1" fontId="23" fillId="5" borderId="40" xfId="1" applyNumberFormat="1" applyFont="1" applyFill="1" applyBorder="1" applyAlignment="1">
      <alignment horizontal="center" vertical="center"/>
    </xf>
    <xf numFmtId="0" fontId="23" fillId="5" borderId="14" xfId="1" applyFont="1" applyFill="1" applyBorder="1" applyAlignment="1">
      <alignment horizontal="right" vertical="center"/>
    </xf>
    <xf numFmtId="0" fontId="20" fillId="4" borderId="2" xfId="1" applyFont="1" applyFill="1" applyBorder="1" applyAlignment="1">
      <alignment horizontal="center" vertical="center"/>
    </xf>
    <xf numFmtId="1" fontId="21" fillId="4" borderId="2" xfId="1" applyNumberFormat="1" applyFont="1" applyFill="1" applyBorder="1" applyAlignment="1">
      <alignment horizontal="center" vertical="center"/>
    </xf>
    <xf numFmtId="1" fontId="21" fillId="4" borderId="43" xfId="1" applyNumberFormat="1" applyFont="1" applyFill="1" applyBorder="1" applyAlignment="1">
      <alignment horizontal="center" vertical="center"/>
    </xf>
    <xf numFmtId="1" fontId="21" fillId="4" borderId="42" xfId="1" applyNumberFormat="1" applyFont="1" applyFill="1" applyBorder="1" applyAlignment="1">
      <alignment horizontal="center" vertical="center"/>
    </xf>
    <xf numFmtId="1" fontId="21" fillId="4" borderId="44" xfId="1" applyNumberFormat="1" applyFont="1" applyFill="1" applyBorder="1" applyAlignment="1">
      <alignment horizontal="center" vertical="center"/>
    </xf>
    <xf numFmtId="1" fontId="25" fillId="4" borderId="43" xfId="1" applyNumberFormat="1" applyFont="1" applyFill="1" applyBorder="1" applyAlignment="1">
      <alignment horizontal="center" vertical="center"/>
    </xf>
    <xf numFmtId="0" fontId="26" fillId="4" borderId="45" xfId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left" vertical="center" wrapText="1"/>
    </xf>
    <xf numFmtId="1" fontId="21" fillId="4" borderId="20" xfId="1" applyNumberFormat="1" applyFont="1" applyFill="1" applyBorder="1" applyAlignment="1">
      <alignment horizontal="center" vertical="center"/>
    </xf>
    <xf numFmtId="1" fontId="21" fillId="4" borderId="19" xfId="1" applyNumberFormat="1" applyFont="1" applyFill="1" applyBorder="1" applyAlignment="1">
      <alignment horizontal="center" vertical="center"/>
    </xf>
    <xf numFmtId="1" fontId="21" fillId="4" borderId="1" xfId="1" applyNumberFormat="1" applyFont="1" applyFill="1" applyBorder="1" applyAlignment="1">
      <alignment horizontal="center" vertical="center"/>
    </xf>
    <xf numFmtId="1" fontId="25" fillId="4" borderId="46" xfId="1" applyNumberFormat="1" applyFont="1" applyFill="1" applyBorder="1" applyAlignment="1">
      <alignment horizontal="center" vertical="center"/>
    </xf>
    <xf numFmtId="1" fontId="21" fillId="4" borderId="24" xfId="1" applyNumberFormat="1" applyFont="1" applyFill="1" applyBorder="1" applyAlignment="1">
      <alignment horizontal="center" vertical="center"/>
    </xf>
    <xf numFmtId="0" fontId="26" fillId="4" borderId="47" xfId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left" vertical="center"/>
    </xf>
    <xf numFmtId="49" fontId="20" fillId="5" borderId="48" xfId="1" applyNumberFormat="1" applyFont="1" applyFill="1" applyBorder="1" applyAlignment="1">
      <alignment horizontal="left" vertical="center"/>
    </xf>
    <xf numFmtId="49" fontId="20" fillId="5" borderId="50" xfId="1" applyNumberFormat="1" applyFont="1" applyFill="1" applyBorder="1" applyAlignment="1">
      <alignment horizontal="right" vertical="center"/>
    </xf>
    <xf numFmtId="1" fontId="20" fillId="5" borderId="48" xfId="1" applyNumberFormat="1" applyFont="1" applyFill="1" applyBorder="1" applyAlignment="1">
      <alignment horizontal="center" vertical="center"/>
    </xf>
    <xf numFmtId="0" fontId="21" fillId="5" borderId="14" xfId="1" applyFont="1" applyFill="1" applyBorder="1" applyAlignment="1">
      <alignment vertical="center"/>
    </xf>
    <xf numFmtId="0" fontId="20" fillId="4" borderId="20" xfId="1" applyFont="1" applyFill="1" applyBorder="1" applyAlignment="1">
      <alignment horizontal="center" vertical="center"/>
    </xf>
    <xf numFmtId="1" fontId="25" fillId="4" borderId="19" xfId="1" applyNumberFormat="1" applyFont="1" applyFill="1" applyBorder="1" applyAlignment="1">
      <alignment horizontal="center" vertical="center"/>
    </xf>
    <xf numFmtId="0" fontId="26" fillId="4" borderId="3" xfId="1" applyFont="1" applyFill="1" applyBorder="1" applyAlignment="1">
      <alignment horizontal="left" vertical="center"/>
    </xf>
    <xf numFmtId="1" fontId="21" fillId="4" borderId="53" xfId="1" applyNumberFormat="1" applyFont="1" applyFill="1" applyBorder="1" applyAlignment="1">
      <alignment horizontal="center" vertical="center"/>
    </xf>
    <xf numFmtId="1" fontId="21" fillId="4" borderId="3" xfId="1" applyNumberFormat="1" applyFont="1" applyFill="1" applyBorder="1" applyAlignment="1">
      <alignment horizontal="center" vertical="center"/>
    </xf>
    <xf numFmtId="1" fontId="25" fillId="4" borderId="54" xfId="1" applyNumberFormat="1" applyFont="1" applyFill="1" applyBorder="1" applyAlignment="1">
      <alignment horizontal="center" vertical="center"/>
    </xf>
    <xf numFmtId="1" fontId="21" fillId="4" borderId="55" xfId="1" applyNumberFormat="1" applyFont="1" applyFill="1" applyBorder="1" applyAlignment="1">
      <alignment horizontal="center" vertical="center"/>
    </xf>
    <xf numFmtId="0" fontId="26" fillId="4" borderId="56" xfId="1" applyFont="1" applyFill="1" applyBorder="1" applyAlignment="1">
      <alignment horizontal="left" vertical="center"/>
    </xf>
    <xf numFmtId="0" fontId="26" fillId="4" borderId="3" xfId="1" applyFont="1" applyFill="1" applyBorder="1" applyAlignment="1">
      <alignment vertical="center" wrapText="1"/>
    </xf>
    <xf numFmtId="0" fontId="20" fillId="4" borderId="44" xfId="1" applyFont="1" applyFill="1" applyBorder="1" applyAlignment="1">
      <alignment horizontal="center" vertical="center"/>
    </xf>
    <xf numFmtId="0" fontId="26" fillId="4" borderId="2" xfId="1" applyFont="1" applyFill="1" applyBorder="1" applyAlignment="1">
      <alignment horizontal="left" vertical="center"/>
    </xf>
    <xf numFmtId="1" fontId="25" fillId="4" borderId="41" xfId="1" applyNumberFormat="1" applyFont="1" applyFill="1" applyBorder="1" applyAlignment="1">
      <alignment horizontal="center" vertical="center"/>
    </xf>
    <xf numFmtId="1" fontId="21" fillId="4" borderId="46" xfId="1" applyNumberFormat="1" applyFont="1" applyFill="1" applyBorder="1" applyAlignment="1">
      <alignment horizontal="center" vertical="center"/>
    </xf>
    <xf numFmtId="1" fontId="20" fillId="5" borderId="13" xfId="1" applyNumberFormat="1" applyFont="1" applyFill="1" applyBorder="1" applyAlignment="1">
      <alignment horizontal="center" vertical="center"/>
    </xf>
    <xf numFmtId="1" fontId="20" fillId="5" borderId="38" xfId="1" applyNumberFormat="1" applyFont="1" applyFill="1" applyBorder="1" applyAlignment="1">
      <alignment horizontal="center" vertical="center"/>
    </xf>
    <xf numFmtId="0" fontId="20" fillId="4" borderId="57" xfId="1" applyFont="1" applyFill="1" applyBorder="1" applyAlignment="1">
      <alignment horizontal="center" vertical="center"/>
    </xf>
    <xf numFmtId="1" fontId="21" fillId="4" borderId="23" xfId="1" applyNumberFormat="1" applyFont="1" applyFill="1" applyBorder="1" applyAlignment="1">
      <alignment horizontal="center" vertical="center"/>
    </xf>
    <xf numFmtId="1" fontId="25" fillId="4" borderId="58" xfId="1" applyNumberFormat="1" applyFont="1" applyFill="1" applyBorder="1" applyAlignment="1">
      <alignment horizontal="center" vertical="center"/>
    </xf>
    <xf numFmtId="1" fontId="21" fillId="4" borderId="57" xfId="1" applyNumberFormat="1" applyFont="1" applyFill="1" applyBorder="1" applyAlignment="1">
      <alignment horizontal="center" vertical="center"/>
    </xf>
    <xf numFmtId="1" fontId="21" fillId="4" borderId="59" xfId="1" applyNumberFormat="1" applyFont="1" applyFill="1" applyBorder="1" applyAlignment="1">
      <alignment horizontal="center" vertical="center"/>
    </xf>
    <xf numFmtId="1" fontId="21" fillId="0" borderId="57" xfId="1" applyNumberFormat="1" applyFont="1" applyBorder="1" applyAlignment="1">
      <alignment horizontal="center" vertical="center"/>
    </xf>
    <xf numFmtId="1" fontId="21" fillId="0" borderId="59" xfId="1" applyNumberFormat="1" applyFont="1" applyBorder="1" applyAlignment="1">
      <alignment horizontal="center" vertical="center"/>
    </xf>
    <xf numFmtId="1" fontId="25" fillId="0" borderId="58" xfId="1" applyNumberFormat="1" applyFont="1" applyBorder="1" applyAlignment="1">
      <alignment horizontal="center" vertical="center"/>
    </xf>
    <xf numFmtId="0" fontId="26" fillId="4" borderId="60" xfId="1" applyFont="1" applyFill="1" applyBorder="1" applyAlignment="1">
      <alignment horizontal="left" vertical="center"/>
    </xf>
    <xf numFmtId="1" fontId="21" fillId="4" borderId="61" xfId="1" applyNumberFormat="1" applyFont="1" applyFill="1" applyBorder="1" applyAlignment="1">
      <alignment horizontal="center" vertical="center"/>
    </xf>
    <xf numFmtId="1" fontId="25" fillId="0" borderId="46" xfId="1" applyNumberFormat="1" applyFont="1" applyBorder="1" applyAlignment="1">
      <alignment horizontal="center" vertical="center"/>
    </xf>
    <xf numFmtId="1" fontId="20" fillId="4" borderId="46" xfId="1" applyNumberFormat="1" applyFont="1" applyFill="1" applyBorder="1" applyAlignment="1">
      <alignment horizontal="center" vertical="center"/>
    </xf>
    <xf numFmtId="1" fontId="25" fillId="4" borderId="62" xfId="1" applyNumberFormat="1" applyFont="1" applyFill="1" applyBorder="1" applyAlignment="1">
      <alignment horizontal="center" vertical="center"/>
    </xf>
    <xf numFmtId="49" fontId="20" fillId="5" borderId="49" xfId="1" applyNumberFormat="1" applyFont="1" applyFill="1" applyBorder="1" applyAlignment="1">
      <alignment vertical="center"/>
    </xf>
    <xf numFmtId="1" fontId="20" fillId="5" borderId="63" xfId="1" applyNumberFormat="1" applyFont="1" applyFill="1" applyBorder="1" applyAlignment="1">
      <alignment horizontal="center" vertical="center"/>
    </xf>
    <xf numFmtId="0" fontId="26" fillId="5" borderId="14" xfId="1" applyFont="1" applyFill="1" applyBorder="1" applyAlignment="1">
      <alignment horizontal="left" vertical="center"/>
    </xf>
    <xf numFmtId="1" fontId="21" fillId="0" borderId="20" xfId="1" applyNumberFormat="1" applyFont="1" applyBorder="1" applyAlignment="1">
      <alignment horizontal="center" vertical="center"/>
    </xf>
    <xf numFmtId="1" fontId="21" fillId="0" borderId="1" xfId="1" applyNumberFormat="1" applyFont="1" applyBorder="1" applyAlignment="1">
      <alignment horizontal="center" vertical="center"/>
    </xf>
    <xf numFmtId="1" fontId="25" fillId="4" borderId="52" xfId="1" applyNumberFormat="1" applyFont="1" applyFill="1" applyBorder="1" applyAlignment="1">
      <alignment horizontal="center" vertical="center"/>
    </xf>
    <xf numFmtId="1" fontId="21" fillId="0" borderId="53" xfId="1" applyNumberFormat="1" applyFont="1" applyBorder="1" applyAlignment="1">
      <alignment horizontal="center" vertical="center"/>
    </xf>
    <xf numFmtId="1" fontId="21" fillId="0" borderId="3" xfId="1" applyNumberFormat="1" applyFont="1" applyBorder="1" applyAlignment="1">
      <alignment horizontal="center" vertical="center"/>
    </xf>
    <xf numFmtId="1" fontId="25" fillId="0" borderId="54" xfId="1" applyNumberFormat="1" applyFont="1" applyBorder="1" applyAlignment="1">
      <alignment horizontal="center" vertical="center"/>
    </xf>
    <xf numFmtId="0" fontId="20" fillId="4" borderId="53" xfId="1" applyFont="1" applyFill="1" applyBorder="1" applyAlignment="1">
      <alignment horizontal="center" vertical="center"/>
    </xf>
    <xf numFmtId="0" fontId="26" fillId="4" borderId="65" xfId="1" applyFont="1" applyFill="1" applyBorder="1" applyAlignment="1">
      <alignment horizontal="left" vertical="center"/>
    </xf>
    <xf numFmtId="1" fontId="21" fillId="4" borderId="17" xfId="1" applyNumberFormat="1" applyFont="1" applyFill="1" applyBorder="1" applyAlignment="1">
      <alignment horizontal="center" vertical="center"/>
    </xf>
    <xf numFmtId="1" fontId="21" fillId="4" borderId="65" xfId="1" applyNumberFormat="1" applyFont="1" applyFill="1" applyBorder="1" applyAlignment="1">
      <alignment horizontal="center" vertical="center"/>
    </xf>
    <xf numFmtId="1" fontId="21" fillId="4" borderId="66" xfId="1" applyNumberFormat="1" applyFont="1" applyFill="1" applyBorder="1" applyAlignment="1">
      <alignment horizontal="center" vertical="center"/>
    </xf>
    <xf numFmtId="0" fontId="26" fillId="4" borderId="67" xfId="1" applyFont="1" applyFill="1" applyBorder="1" applyAlignment="1">
      <alignment horizontal="left" vertical="center"/>
    </xf>
    <xf numFmtId="1" fontId="32" fillId="5" borderId="31" xfId="1" applyNumberFormat="1" applyFont="1" applyFill="1" applyBorder="1" applyAlignment="1">
      <alignment horizontal="center" vertical="center"/>
    </xf>
    <xf numFmtId="1" fontId="32" fillId="5" borderId="32" xfId="1" applyNumberFormat="1" applyFont="1" applyFill="1" applyBorder="1" applyAlignment="1">
      <alignment horizontal="center" vertical="center"/>
    </xf>
    <xf numFmtId="1" fontId="33" fillId="5" borderId="48" xfId="1" applyNumberFormat="1" applyFont="1" applyFill="1" applyBorder="1" applyAlignment="1">
      <alignment horizontal="center" vertical="center"/>
    </xf>
    <xf numFmtId="1" fontId="33" fillId="5" borderId="49" xfId="1" applyNumberFormat="1" applyFont="1" applyFill="1" applyBorder="1" applyAlignment="1">
      <alignment horizontal="center" vertical="center"/>
    </xf>
    <xf numFmtId="1" fontId="33" fillId="5" borderId="38" xfId="1" applyNumberFormat="1" applyFont="1" applyFill="1" applyBorder="1" applyAlignment="1">
      <alignment horizontal="center" vertical="center"/>
    </xf>
    <xf numFmtId="1" fontId="33" fillId="5" borderId="25" xfId="1" applyNumberFormat="1" applyFont="1" applyFill="1" applyBorder="1" applyAlignment="1">
      <alignment horizontal="center" vertical="center"/>
    </xf>
    <xf numFmtId="1" fontId="33" fillId="5" borderId="37" xfId="1" applyNumberFormat="1" applyFont="1" applyFill="1" applyBorder="1" applyAlignment="1">
      <alignment horizontal="center" vertical="center"/>
    </xf>
    <xf numFmtId="1" fontId="33" fillId="5" borderId="40" xfId="1" applyNumberFormat="1" applyFont="1" applyFill="1" applyBorder="1" applyAlignment="1">
      <alignment horizontal="center" vertical="center"/>
    </xf>
    <xf numFmtId="0" fontId="34" fillId="5" borderId="34" xfId="1" applyFont="1" applyFill="1" applyBorder="1" applyAlignment="1">
      <alignment horizontal="center" vertical="center"/>
    </xf>
    <xf numFmtId="1" fontId="20" fillId="4" borderId="0" xfId="1" applyNumberFormat="1" applyFont="1" applyFill="1" applyAlignment="1">
      <alignment vertical="center"/>
    </xf>
    <xf numFmtId="0" fontId="26" fillId="4" borderId="0" xfId="1" applyFont="1" applyFill="1" applyAlignment="1">
      <alignment horizontal="left" vertical="center"/>
    </xf>
    <xf numFmtId="0" fontId="35" fillId="4" borderId="0" xfId="1" applyFont="1" applyFill="1" applyAlignment="1">
      <alignment vertical="center"/>
    </xf>
    <xf numFmtId="0" fontId="34" fillId="4" borderId="0" xfId="1" applyFont="1" applyFill="1" applyAlignment="1">
      <alignment vertical="center"/>
    </xf>
    <xf numFmtId="0" fontId="34" fillId="4" borderId="0" xfId="1" applyFont="1" applyFill="1" applyAlignment="1">
      <alignment horizontal="right" vertical="center"/>
    </xf>
    <xf numFmtId="0" fontId="33" fillId="4" borderId="0" xfId="1" applyFont="1" applyFill="1" applyAlignment="1">
      <alignment vertical="center"/>
    </xf>
    <xf numFmtId="0" fontId="33" fillId="4" borderId="41" xfId="1" applyFont="1" applyFill="1" applyBorder="1" applyAlignment="1">
      <alignment horizontal="center" vertical="center"/>
    </xf>
    <xf numFmtId="0" fontId="33" fillId="4" borderId="52" xfId="1" applyFont="1" applyFill="1" applyBorder="1" applyAlignment="1">
      <alignment horizontal="center" vertical="center"/>
    </xf>
    <xf numFmtId="0" fontId="33" fillId="4" borderId="68" xfId="1" applyFont="1" applyFill="1" applyBorder="1" applyAlignment="1">
      <alignment horizontal="center" vertical="center"/>
    </xf>
    <xf numFmtId="0" fontId="33" fillId="4" borderId="55" xfId="1" applyFont="1" applyFill="1" applyBorder="1" applyAlignment="1">
      <alignment horizontal="center" vertical="center"/>
    </xf>
    <xf numFmtId="0" fontId="33" fillId="4" borderId="69" xfId="1" applyFont="1" applyFill="1" applyBorder="1" applyAlignment="1">
      <alignment horizontal="center" vertical="center"/>
    </xf>
    <xf numFmtId="0" fontId="33" fillId="4" borderId="42" xfId="1" applyFont="1" applyFill="1" applyBorder="1" applyAlignment="1">
      <alignment horizontal="center" vertical="center"/>
    </xf>
    <xf numFmtId="0" fontId="36" fillId="4" borderId="0" xfId="1" applyFont="1" applyFill="1" applyAlignment="1">
      <alignment horizontal="right" vertical="center"/>
    </xf>
    <xf numFmtId="0" fontId="33" fillId="4" borderId="0" xfId="1" applyFont="1" applyFill="1" applyAlignment="1">
      <alignment horizontal="right" vertical="center"/>
    </xf>
    <xf numFmtId="1" fontId="37" fillId="4" borderId="1" xfId="1" applyNumberFormat="1" applyFont="1" applyFill="1" applyBorder="1" applyAlignment="1">
      <alignment horizontal="center" vertical="center"/>
    </xf>
    <xf numFmtId="0" fontId="33" fillId="4" borderId="1" xfId="1" applyFont="1" applyFill="1" applyBorder="1" applyAlignment="1">
      <alignment horizontal="right" vertical="center"/>
    </xf>
    <xf numFmtId="0" fontId="20" fillId="4" borderId="1" xfId="1" applyFont="1" applyFill="1" applyBorder="1" applyAlignment="1">
      <alignment vertical="center"/>
    </xf>
    <xf numFmtId="1" fontId="20" fillId="4" borderId="1" xfId="1" applyNumberFormat="1" applyFont="1" applyFill="1" applyBorder="1" applyAlignment="1">
      <alignment vertical="center"/>
    </xf>
    <xf numFmtId="1" fontId="38" fillId="4" borderId="2" xfId="1" applyNumberFormat="1" applyFont="1" applyFill="1" applyBorder="1" applyAlignment="1">
      <alignment horizontal="center" vertical="center"/>
    </xf>
    <xf numFmtId="1" fontId="37" fillId="4" borderId="2" xfId="1" applyNumberFormat="1" applyFont="1" applyFill="1" applyBorder="1" applyAlignment="1">
      <alignment horizontal="center" vertical="center"/>
    </xf>
    <xf numFmtId="1" fontId="20" fillId="4" borderId="2" xfId="1" applyNumberFormat="1" applyFont="1" applyFill="1" applyBorder="1" applyAlignment="1">
      <alignment vertical="center"/>
    </xf>
    <xf numFmtId="1" fontId="38" fillId="4" borderId="1" xfId="1" applyNumberFormat="1" applyFont="1" applyFill="1" applyBorder="1" applyAlignment="1">
      <alignment horizontal="center" vertical="center"/>
    </xf>
    <xf numFmtId="1" fontId="38" fillId="4" borderId="0" xfId="1" applyNumberFormat="1" applyFont="1" applyFill="1" applyAlignment="1">
      <alignment horizontal="center" vertical="center"/>
    </xf>
    <xf numFmtId="1" fontId="37" fillId="4" borderId="0" xfId="1" applyNumberFormat="1" applyFont="1" applyFill="1" applyAlignment="1">
      <alignment horizontal="center" vertical="center"/>
    </xf>
    <xf numFmtId="49" fontId="16" fillId="4" borderId="0" xfId="1" applyNumberFormat="1" applyFont="1" applyFill="1" applyAlignment="1">
      <alignment horizontal="left" vertical="center"/>
    </xf>
    <xf numFmtId="0" fontId="16" fillId="4" borderId="0" xfId="1" applyFont="1" applyFill="1" applyAlignment="1">
      <alignment vertical="center" wrapText="1"/>
    </xf>
    <xf numFmtId="0" fontId="39" fillId="4" borderId="0" xfId="1" applyFont="1" applyFill="1" applyAlignment="1">
      <alignment horizontal="center" vertical="center"/>
    </xf>
    <xf numFmtId="49" fontId="40" fillId="4" borderId="0" xfId="1" applyNumberFormat="1" applyFont="1" applyFill="1" applyAlignment="1">
      <alignment horizontal="left" vertical="center"/>
    </xf>
    <xf numFmtId="0" fontId="40" fillId="4" borderId="0" xfId="1" applyFont="1" applyFill="1" applyAlignment="1">
      <alignment vertical="center" wrapText="1"/>
    </xf>
    <xf numFmtId="0" fontId="40" fillId="4" borderId="0" xfId="1" applyFont="1" applyFill="1" applyAlignment="1">
      <alignment vertical="center"/>
    </xf>
    <xf numFmtId="0" fontId="40" fillId="0" borderId="0" xfId="1" applyFont="1" applyAlignment="1">
      <alignment vertical="center"/>
    </xf>
    <xf numFmtId="0" fontId="39" fillId="0" borderId="0" xfId="1" applyFont="1" applyAlignment="1">
      <alignment horizontal="center" vertical="center"/>
    </xf>
    <xf numFmtId="49" fontId="40" fillId="0" borderId="0" xfId="1" applyNumberFormat="1" applyFont="1" applyAlignment="1">
      <alignment horizontal="left" vertical="center"/>
    </xf>
    <xf numFmtId="0" fontId="40" fillId="0" borderId="0" xfId="1" applyFont="1" applyAlignment="1">
      <alignment vertical="center" wrapText="1"/>
    </xf>
    <xf numFmtId="49" fontId="21" fillId="3" borderId="2" xfId="1" applyNumberFormat="1" applyFont="1" applyFill="1" applyBorder="1" applyAlignment="1">
      <alignment horizontal="left" vertical="center"/>
    </xf>
    <xf numFmtId="1" fontId="21" fillId="3" borderId="2" xfId="1" applyNumberFormat="1" applyFont="1" applyFill="1" applyBorder="1" applyAlignment="1">
      <alignment horizontal="center" vertical="center"/>
    </xf>
    <xf numFmtId="1" fontId="21" fillId="3" borderId="43" xfId="1" applyNumberFormat="1" applyFont="1" applyFill="1" applyBorder="1" applyAlignment="1">
      <alignment horizontal="center" vertical="center"/>
    </xf>
    <xf numFmtId="1" fontId="21" fillId="3" borderId="42" xfId="1" applyNumberFormat="1" applyFont="1" applyFill="1" applyBorder="1" applyAlignment="1">
      <alignment horizontal="center" vertical="center"/>
    </xf>
    <xf numFmtId="0" fontId="24" fillId="3" borderId="2" xfId="1" applyFont="1" applyFill="1" applyBorder="1" applyAlignment="1">
      <alignment horizontal="left" vertical="center"/>
    </xf>
    <xf numFmtId="1" fontId="21" fillId="3" borderId="44" xfId="1" applyNumberFormat="1" applyFont="1" applyFill="1" applyBorder="1" applyAlignment="1">
      <alignment horizontal="center" vertical="center"/>
    </xf>
    <xf numFmtId="1" fontId="21" fillId="3" borderId="41" xfId="1" applyNumberFormat="1" applyFont="1" applyFill="1" applyBorder="1" applyAlignment="1">
      <alignment horizontal="center" vertical="center"/>
    </xf>
    <xf numFmtId="1" fontId="25" fillId="3" borderId="43" xfId="1" applyNumberFormat="1" applyFont="1" applyFill="1" applyBorder="1" applyAlignment="1">
      <alignment horizontal="center" vertical="center"/>
    </xf>
    <xf numFmtId="0" fontId="26" fillId="3" borderId="1" xfId="1" applyFont="1" applyFill="1" applyBorder="1" applyAlignment="1">
      <alignment horizontal="left" vertical="center"/>
    </xf>
    <xf numFmtId="1" fontId="21" fillId="3" borderId="20" xfId="1" applyNumberFormat="1" applyFont="1" applyFill="1" applyBorder="1" applyAlignment="1">
      <alignment horizontal="center" vertical="center"/>
    </xf>
    <xf numFmtId="1" fontId="21" fillId="3" borderId="19" xfId="1" applyNumberFormat="1" applyFont="1" applyFill="1" applyBorder="1" applyAlignment="1">
      <alignment horizontal="center" vertical="center"/>
    </xf>
    <xf numFmtId="1" fontId="21" fillId="3" borderId="1" xfId="1" applyNumberFormat="1" applyFont="1" applyFill="1" applyBorder="1" applyAlignment="1">
      <alignment horizontal="center" vertical="center"/>
    </xf>
    <xf numFmtId="1" fontId="25" fillId="3" borderId="46" xfId="1" applyNumberFormat="1" applyFont="1" applyFill="1" applyBorder="1" applyAlignment="1">
      <alignment horizontal="center" vertical="center"/>
    </xf>
    <xf numFmtId="1" fontId="21" fillId="3" borderId="24" xfId="1" applyNumberFormat="1" applyFont="1" applyFill="1" applyBorder="1" applyAlignment="1">
      <alignment horizontal="center" vertical="center"/>
    </xf>
    <xf numFmtId="0" fontId="26" fillId="3" borderId="1" xfId="1" applyFont="1" applyFill="1" applyBorder="1" applyAlignment="1">
      <alignment horizontal="left" vertical="center" wrapText="1"/>
    </xf>
    <xf numFmtId="1" fontId="25" fillId="3" borderId="19" xfId="1" applyNumberFormat="1" applyFont="1" applyFill="1" applyBorder="1" applyAlignment="1">
      <alignment horizontal="center" vertical="center"/>
    </xf>
    <xf numFmtId="0" fontId="26" fillId="3" borderId="3" xfId="1" applyFont="1" applyFill="1" applyBorder="1" applyAlignment="1">
      <alignment vertical="center" wrapText="1"/>
    </xf>
    <xf numFmtId="1" fontId="21" fillId="3" borderId="53" xfId="1" applyNumberFormat="1" applyFont="1" applyFill="1" applyBorder="1" applyAlignment="1">
      <alignment horizontal="center" vertical="center"/>
    </xf>
    <xf numFmtId="1" fontId="21" fillId="3" borderId="3" xfId="1" applyNumberFormat="1" applyFont="1" applyFill="1" applyBorder="1" applyAlignment="1">
      <alignment horizontal="center" vertical="center"/>
    </xf>
    <xf numFmtId="1" fontId="25" fillId="3" borderId="54" xfId="1" applyNumberFormat="1" applyFont="1" applyFill="1" applyBorder="1" applyAlignment="1">
      <alignment horizontal="center" vertical="center"/>
    </xf>
    <xf numFmtId="1" fontId="21" fillId="3" borderId="61" xfId="1" applyNumberFormat="1" applyFont="1" applyFill="1" applyBorder="1" applyAlignment="1">
      <alignment horizontal="center" vertical="center"/>
    </xf>
    <xf numFmtId="1" fontId="23" fillId="4" borderId="42" xfId="1" applyNumberFormat="1" applyFont="1" applyFill="1" applyBorder="1" applyAlignment="1">
      <alignment horizontal="center" vertical="center"/>
    </xf>
    <xf numFmtId="1" fontId="23" fillId="4" borderId="2" xfId="1" applyNumberFormat="1" applyFont="1" applyFill="1" applyBorder="1" applyAlignment="1">
      <alignment horizontal="center" vertical="center"/>
    </xf>
    <xf numFmtId="1" fontId="23" fillId="4" borderId="43" xfId="1" applyNumberFormat="1" applyFont="1" applyFill="1" applyBorder="1" applyAlignment="1">
      <alignment horizontal="center" vertical="center"/>
    </xf>
    <xf numFmtId="1" fontId="23" fillId="4" borderId="41" xfId="1" applyNumberFormat="1" applyFont="1" applyFill="1" applyBorder="1" applyAlignment="1">
      <alignment horizontal="center" vertical="center"/>
    </xf>
    <xf numFmtId="1" fontId="23" fillId="4" borderId="44" xfId="1" applyNumberFormat="1" applyFont="1" applyFill="1" applyBorder="1" applyAlignment="1">
      <alignment horizontal="center" vertical="center"/>
    </xf>
    <xf numFmtId="0" fontId="23" fillId="4" borderId="45" xfId="1" applyFont="1" applyFill="1" applyBorder="1" applyAlignment="1">
      <alignment horizontal="right" vertical="center"/>
    </xf>
    <xf numFmtId="0" fontId="35" fillId="4" borderId="19" xfId="0" applyFont="1" applyFill="1" applyBorder="1" applyAlignment="1">
      <alignment horizontal="left" vertical="center" wrapText="1"/>
    </xf>
    <xf numFmtId="0" fontId="37" fillId="4" borderId="20" xfId="0" applyFont="1" applyFill="1" applyBorder="1" applyAlignment="1">
      <alignment horizontal="center" vertical="center"/>
    </xf>
    <xf numFmtId="0" fontId="21" fillId="4" borderId="46" xfId="0" applyFont="1" applyFill="1" applyBorder="1" applyAlignment="1">
      <alignment horizontal="center" vertical="center"/>
    </xf>
    <xf numFmtId="0" fontId="37" fillId="4" borderId="24" xfId="0" applyFont="1" applyFill="1" applyBorder="1" applyAlignment="1">
      <alignment horizontal="center" vertical="center"/>
    </xf>
    <xf numFmtId="0" fontId="37" fillId="4" borderId="1" xfId="0" applyFont="1" applyFill="1" applyBorder="1" applyAlignment="1">
      <alignment horizontal="center" vertical="center"/>
    </xf>
    <xf numFmtId="0" fontId="38" fillId="4" borderId="46" xfId="0" applyFont="1" applyFill="1" applyBorder="1" applyAlignment="1">
      <alignment horizontal="center" vertical="center"/>
    </xf>
    <xf numFmtId="0" fontId="38" fillId="4" borderId="46" xfId="0" applyFont="1" applyFill="1" applyBorder="1" applyAlignment="1">
      <alignment horizontal="right" vertical="center"/>
    </xf>
    <xf numFmtId="0" fontId="38" fillId="4" borderId="19" xfId="0" applyFont="1" applyFill="1" applyBorder="1" applyAlignment="1">
      <alignment horizontal="center" vertical="center"/>
    </xf>
    <xf numFmtId="0" fontId="21" fillId="4" borderId="47" xfId="0" applyFont="1" applyFill="1" applyBorder="1" applyAlignment="1">
      <alignment horizontal="center" vertical="center"/>
    </xf>
    <xf numFmtId="0" fontId="21" fillId="4" borderId="46" xfId="0" applyFont="1" applyFill="1" applyBorder="1" applyAlignment="1">
      <alignment horizontal="right" vertical="center"/>
    </xf>
    <xf numFmtId="0" fontId="37" fillId="4" borderId="53" xfId="0" applyFont="1" applyFill="1" applyBorder="1" applyAlignment="1">
      <alignment horizontal="center" vertical="center"/>
    </xf>
    <xf numFmtId="0" fontId="21" fillId="4" borderId="54" xfId="0" applyFont="1" applyFill="1" applyBorder="1" applyAlignment="1">
      <alignment horizontal="center" vertical="center"/>
    </xf>
    <xf numFmtId="0" fontId="37" fillId="4" borderId="55" xfId="0" applyFont="1" applyFill="1" applyBorder="1" applyAlignment="1">
      <alignment horizontal="center" vertical="center"/>
    </xf>
    <xf numFmtId="0" fontId="37" fillId="4" borderId="3" xfId="0" applyFont="1" applyFill="1" applyBorder="1" applyAlignment="1">
      <alignment horizontal="center" vertical="center"/>
    </xf>
    <xf numFmtId="0" fontId="38" fillId="4" borderId="54" xfId="0" applyFont="1" applyFill="1" applyBorder="1" applyAlignment="1">
      <alignment horizontal="center" vertical="center"/>
    </xf>
    <xf numFmtId="0" fontId="38" fillId="4" borderId="54" xfId="0" applyFont="1" applyFill="1" applyBorder="1" applyAlignment="1">
      <alignment horizontal="right" vertical="center"/>
    </xf>
    <xf numFmtId="0" fontId="38" fillId="4" borderId="52" xfId="0" applyFont="1" applyFill="1" applyBorder="1" applyAlignment="1">
      <alignment horizontal="center" vertical="center"/>
    </xf>
    <xf numFmtId="0" fontId="41" fillId="4" borderId="56" xfId="0" applyFont="1" applyFill="1" applyBorder="1" applyAlignment="1">
      <alignment horizontal="center" vertical="center"/>
    </xf>
    <xf numFmtId="49" fontId="35" fillId="7" borderId="57" xfId="0" applyNumberFormat="1" applyFont="1" applyFill="1" applyBorder="1" applyAlignment="1">
      <alignment horizontal="left" vertical="center"/>
    </xf>
    <xf numFmtId="0" fontId="35" fillId="7" borderId="64" xfId="0" applyFont="1" applyFill="1" applyBorder="1" applyAlignment="1">
      <alignment horizontal="left" vertical="center" wrapText="1"/>
    </xf>
    <xf numFmtId="0" fontId="37" fillId="7" borderId="57" xfId="0" applyFont="1" applyFill="1" applyBorder="1" applyAlignment="1">
      <alignment horizontal="center" vertical="center"/>
    </xf>
    <xf numFmtId="0" fontId="38" fillId="7" borderId="58" xfId="0" applyFont="1" applyFill="1" applyBorder="1" applyAlignment="1">
      <alignment horizontal="center" vertical="center"/>
    </xf>
    <xf numFmtId="0" fontId="37" fillId="7" borderId="70" xfId="0" applyFont="1" applyFill="1" applyBorder="1" applyAlignment="1">
      <alignment horizontal="center" vertical="center"/>
    </xf>
    <xf numFmtId="0" fontId="37" fillId="7" borderId="59" xfId="0" applyFont="1" applyFill="1" applyBorder="1" applyAlignment="1">
      <alignment horizontal="center" vertical="center"/>
    </xf>
    <xf numFmtId="0" fontId="25" fillId="7" borderId="58" xfId="0" applyFont="1" applyFill="1" applyBorder="1" applyAlignment="1">
      <alignment horizontal="center" vertical="center"/>
    </xf>
    <xf numFmtId="0" fontId="42" fillId="7" borderId="66" xfId="0" applyFont="1" applyFill="1" applyBorder="1" applyAlignment="1">
      <alignment vertical="center"/>
    </xf>
    <xf numFmtId="0" fontId="38" fillId="7" borderId="58" xfId="0" applyFont="1" applyFill="1" applyBorder="1" applyAlignment="1">
      <alignment horizontal="right" vertical="center"/>
    </xf>
    <xf numFmtId="0" fontId="38" fillId="7" borderId="64" xfId="0" applyFont="1" applyFill="1" applyBorder="1" applyAlignment="1">
      <alignment horizontal="center" vertical="center"/>
    </xf>
    <xf numFmtId="0" fontId="41" fillId="7" borderId="60" xfId="0" applyFont="1" applyFill="1" applyBorder="1" applyAlignment="1">
      <alignment horizontal="center" vertical="center"/>
    </xf>
    <xf numFmtId="49" fontId="43" fillId="7" borderId="17" xfId="0" applyNumberFormat="1" applyFont="1" applyFill="1" applyBorder="1" applyAlignment="1">
      <alignment horizontal="left" vertical="center"/>
    </xf>
    <xf numFmtId="0" fontId="43" fillId="7" borderId="16" xfId="0" applyFont="1" applyFill="1" applyBorder="1" applyAlignment="1">
      <alignment horizontal="left" vertical="center" wrapText="1"/>
    </xf>
    <xf numFmtId="0" fontId="44" fillId="7" borderId="17" xfId="0" applyFont="1" applyFill="1" applyBorder="1" applyAlignment="1">
      <alignment horizontal="center" vertical="center"/>
    </xf>
    <xf numFmtId="0" fontId="45" fillId="7" borderId="62" xfId="0" applyFont="1" applyFill="1" applyBorder="1" applyAlignment="1">
      <alignment horizontal="center" vertical="center"/>
    </xf>
    <xf numFmtId="0" fontId="44" fillId="7" borderId="66" xfId="0" applyFont="1" applyFill="1" applyBorder="1" applyAlignment="1">
      <alignment horizontal="center" vertical="center"/>
    </xf>
    <xf numFmtId="0" fontId="44" fillId="7" borderId="65" xfId="0" applyFont="1" applyFill="1" applyBorder="1" applyAlignment="1">
      <alignment horizontal="center" vertical="center"/>
    </xf>
    <xf numFmtId="0" fontId="46" fillId="7" borderId="62" xfId="0" applyFont="1" applyFill="1" applyBorder="1" applyAlignment="1">
      <alignment horizontal="center" vertical="center"/>
    </xf>
    <xf numFmtId="0" fontId="45" fillId="7" borderId="62" xfId="0" applyFont="1" applyFill="1" applyBorder="1" applyAlignment="1">
      <alignment horizontal="right" vertical="center"/>
    </xf>
    <xf numFmtId="0" fontId="45" fillId="7" borderId="16" xfId="0" applyFont="1" applyFill="1" applyBorder="1" applyAlignment="1">
      <alignment horizontal="center" vertical="center"/>
    </xf>
    <xf numFmtId="0" fontId="47" fillId="7" borderId="67" xfId="0" applyFont="1" applyFill="1" applyBorder="1" applyAlignment="1">
      <alignment horizontal="center" vertical="center"/>
    </xf>
    <xf numFmtId="0" fontId="43" fillId="0" borderId="32" xfId="0" applyFont="1" applyBorder="1" applyAlignment="1">
      <alignment horizontal="left" vertical="center" wrapText="1"/>
    </xf>
    <xf numFmtId="0" fontId="48" fillId="0" borderId="30" xfId="0" applyFont="1" applyBorder="1" applyAlignment="1">
      <alignment horizontal="center" vertical="center"/>
    </xf>
    <xf numFmtId="0" fontId="48" fillId="0" borderId="63" xfId="0" applyFont="1" applyBorder="1" applyAlignment="1">
      <alignment horizontal="center" vertical="center"/>
    </xf>
    <xf numFmtId="0" fontId="44" fillId="0" borderId="31" xfId="0" applyFont="1" applyBorder="1" applyAlignment="1">
      <alignment horizontal="center" vertical="center"/>
    </xf>
    <xf numFmtId="0" fontId="44" fillId="0" borderId="71" xfId="0" applyFont="1" applyBorder="1" applyAlignment="1">
      <alignment horizontal="center" vertical="center"/>
    </xf>
    <xf numFmtId="0" fontId="45" fillId="0" borderId="63" xfId="0" applyFont="1" applyBorder="1" applyAlignment="1">
      <alignment horizontal="center" vertical="center"/>
    </xf>
    <xf numFmtId="0" fontId="45" fillId="0" borderId="63" xfId="0" applyFont="1" applyBorder="1" applyAlignment="1">
      <alignment horizontal="right" vertical="center"/>
    </xf>
    <xf numFmtId="0" fontId="45" fillId="0" borderId="32" xfId="0" applyFont="1" applyBorder="1" applyAlignment="1">
      <alignment horizontal="center" vertical="center"/>
    </xf>
    <xf numFmtId="0" fontId="47" fillId="0" borderId="34" xfId="0" applyFont="1" applyBorder="1" applyAlignment="1">
      <alignment horizontal="center" vertical="center"/>
    </xf>
    <xf numFmtId="0" fontId="37" fillId="4" borderId="57" xfId="0" applyFont="1" applyFill="1" applyBorder="1" applyAlignment="1">
      <alignment horizontal="center" vertical="center"/>
    </xf>
    <xf numFmtId="0" fontId="37" fillId="4" borderId="70" xfId="0" applyFont="1" applyFill="1" applyBorder="1" applyAlignment="1">
      <alignment horizontal="center" vertical="center"/>
    </xf>
    <xf numFmtId="0" fontId="37" fillId="4" borderId="59" xfId="0" applyFont="1" applyFill="1" applyBorder="1" applyAlignment="1">
      <alignment horizontal="center" vertical="center"/>
    </xf>
    <xf numFmtId="0" fontId="38" fillId="4" borderId="58" xfId="0" applyFont="1" applyFill="1" applyBorder="1" applyAlignment="1">
      <alignment horizontal="center" vertical="center"/>
    </xf>
    <xf numFmtId="0" fontId="38" fillId="4" borderId="58" xfId="0" applyFont="1" applyFill="1" applyBorder="1" applyAlignment="1">
      <alignment horizontal="right" vertical="center"/>
    </xf>
    <xf numFmtId="0" fontId="38" fillId="4" borderId="64" xfId="0" applyFont="1" applyFill="1" applyBorder="1" applyAlignment="1">
      <alignment horizontal="center" vertical="center"/>
    </xf>
    <xf numFmtId="0" fontId="41" fillId="4" borderId="60" xfId="0" applyFont="1" applyFill="1" applyBorder="1" applyAlignment="1">
      <alignment horizontal="center" vertical="center"/>
    </xf>
    <xf numFmtId="49" fontId="35" fillId="4" borderId="20" xfId="0" applyNumberFormat="1" applyFont="1" applyFill="1" applyBorder="1" applyAlignment="1">
      <alignment horizontal="left" vertical="center"/>
    </xf>
    <xf numFmtId="49" fontId="43" fillId="0" borderId="30" xfId="0" applyNumberFormat="1" applyFont="1" applyBorder="1" applyAlignment="1">
      <alignment horizontal="left" vertical="center"/>
    </xf>
    <xf numFmtId="49" fontId="35" fillId="3" borderId="57" xfId="0" applyNumberFormat="1" applyFont="1" applyFill="1" applyBorder="1" applyAlignment="1">
      <alignment horizontal="left" vertical="center"/>
    </xf>
    <xf numFmtId="0" fontId="35" fillId="3" borderId="64" xfId="0" applyFont="1" applyFill="1" applyBorder="1" applyAlignment="1">
      <alignment horizontal="left" vertical="center" wrapText="1"/>
    </xf>
    <xf numFmtId="0" fontId="37" fillId="3" borderId="57" xfId="0" applyFont="1" applyFill="1" applyBorder="1" applyAlignment="1">
      <alignment horizontal="center" vertical="center"/>
    </xf>
    <xf numFmtId="0" fontId="21" fillId="3" borderId="58" xfId="0" applyFont="1" applyFill="1" applyBorder="1" applyAlignment="1">
      <alignment horizontal="center" vertical="center"/>
    </xf>
    <xf numFmtId="0" fontId="37" fillId="3" borderId="70" xfId="0" applyFont="1" applyFill="1" applyBorder="1" applyAlignment="1">
      <alignment horizontal="center" vertical="center"/>
    </xf>
    <xf numFmtId="0" fontId="37" fillId="3" borderId="59" xfId="0" applyFont="1" applyFill="1" applyBorder="1" applyAlignment="1">
      <alignment horizontal="center" vertical="center"/>
    </xf>
    <xf numFmtId="49" fontId="35" fillId="3" borderId="53" xfId="0" applyNumberFormat="1" applyFont="1" applyFill="1" applyBorder="1" applyAlignment="1">
      <alignment horizontal="left" vertical="center"/>
    </xf>
    <xf numFmtId="0" fontId="35" fillId="3" borderId="52" xfId="0" applyFont="1" applyFill="1" applyBorder="1" applyAlignment="1">
      <alignment horizontal="left" vertical="center" wrapText="1"/>
    </xf>
    <xf numFmtId="0" fontId="37" fillId="3" borderId="53" xfId="0" applyFont="1" applyFill="1" applyBorder="1" applyAlignment="1">
      <alignment horizontal="center" vertical="center"/>
    </xf>
    <xf numFmtId="0" fontId="21" fillId="3" borderId="54" xfId="0" applyFont="1" applyFill="1" applyBorder="1" applyAlignment="1">
      <alignment horizontal="center" vertical="center"/>
    </xf>
    <xf numFmtId="0" fontId="37" fillId="3" borderId="55" xfId="0" applyFont="1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9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0" fontId="0" fillId="8" borderId="0" xfId="0" applyFill="1"/>
    <xf numFmtId="0" fontId="3" fillId="8" borderId="1" xfId="0" applyFont="1" applyFill="1" applyBorder="1" applyAlignment="1">
      <alignment horizontal="center" vertical="center" wrapText="1"/>
    </xf>
    <xf numFmtId="0" fontId="51" fillId="0" borderId="0" xfId="0" applyFont="1"/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0" fillId="9" borderId="0" xfId="0" applyFill="1"/>
    <xf numFmtId="0" fontId="0" fillId="0" borderId="0" xfId="0" applyAlignment="1">
      <alignment horizontal="center" vertical="center" wrapText="1"/>
    </xf>
    <xf numFmtId="0" fontId="49" fillId="6" borderId="1" xfId="0" applyFont="1" applyFill="1" applyBorder="1" applyAlignment="1">
      <alignment horizontal="center" vertical="center"/>
    </xf>
    <xf numFmtId="0" fontId="50" fillId="6" borderId="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2" fillId="2" borderId="0" xfId="2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20" fontId="10" fillId="3" borderId="23" xfId="0" applyNumberFormat="1" applyFont="1" applyFill="1" applyBorder="1" applyAlignment="1">
      <alignment horizontal="center" vertical="center" wrapText="1"/>
    </xf>
    <xf numFmtId="20" fontId="9" fillId="3" borderId="22" xfId="0" applyNumberFormat="1" applyFont="1" applyFill="1" applyBorder="1" applyAlignment="1">
      <alignment horizontal="center" vertical="center" wrapText="1"/>
    </xf>
    <xf numFmtId="20" fontId="9" fillId="3" borderId="21" xfId="0" applyNumberFormat="1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50" fillId="6" borderId="19" xfId="0" applyFont="1" applyFill="1" applyBorder="1" applyAlignment="1">
      <alignment horizontal="center" vertical="center"/>
    </xf>
    <xf numFmtId="0" fontId="50" fillId="6" borderId="51" xfId="0" applyFont="1" applyFill="1" applyBorder="1" applyAlignment="1">
      <alignment horizontal="center" vertical="center"/>
    </xf>
    <xf numFmtId="0" fontId="50" fillId="6" borderId="24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44" fillId="0" borderId="30" xfId="0" applyFont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20" fillId="4" borderId="29" xfId="1" applyFont="1" applyFill="1" applyBorder="1" applyAlignment="1">
      <alignment horizontal="center" vertical="center"/>
    </xf>
    <xf numFmtId="0" fontId="20" fillId="4" borderId="34" xfId="1" applyFont="1" applyFill="1" applyBorder="1" applyAlignment="1">
      <alignment horizontal="center" vertical="center"/>
    </xf>
    <xf numFmtId="0" fontId="18" fillId="4" borderId="0" xfId="1" applyFont="1" applyFill="1" applyAlignment="1">
      <alignment horizontal="center" vertical="center"/>
    </xf>
    <xf numFmtId="0" fontId="18" fillId="4" borderId="0" xfId="1" applyFont="1" applyFill="1" applyAlignment="1">
      <alignment horizontal="left" vertical="center"/>
    </xf>
    <xf numFmtId="0" fontId="19" fillId="4" borderId="0" xfId="1" applyFont="1" applyFill="1" applyAlignment="1">
      <alignment horizontal="center" vertical="center"/>
    </xf>
    <xf numFmtId="0" fontId="20" fillId="4" borderId="0" xfId="1" applyFont="1" applyFill="1" applyAlignment="1">
      <alignment horizontal="center" vertical="center"/>
    </xf>
    <xf numFmtId="0" fontId="21" fillId="4" borderId="0" xfId="1" applyFont="1" applyFill="1" applyAlignment="1">
      <alignment vertical="center"/>
    </xf>
    <xf numFmtId="0" fontId="20" fillId="4" borderId="25" xfId="1" applyFont="1" applyFill="1" applyBorder="1" applyAlignment="1">
      <alignment horizontal="center" vertical="center"/>
    </xf>
    <xf numFmtId="0" fontId="21" fillId="4" borderId="30" xfId="1" applyFont="1" applyFill="1" applyBorder="1" applyAlignment="1">
      <alignment vertical="center"/>
    </xf>
    <xf numFmtId="49" fontId="20" fillId="4" borderId="26" xfId="1" applyNumberFormat="1" applyFont="1" applyFill="1" applyBorder="1" applyAlignment="1">
      <alignment horizontal="center" vertical="center"/>
    </xf>
    <xf numFmtId="0" fontId="20" fillId="4" borderId="31" xfId="1" applyFont="1" applyFill="1" applyBorder="1" applyAlignment="1">
      <alignment horizontal="center" vertical="center"/>
    </xf>
    <xf numFmtId="0" fontId="20" fillId="4" borderId="27" xfId="1" applyFont="1" applyFill="1" applyBorder="1" applyAlignment="1">
      <alignment horizontal="center" vertical="center" wrapText="1"/>
    </xf>
    <xf numFmtId="0" fontId="20" fillId="4" borderId="32" xfId="1" applyFont="1" applyFill="1" applyBorder="1" applyAlignment="1">
      <alignment vertical="center" wrapText="1"/>
    </xf>
    <xf numFmtId="0" fontId="23" fillId="4" borderId="29" xfId="1" applyFont="1" applyFill="1" applyBorder="1" applyAlignment="1">
      <alignment horizontal="center" vertical="center"/>
    </xf>
    <xf numFmtId="0" fontId="23" fillId="4" borderId="34" xfId="1" applyFont="1" applyFill="1" applyBorder="1" applyAlignment="1">
      <alignment horizontal="center" vertical="center"/>
    </xf>
    <xf numFmtId="0" fontId="20" fillId="4" borderId="23" xfId="1" applyFont="1" applyFill="1" applyBorder="1" applyAlignment="1">
      <alignment horizontal="center" vertical="center"/>
    </xf>
    <xf numFmtId="0" fontId="20" fillId="4" borderId="22" xfId="1" applyFont="1" applyFill="1" applyBorder="1" applyAlignment="1">
      <alignment horizontal="center" vertical="center"/>
    </xf>
    <xf numFmtId="49" fontId="20" fillId="5" borderId="48" xfId="1" applyNumberFormat="1" applyFont="1" applyFill="1" applyBorder="1" applyAlignment="1">
      <alignment horizontal="left" vertical="center"/>
    </xf>
    <xf numFmtId="49" fontId="20" fillId="5" borderId="49" xfId="1" applyNumberFormat="1" applyFont="1" applyFill="1" applyBorder="1" applyAlignment="1">
      <alignment horizontal="left" vertical="center"/>
    </xf>
    <xf numFmtId="49" fontId="20" fillId="5" borderId="13" xfId="1" applyNumberFormat="1" applyFont="1" applyFill="1" applyBorder="1" applyAlignment="1">
      <alignment horizontal="left" vertical="center"/>
    </xf>
    <xf numFmtId="49" fontId="20" fillId="5" borderId="39" xfId="1" applyNumberFormat="1" applyFont="1" applyFill="1" applyBorder="1" applyAlignment="1">
      <alignment horizontal="left" vertical="center"/>
    </xf>
    <xf numFmtId="49" fontId="21" fillId="3" borderId="41" xfId="1" applyNumberFormat="1" applyFont="1" applyFill="1" applyBorder="1" applyAlignment="1">
      <alignment horizontal="left" vertical="center" wrapText="1"/>
    </xf>
    <xf numFmtId="0" fontId="15" fillId="3" borderId="42" xfId="1" applyFill="1" applyBorder="1" applyAlignment="1">
      <alignment vertical="center" wrapText="1"/>
    </xf>
    <xf numFmtId="0" fontId="21" fillId="3" borderId="2" xfId="1" applyFont="1" applyFill="1" applyBorder="1" applyAlignment="1">
      <alignment vertical="center"/>
    </xf>
    <xf numFmtId="0" fontId="21" fillId="3" borderId="41" xfId="1" applyFont="1" applyFill="1" applyBorder="1" applyAlignment="1">
      <alignment vertical="center"/>
    </xf>
    <xf numFmtId="0" fontId="21" fillId="4" borderId="1" xfId="1" applyFont="1" applyFill="1" applyBorder="1" applyAlignment="1">
      <alignment vertical="center"/>
    </xf>
    <xf numFmtId="0" fontId="21" fillId="4" borderId="19" xfId="1" applyFont="1" applyFill="1" applyBorder="1" applyAlignment="1">
      <alignment vertical="center"/>
    </xf>
    <xf numFmtId="0" fontId="21" fillId="3" borderId="19" xfId="1" applyFont="1" applyFill="1" applyBorder="1" applyAlignment="1">
      <alignment vertical="center"/>
    </xf>
    <xf numFmtId="0" fontId="21" fillId="3" borderId="18" xfId="1" applyFont="1" applyFill="1" applyBorder="1" applyAlignment="1">
      <alignment vertical="center"/>
    </xf>
    <xf numFmtId="0" fontId="21" fillId="3" borderId="1" xfId="1" applyFont="1" applyFill="1" applyBorder="1" applyAlignment="1">
      <alignment vertical="center"/>
    </xf>
    <xf numFmtId="0" fontId="27" fillId="3" borderId="19" xfId="1" applyFont="1" applyFill="1" applyBorder="1" applyAlignment="1">
      <alignment vertical="center"/>
    </xf>
    <xf numFmtId="0" fontId="27" fillId="4" borderId="19" xfId="1" applyFont="1" applyFill="1" applyBorder="1" applyAlignment="1">
      <alignment vertical="center"/>
    </xf>
    <xf numFmtId="0" fontId="28" fillId="4" borderId="0" xfId="1" applyFont="1" applyFill="1" applyAlignment="1">
      <alignment vertical="center" wrapText="1"/>
    </xf>
    <xf numFmtId="0" fontId="29" fillId="4" borderId="0" xfId="1" applyFont="1" applyFill="1" applyAlignment="1">
      <alignment vertical="center" wrapText="1"/>
    </xf>
    <xf numFmtId="0" fontId="21" fillId="4" borderId="19" xfId="1" applyFont="1" applyFill="1" applyBorder="1" applyAlignment="1">
      <alignment horizontal="left" vertical="center" wrapText="1"/>
    </xf>
    <xf numFmtId="0" fontId="15" fillId="4" borderId="18" xfId="1" applyFill="1" applyBorder="1" applyAlignment="1">
      <alignment horizontal="left" vertical="center" wrapText="1"/>
    </xf>
    <xf numFmtId="0" fontId="21" fillId="4" borderId="2" xfId="1" applyFont="1" applyFill="1" applyBorder="1" applyAlignment="1">
      <alignment vertical="center" wrapText="1"/>
    </xf>
    <xf numFmtId="0" fontId="27" fillId="4" borderId="41" xfId="1" applyFont="1" applyFill="1" applyBorder="1" applyAlignment="1">
      <alignment vertical="center" wrapText="1"/>
    </xf>
    <xf numFmtId="0" fontId="21" fillId="4" borderId="1" xfId="1" applyFont="1" applyFill="1" applyBorder="1" applyAlignment="1">
      <alignment vertical="center" wrapText="1"/>
    </xf>
    <xf numFmtId="0" fontId="21" fillId="4" borderId="19" xfId="1" applyFont="1" applyFill="1" applyBorder="1" applyAlignment="1">
      <alignment vertical="center" wrapText="1"/>
    </xf>
    <xf numFmtId="0" fontId="21" fillId="3" borderId="1" xfId="1" applyFont="1" applyFill="1" applyBorder="1" applyAlignment="1">
      <alignment horizontal="left" vertical="center"/>
    </xf>
    <xf numFmtId="0" fontId="21" fillId="3" borderId="19" xfId="1" applyFont="1" applyFill="1" applyBorder="1" applyAlignment="1">
      <alignment horizontal="left" vertical="center"/>
    </xf>
    <xf numFmtId="0" fontId="21" fillId="4" borderId="19" xfId="1" applyFont="1" applyFill="1" applyBorder="1" applyAlignment="1">
      <alignment horizontal="left" vertical="center"/>
    </xf>
    <xf numFmtId="0" fontId="21" fillId="4" borderId="51" xfId="1" applyFont="1" applyFill="1" applyBorder="1" applyAlignment="1">
      <alignment horizontal="left" vertical="center"/>
    </xf>
    <xf numFmtId="0" fontId="21" fillId="4" borderId="3" xfId="1" applyFont="1" applyFill="1" applyBorder="1" applyAlignment="1">
      <alignment horizontal="left" vertical="center"/>
    </xf>
    <xf numFmtId="0" fontId="21" fillId="4" borderId="52" xfId="1" applyFont="1" applyFill="1" applyBorder="1" applyAlignment="1">
      <alignment horizontal="left" vertical="center"/>
    </xf>
    <xf numFmtId="0" fontId="21" fillId="3" borderId="19" xfId="1" applyFont="1" applyFill="1" applyBorder="1" applyAlignment="1">
      <alignment horizontal="left" vertical="center" wrapText="1"/>
    </xf>
    <xf numFmtId="0" fontId="15" fillId="3" borderId="18" xfId="1" applyFill="1" applyBorder="1" applyAlignment="1">
      <alignment horizontal="left" vertical="center" wrapText="1"/>
    </xf>
    <xf numFmtId="0" fontId="17" fillId="4" borderId="0" xfId="1" applyFont="1" applyFill="1" applyAlignment="1">
      <alignment vertical="center" wrapText="1"/>
    </xf>
    <xf numFmtId="0" fontId="31" fillId="4" borderId="0" xfId="1" applyFont="1" applyFill="1" applyAlignment="1">
      <alignment vertical="center" wrapText="1"/>
    </xf>
    <xf numFmtId="0" fontId="21" fillId="4" borderId="3" xfId="1" applyFont="1" applyFill="1" applyBorder="1" applyAlignment="1">
      <alignment vertical="center"/>
    </xf>
    <xf numFmtId="0" fontId="27" fillId="4" borderId="52" xfId="1" applyFont="1" applyFill="1" applyBorder="1" applyAlignment="1">
      <alignment vertical="center"/>
    </xf>
    <xf numFmtId="0" fontId="21" fillId="4" borderId="16" xfId="1" applyFont="1" applyFill="1" applyBorder="1" applyAlignment="1">
      <alignment horizontal="left" vertical="center"/>
    </xf>
    <xf numFmtId="0" fontId="21" fillId="4" borderId="15" xfId="1" applyFont="1" applyFill="1" applyBorder="1" applyAlignment="1">
      <alignment horizontal="left" vertical="center"/>
    </xf>
    <xf numFmtId="0" fontId="21" fillId="4" borderId="1" xfId="1" applyFont="1" applyFill="1" applyBorder="1" applyAlignment="1">
      <alignment horizontal="left" vertical="center"/>
    </xf>
    <xf numFmtId="0" fontId="21" fillId="4" borderId="2" xfId="1" applyFont="1" applyFill="1" applyBorder="1" applyAlignment="1">
      <alignment vertical="center"/>
    </xf>
    <xf numFmtId="0" fontId="21" fillId="4" borderId="41" xfId="1" applyFont="1" applyFill="1" applyBorder="1" applyAlignment="1">
      <alignment vertical="center"/>
    </xf>
    <xf numFmtId="1" fontId="37" fillId="4" borderId="0" xfId="1" applyNumberFormat="1" applyFont="1" applyFill="1" applyAlignment="1">
      <alignment horizontal="center" vertical="center"/>
    </xf>
    <xf numFmtId="0" fontId="21" fillId="4" borderId="64" xfId="1" applyFont="1" applyFill="1" applyBorder="1" applyAlignment="1">
      <alignment vertical="center"/>
    </xf>
    <xf numFmtId="0" fontId="21" fillId="4" borderId="21" xfId="1" applyFont="1" applyFill="1" applyBorder="1" applyAlignment="1">
      <alignment vertical="center"/>
    </xf>
    <xf numFmtId="0" fontId="21" fillId="5" borderId="48" xfId="1" applyFont="1" applyFill="1" applyBorder="1" applyAlignment="1">
      <alignment horizontal="right" vertical="center"/>
    </xf>
    <xf numFmtId="0" fontId="21" fillId="5" borderId="49" xfId="1" applyFont="1" applyFill="1" applyBorder="1" applyAlignment="1">
      <alignment horizontal="right" vertical="center"/>
    </xf>
    <xf numFmtId="0" fontId="21" fillId="5" borderId="40" xfId="1" applyFont="1" applyFill="1" applyBorder="1" applyAlignment="1">
      <alignment horizontal="right" vertical="center"/>
    </xf>
    <xf numFmtId="0" fontId="3" fillId="8" borderId="52" xfId="0" applyFont="1" applyFill="1" applyBorder="1" applyAlignment="1">
      <alignment horizontal="center" vertical="center" wrapText="1"/>
    </xf>
    <xf numFmtId="0" fontId="3" fillId="8" borderId="55" xfId="0" applyFont="1" applyFill="1" applyBorder="1" applyAlignment="1">
      <alignment horizontal="center" vertical="center" wrapText="1"/>
    </xf>
    <xf numFmtId="0" fontId="3" fillId="8" borderId="72" xfId="0" applyFont="1" applyFill="1" applyBorder="1" applyAlignment="1">
      <alignment horizontal="center" vertical="center" wrapText="1"/>
    </xf>
    <xf numFmtId="0" fontId="3" fillId="8" borderId="73" xfId="0" applyFont="1" applyFill="1" applyBorder="1" applyAlignment="1">
      <alignment horizontal="center" vertical="center" wrapText="1"/>
    </xf>
    <xf numFmtId="0" fontId="3" fillId="8" borderId="41" xfId="0" applyFont="1" applyFill="1" applyBorder="1" applyAlignment="1">
      <alignment horizontal="center" vertical="center" wrapText="1"/>
    </xf>
    <xf numFmtId="0" fontId="3" fillId="8" borderId="42" xfId="0" applyFont="1" applyFill="1" applyBorder="1" applyAlignment="1">
      <alignment horizontal="center" vertical="center" wrapText="1"/>
    </xf>
  </cellXfs>
  <cellStyles count="3">
    <cellStyle name="Normál" xfId="0" builtinId="0"/>
    <cellStyle name="Normál 2" xfId="1" xr:uid="{00000000-0005-0000-0000-000001000000}"/>
    <cellStyle name="Normál 2 2" xfId="2" xr:uid="{00000000-0005-0000-0000-000002000000}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093EF-4E84-4F26-B24D-1D62DDCE3223}">
  <dimension ref="A1:T29"/>
  <sheetViews>
    <sheetView tabSelected="1" topLeftCell="A3" zoomScale="75" zoomScaleNormal="75" workbookViewId="0">
      <selection activeCell="I14" sqref="I14"/>
    </sheetView>
  </sheetViews>
  <sheetFormatPr defaultRowHeight="13.2" x14ac:dyDescent="0.25"/>
  <cols>
    <col min="2" max="2" width="14.33203125" customWidth="1"/>
    <col min="3" max="3" width="10.6640625" customWidth="1"/>
    <col min="4" max="4" width="12.88671875" customWidth="1"/>
    <col min="5" max="5" width="12.6640625" customWidth="1"/>
    <col min="6" max="7" width="27" customWidth="1"/>
    <col min="8" max="10" width="30.44140625" customWidth="1"/>
    <col min="11" max="11" width="39.5546875" customWidth="1"/>
    <col min="13" max="13" width="22.6640625" customWidth="1"/>
    <col min="14" max="14" width="28.33203125" customWidth="1"/>
  </cols>
  <sheetData>
    <row r="1" spans="1:20" ht="19.8" thickBot="1" x14ac:dyDescent="0.3">
      <c r="A1" s="290" t="s">
        <v>202</v>
      </c>
      <c r="B1" s="291"/>
      <c r="C1" s="13" t="s">
        <v>23</v>
      </c>
      <c r="D1" s="14" t="s">
        <v>22</v>
      </c>
      <c r="E1" s="14" t="s">
        <v>21</v>
      </c>
      <c r="F1" s="275" t="s">
        <v>20</v>
      </c>
      <c r="G1" s="276"/>
      <c r="H1" s="275" t="s">
        <v>19</v>
      </c>
      <c r="I1" s="277"/>
      <c r="J1" s="276"/>
      <c r="K1" s="13" t="s">
        <v>18</v>
      </c>
    </row>
    <row r="2" spans="1:20" ht="27" customHeight="1" x14ac:dyDescent="0.25">
      <c r="A2" s="4">
        <v>1</v>
      </c>
      <c r="B2" s="3" t="s">
        <v>17</v>
      </c>
      <c r="C2" s="1"/>
      <c r="D2" s="8"/>
      <c r="E2" s="8"/>
      <c r="H2" s="271" t="s">
        <v>188</v>
      </c>
      <c r="I2" s="274" t="s">
        <v>191</v>
      </c>
      <c r="J2" s="2"/>
      <c r="K2" s="274" t="s">
        <v>197</v>
      </c>
      <c r="M2" s="278" t="s">
        <v>181</v>
      </c>
      <c r="N2" s="279"/>
      <c r="O2" s="280"/>
      <c r="P2" s="9"/>
    </row>
    <row r="3" spans="1:20" ht="58.2" customHeight="1" x14ac:dyDescent="0.25">
      <c r="A3" s="4">
        <v>2</v>
      </c>
      <c r="B3" s="3" t="s">
        <v>16</v>
      </c>
      <c r="C3" s="1"/>
      <c r="D3" s="7"/>
      <c r="E3" s="8"/>
      <c r="F3" s="272" t="s">
        <v>183</v>
      </c>
      <c r="G3" s="272"/>
      <c r="H3" s="271"/>
      <c r="I3" s="274"/>
      <c r="J3" s="2"/>
      <c r="K3" s="274"/>
      <c r="M3" s="12" t="s">
        <v>15</v>
      </c>
      <c r="N3" s="281" t="s">
        <v>14</v>
      </c>
      <c r="O3" s="282"/>
      <c r="P3" s="9"/>
    </row>
    <row r="4" spans="1:20" ht="30.6" customHeight="1" thickBot="1" x14ac:dyDescent="0.3">
      <c r="A4" s="4">
        <v>3</v>
      </c>
      <c r="B4" s="3" t="s">
        <v>13</v>
      </c>
      <c r="C4" s="2"/>
      <c r="D4" s="7"/>
      <c r="E4" s="8"/>
      <c r="F4" s="359" t="s">
        <v>184</v>
      </c>
      <c r="G4" s="360"/>
      <c r="H4" s="272" t="s">
        <v>189</v>
      </c>
      <c r="I4" s="271" t="s">
        <v>192</v>
      </c>
      <c r="J4" s="2"/>
      <c r="K4" s="272" t="s">
        <v>198</v>
      </c>
      <c r="M4" s="11" t="s">
        <v>133</v>
      </c>
      <c r="N4" s="283" t="s">
        <v>12</v>
      </c>
      <c r="O4" s="284"/>
      <c r="P4" s="9"/>
    </row>
    <row r="5" spans="1:20" ht="21.6" customHeight="1" thickBot="1" x14ac:dyDescent="0.3">
      <c r="A5" s="4">
        <v>4</v>
      </c>
      <c r="B5" s="3" t="s">
        <v>11</v>
      </c>
      <c r="C5" s="2"/>
      <c r="D5" s="7"/>
      <c r="E5" s="8"/>
      <c r="F5" s="361"/>
      <c r="G5" s="362"/>
      <c r="H5" s="272"/>
      <c r="I5" s="271"/>
      <c r="J5" s="2"/>
      <c r="K5" s="272"/>
      <c r="M5" s="10"/>
      <c r="N5" s="285"/>
      <c r="O5" s="286"/>
      <c r="P5" s="9"/>
    </row>
    <row r="6" spans="1:20" ht="35.4" customHeight="1" x14ac:dyDescent="0.25">
      <c r="A6" s="4">
        <v>5</v>
      </c>
      <c r="B6" s="3" t="s">
        <v>10</v>
      </c>
      <c r="C6" s="2"/>
      <c r="D6" s="8"/>
      <c r="E6" s="8"/>
      <c r="F6" s="363"/>
      <c r="G6" s="364"/>
      <c r="H6" s="274" t="s">
        <v>190</v>
      </c>
      <c r="I6" s="271" t="s">
        <v>208</v>
      </c>
      <c r="J6" s="272" t="s">
        <v>193</v>
      </c>
      <c r="K6" s="254" t="s">
        <v>199</v>
      </c>
      <c r="M6" s="262" t="s">
        <v>179</v>
      </c>
      <c r="N6" s="263"/>
      <c r="O6" s="263"/>
      <c r="P6" s="264"/>
    </row>
    <row r="7" spans="1:20" ht="37.799999999999997" customHeight="1" x14ac:dyDescent="0.25">
      <c r="A7" s="4">
        <v>6</v>
      </c>
      <c r="B7" s="3" t="s">
        <v>9</v>
      </c>
      <c r="C7" s="2"/>
      <c r="D7" s="8"/>
      <c r="E7" s="8"/>
      <c r="F7" s="272" t="s">
        <v>182</v>
      </c>
      <c r="G7" s="271" t="s">
        <v>207</v>
      </c>
      <c r="H7" s="274"/>
      <c r="I7" s="271"/>
      <c r="J7" s="272"/>
      <c r="K7" s="272" t="s">
        <v>200</v>
      </c>
      <c r="M7" s="265"/>
      <c r="N7" s="266"/>
      <c r="O7" s="266"/>
      <c r="P7" s="267"/>
    </row>
    <row r="8" spans="1:20" ht="27.6" customHeight="1" x14ac:dyDescent="0.25">
      <c r="A8" s="4">
        <v>7</v>
      </c>
      <c r="B8" s="3" t="s">
        <v>8</v>
      </c>
      <c r="C8" s="1"/>
      <c r="D8" s="8"/>
      <c r="E8" s="8"/>
      <c r="F8" s="272"/>
      <c r="G8" s="271"/>
      <c r="H8" s="271" t="s">
        <v>194</v>
      </c>
      <c r="I8" s="271"/>
      <c r="J8" s="271"/>
      <c r="K8" s="272"/>
      <c r="M8" s="265"/>
      <c r="N8" s="266"/>
      <c r="O8" s="266"/>
      <c r="P8" s="267"/>
    </row>
    <row r="9" spans="1:20" ht="27.6" customHeight="1" x14ac:dyDescent="0.25">
      <c r="A9" s="4">
        <v>8</v>
      </c>
      <c r="B9" s="3" t="s">
        <v>7</v>
      </c>
      <c r="C9" s="1"/>
      <c r="D9" s="8"/>
      <c r="E9" s="8"/>
      <c r="F9" s="272" t="s">
        <v>186</v>
      </c>
      <c r="G9" s="272"/>
      <c r="H9" s="271"/>
      <c r="I9" s="271"/>
      <c r="J9" s="271"/>
      <c r="K9" s="272" t="s">
        <v>201</v>
      </c>
      <c r="M9" s="265"/>
      <c r="N9" s="266"/>
      <c r="O9" s="266"/>
      <c r="P9" s="267"/>
    </row>
    <row r="10" spans="1:20" ht="20.25" customHeight="1" x14ac:dyDescent="0.25">
      <c r="A10" s="4">
        <v>9</v>
      </c>
      <c r="B10" s="3" t="s">
        <v>6</v>
      </c>
      <c r="C10" s="1"/>
      <c r="D10" s="7"/>
      <c r="E10" s="8"/>
      <c r="F10" s="272"/>
      <c r="G10" s="272"/>
      <c r="H10" s="272" t="s">
        <v>195</v>
      </c>
      <c r="I10" s="272"/>
      <c r="J10" s="272"/>
      <c r="K10" s="272"/>
      <c r="M10" s="265"/>
      <c r="N10" s="266"/>
      <c r="O10" s="266"/>
      <c r="P10" s="267"/>
    </row>
    <row r="11" spans="1:20" ht="27.6" customHeight="1" x14ac:dyDescent="0.25">
      <c r="A11" s="4">
        <v>10</v>
      </c>
      <c r="B11" s="3" t="s">
        <v>5</v>
      </c>
      <c r="C11" s="1"/>
      <c r="D11" s="8"/>
      <c r="E11" s="8"/>
      <c r="F11" s="272" t="s">
        <v>209</v>
      </c>
      <c r="G11" s="272"/>
      <c r="H11" s="272"/>
      <c r="I11" s="272"/>
      <c r="J11" s="272"/>
      <c r="K11" s="2"/>
      <c r="M11" s="265"/>
      <c r="N11" s="266"/>
      <c r="O11" s="266"/>
      <c r="P11" s="267"/>
    </row>
    <row r="12" spans="1:20" ht="37.950000000000003" customHeight="1" thickBot="1" x14ac:dyDescent="0.3">
      <c r="A12" s="4">
        <v>11</v>
      </c>
      <c r="B12" s="3" t="s">
        <v>4</v>
      </c>
      <c r="C12" s="1"/>
      <c r="D12" s="8"/>
      <c r="E12" s="8"/>
      <c r="F12" s="292" t="s">
        <v>185</v>
      </c>
      <c r="G12" s="292"/>
      <c r="H12" s="272" t="s">
        <v>196</v>
      </c>
      <c r="I12" s="272"/>
      <c r="J12" s="272"/>
      <c r="K12" s="2"/>
      <c r="M12" s="268"/>
      <c r="N12" s="269"/>
      <c r="O12" s="269"/>
      <c r="P12" s="270"/>
    </row>
    <row r="13" spans="1:20" ht="27.6" customHeight="1" x14ac:dyDescent="0.25">
      <c r="A13" s="4">
        <v>12</v>
      </c>
      <c r="B13" s="3" t="s">
        <v>3</v>
      </c>
      <c r="C13" s="3"/>
      <c r="D13" s="2"/>
      <c r="E13" s="2"/>
      <c r="F13" s="292"/>
      <c r="G13" s="292"/>
      <c r="H13" s="2"/>
      <c r="I13" s="2"/>
      <c r="J13" s="2"/>
      <c r="K13" s="2"/>
      <c r="M13" s="6"/>
      <c r="N13" s="6"/>
      <c r="O13" s="6"/>
      <c r="P13" s="5"/>
    </row>
    <row r="14" spans="1:20" ht="27.6" customHeight="1" x14ac:dyDescent="0.25">
      <c r="A14" s="4">
        <v>13</v>
      </c>
      <c r="B14" s="3" t="s">
        <v>2</v>
      </c>
      <c r="C14" s="250"/>
      <c r="D14" s="2"/>
      <c r="E14" s="2"/>
      <c r="F14" s="272" t="s">
        <v>187</v>
      </c>
      <c r="G14" s="272"/>
      <c r="H14" s="2"/>
      <c r="I14" s="2"/>
      <c r="J14" s="2"/>
      <c r="K14" s="2"/>
      <c r="M14" s="273" t="s">
        <v>180</v>
      </c>
      <c r="N14" s="273"/>
      <c r="O14" s="273"/>
      <c r="P14" s="273"/>
      <c r="Q14" s="273"/>
      <c r="R14" s="273"/>
      <c r="S14" s="273"/>
      <c r="T14" s="273"/>
    </row>
    <row r="15" spans="1:20" ht="21" x14ac:dyDescent="0.25">
      <c r="A15" s="4">
        <v>14</v>
      </c>
      <c r="B15" s="3" t="s">
        <v>1</v>
      </c>
      <c r="C15" s="250"/>
      <c r="D15" s="2"/>
      <c r="E15" s="2"/>
      <c r="F15" s="272"/>
      <c r="G15" s="272"/>
      <c r="H15" s="2"/>
      <c r="I15" s="2"/>
      <c r="J15" s="2"/>
      <c r="K15" s="2"/>
      <c r="M15" s="273"/>
      <c r="N15" s="273"/>
      <c r="O15" s="273"/>
      <c r="P15" s="273"/>
      <c r="Q15" s="273"/>
      <c r="R15" s="273"/>
      <c r="S15" s="273"/>
      <c r="T15" s="273"/>
    </row>
    <row r="16" spans="1:20" ht="49.2" customHeight="1" x14ac:dyDescent="0.25">
      <c r="A16" s="4">
        <v>15</v>
      </c>
      <c r="B16" s="3" t="s">
        <v>0</v>
      </c>
      <c r="C16" s="250"/>
      <c r="D16" s="2"/>
      <c r="E16" s="2"/>
      <c r="F16" s="2"/>
      <c r="G16" s="2"/>
      <c r="H16" s="2"/>
      <c r="K16" s="2"/>
      <c r="M16" s="273"/>
      <c r="N16" s="273"/>
      <c r="O16" s="273"/>
      <c r="P16" s="273"/>
      <c r="Q16" s="273"/>
      <c r="R16" s="273"/>
      <c r="S16" s="273"/>
      <c r="T16" s="273"/>
    </row>
    <row r="17" spans="4:20" ht="13.2" customHeight="1" x14ac:dyDescent="0.25">
      <c r="D17" s="2"/>
      <c r="E17" s="2"/>
      <c r="F17" s="2"/>
      <c r="G17" s="2"/>
      <c r="H17" s="2"/>
      <c r="I17" s="2"/>
      <c r="J17" s="2"/>
      <c r="K17" s="2"/>
      <c r="M17" s="273"/>
      <c r="N17" s="273"/>
      <c r="O17" s="273"/>
      <c r="P17" s="273"/>
      <c r="Q17" s="273"/>
      <c r="R17" s="273"/>
      <c r="S17" s="273"/>
      <c r="T17" s="273"/>
    </row>
    <row r="18" spans="4:20" ht="12.75" customHeight="1" x14ac:dyDescent="0.25">
      <c r="M18" s="273"/>
      <c r="N18" s="273"/>
      <c r="O18" s="273"/>
      <c r="P18" s="273"/>
      <c r="Q18" s="273"/>
      <c r="R18" s="273"/>
      <c r="S18" s="273"/>
      <c r="T18" s="273"/>
    </row>
    <row r="19" spans="4:20" ht="55.95" customHeight="1" x14ac:dyDescent="0.35">
      <c r="D19" s="259"/>
      <c r="E19" s="259"/>
      <c r="F19" s="253"/>
      <c r="G19" t="s">
        <v>210</v>
      </c>
      <c r="H19" s="255" t="s">
        <v>211</v>
      </c>
      <c r="M19" s="273"/>
      <c r="N19" s="273"/>
      <c r="O19" s="273"/>
      <c r="P19" s="273"/>
      <c r="Q19" s="273"/>
      <c r="R19" s="273"/>
      <c r="S19" s="273"/>
      <c r="T19" s="273"/>
    </row>
    <row r="20" spans="4:20" ht="12.75" customHeight="1" x14ac:dyDescent="0.25">
      <c r="M20" s="273"/>
      <c r="N20" s="273"/>
      <c r="O20" s="273"/>
      <c r="P20" s="273"/>
      <c r="Q20" s="273"/>
      <c r="R20" s="273"/>
      <c r="S20" s="273"/>
      <c r="T20" s="273"/>
    </row>
    <row r="21" spans="4:20" ht="29.4" customHeight="1" x14ac:dyDescent="0.25">
      <c r="F21" s="258"/>
      <c r="G21" t="s">
        <v>212</v>
      </c>
      <c r="I21" s="256"/>
      <c r="J21" s="256"/>
    </row>
    <row r="22" spans="4:20" ht="15.6" x14ac:dyDescent="0.25">
      <c r="I22" s="257"/>
      <c r="J22" s="257"/>
      <c r="K22" s="251"/>
    </row>
    <row r="23" spans="4:20" ht="15" x14ac:dyDescent="0.25">
      <c r="I23" s="257"/>
      <c r="J23" s="257"/>
      <c r="K23" s="252"/>
    </row>
    <row r="24" spans="4:20" ht="15.6" x14ac:dyDescent="0.25">
      <c r="F24" s="260" t="s">
        <v>166</v>
      </c>
      <c r="G24" s="260"/>
      <c r="H24" s="260"/>
      <c r="I24" s="257"/>
      <c r="J24" s="257"/>
      <c r="K24" s="252"/>
    </row>
    <row r="25" spans="4:20" ht="15.6" x14ac:dyDescent="0.25">
      <c r="F25" s="261" t="s">
        <v>204</v>
      </c>
      <c r="G25" s="261"/>
      <c r="H25" s="261"/>
      <c r="I25" s="257"/>
      <c r="J25" s="257"/>
      <c r="K25" s="252"/>
      <c r="L25" s="251"/>
    </row>
    <row r="26" spans="4:20" ht="15" x14ac:dyDescent="0.25">
      <c r="F26" s="261" t="s">
        <v>205</v>
      </c>
      <c r="G26" s="261"/>
      <c r="H26" s="261"/>
      <c r="K26" s="252"/>
      <c r="L26" s="252"/>
    </row>
    <row r="27" spans="4:20" ht="15" x14ac:dyDescent="0.25">
      <c r="F27" s="287" t="s">
        <v>203</v>
      </c>
      <c r="G27" s="288"/>
      <c r="H27" s="289"/>
      <c r="K27" s="252"/>
      <c r="L27" s="252"/>
    </row>
    <row r="28" spans="4:20" ht="15" x14ac:dyDescent="0.25">
      <c r="F28" s="287" t="s">
        <v>206</v>
      </c>
      <c r="G28" s="288"/>
      <c r="H28" s="289"/>
      <c r="K28" s="252"/>
      <c r="L28" s="252"/>
    </row>
    <row r="29" spans="4:20" ht="15" x14ac:dyDescent="0.25">
      <c r="K29" s="252"/>
      <c r="L29" s="252"/>
    </row>
  </sheetData>
  <mergeCells count="37">
    <mergeCell ref="F27:H27"/>
    <mergeCell ref="F28:H28"/>
    <mergeCell ref="G7:G8"/>
    <mergeCell ref="F9:G10"/>
    <mergeCell ref="F12:G13"/>
    <mergeCell ref="F25:H25"/>
    <mergeCell ref="F26:H26"/>
    <mergeCell ref="K2:K3"/>
    <mergeCell ref="K7:K8"/>
    <mergeCell ref="K9:K10"/>
    <mergeCell ref="I6:I7"/>
    <mergeCell ref="H2:H3"/>
    <mergeCell ref="H1:J1"/>
    <mergeCell ref="H4:H5"/>
    <mergeCell ref="I2:I3"/>
    <mergeCell ref="I4:I5"/>
    <mergeCell ref="F24:H24"/>
    <mergeCell ref="J6:J7"/>
    <mergeCell ref="H8:J9"/>
    <mergeCell ref="H10:J11"/>
    <mergeCell ref="H12:J12"/>
    <mergeCell ref="F4:G6"/>
    <mergeCell ref="M14:T20"/>
    <mergeCell ref="D19:E19"/>
    <mergeCell ref="F11:G11"/>
    <mergeCell ref="F14:G15"/>
    <mergeCell ref="A1:B1"/>
    <mergeCell ref="K4:K5"/>
    <mergeCell ref="N4:O4"/>
    <mergeCell ref="N5:O5"/>
    <mergeCell ref="H6:H7"/>
    <mergeCell ref="M6:P12"/>
    <mergeCell ref="M2:O2"/>
    <mergeCell ref="N3:O3"/>
    <mergeCell ref="F7:F8"/>
    <mergeCell ref="F1:G1"/>
    <mergeCell ref="F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W151"/>
  <sheetViews>
    <sheetView showGridLines="0" topLeftCell="A5" zoomScale="50" zoomScaleNormal="50" zoomScaleSheetLayoutView="70" workbookViewId="0">
      <selection activeCell="D62" sqref="D62"/>
    </sheetView>
  </sheetViews>
  <sheetFormatPr defaultColWidth="9.109375" defaultRowHeight="13.2" x14ac:dyDescent="0.25"/>
  <cols>
    <col min="1" max="1" width="9.109375" style="150"/>
    <col min="2" max="2" width="4.88671875" style="151" customWidth="1"/>
    <col min="3" max="3" width="20.6640625" style="152" customWidth="1"/>
    <col min="4" max="4" width="41.44140625" style="153" customWidth="1"/>
    <col min="5" max="5" width="27.33203125" style="153" customWidth="1"/>
    <col min="6" max="6" width="7" style="150" bestFit="1" customWidth="1"/>
    <col min="7" max="7" width="8.109375" style="150" customWidth="1"/>
    <col min="8" max="8" width="4.6640625" style="150" bestFit="1" customWidth="1"/>
    <col min="9" max="9" width="6" style="149" customWidth="1"/>
    <col min="10" max="10" width="3.5546875" style="149" customWidth="1"/>
    <col min="11" max="11" width="5" style="150" customWidth="1"/>
    <col min="12" max="12" width="4.6640625" style="150" customWidth="1"/>
    <col min="13" max="13" width="6" style="150" customWidth="1"/>
    <col min="14" max="14" width="6.44140625" style="149" customWidth="1"/>
    <col min="15" max="15" width="3.5546875" style="149" customWidth="1"/>
    <col min="16" max="16" width="4" style="150" customWidth="1"/>
    <col min="17" max="17" width="4.6640625" style="150" customWidth="1"/>
    <col min="18" max="18" width="4.44140625" style="150" customWidth="1"/>
    <col min="19" max="19" width="7.109375" style="149" customWidth="1"/>
    <col min="20" max="20" width="5.44140625" style="149" customWidth="1"/>
    <col min="21" max="21" width="3.5546875" style="150" customWidth="1"/>
    <col min="22" max="22" width="4.88671875" style="150" customWidth="1"/>
    <col min="23" max="23" width="5.44140625" style="150" customWidth="1"/>
    <col min="24" max="24" width="6" style="149" customWidth="1"/>
    <col min="25" max="25" width="6.6640625" style="149" customWidth="1"/>
    <col min="26" max="26" width="3.5546875" style="150" customWidth="1"/>
    <col min="27" max="27" width="4.6640625" style="150" customWidth="1"/>
    <col min="28" max="28" width="3.5546875" style="150" customWidth="1"/>
    <col min="29" max="29" width="6" style="149" customWidth="1"/>
    <col min="30" max="30" width="7.44140625" style="149" customWidth="1"/>
    <col min="31" max="31" width="3.5546875" style="150" customWidth="1"/>
    <col min="32" max="32" width="4.6640625" style="150" customWidth="1"/>
    <col min="33" max="33" width="3.5546875" style="150" customWidth="1"/>
    <col min="34" max="34" width="7.88671875" style="149" customWidth="1"/>
    <col min="35" max="35" width="3.5546875" style="149" customWidth="1"/>
    <col min="36" max="36" width="3.5546875" style="150" customWidth="1"/>
    <col min="37" max="37" width="4.6640625" style="150" customWidth="1"/>
    <col min="38" max="38" width="3.5546875" style="150" customWidth="1"/>
    <col min="39" max="40" width="3.5546875" style="149" customWidth="1"/>
    <col min="41" max="41" width="3.5546875" style="150" customWidth="1"/>
    <col min="42" max="42" width="4.6640625" style="150" customWidth="1"/>
    <col min="43" max="43" width="34.6640625" style="150" customWidth="1"/>
    <col min="44" max="45" width="9.109375" style="150" hidden="1" customWidth="1"/>
    <col min="46" max="46" width="9.109375" style="150" customWidth="1"/>
    <col min="47" max="16384" width="9.109375" style="150"/>
  </cols>
  <sheetData>
    <row r="1" spans="2:49" s="18" customFormat="1" x14ac:dyDescent="0.25">
      <c r="B1" s="15"/>
      <c r="C1" s="16"/>
      <c r="D1" s="17"/>
      <c r="E1" s="17"/>
    </row>
    <row r="2" spans="2:49" s="22" customFormat="1" ht="17.399999999999999" x14ac:dyDescent="0.25">
      <c r="B2" s="19" t="s">
        <v>24</v>
      </c>
      <c r="C2" s="20"/>
      <c r="D2" s="21"/>
      <c r="E2" s="21"/>
      <c r="L2" s="298" t="s">
        <v>25</v>
      </c>
      <c r="M2" s="298"/>
      <c r="N2" s="298"/>
      <c r="O2" s="298"/>
      <c r="P2" s="298"/>
      <c r="Q2" s="298"/>
      <c r="R2" s="298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G2" s="299" t="s">
        <v>26</v>
      </c>
      <c r="AH2" s="299"/>
      <c r="AI2" s="299"/>
      <c r="AJ2" s="299"/>
      <c r="AK2" s="299"/>
      <c r="AL2" s="299"/>
      <c r="AM2" s="299"/>
      <c r="AN2" s="299"/>
      <c r="AO2" s="299"/>
      <c r="AP2" s="299"/>
      <c r="AQ2" s="299"/>
      <c r="AR2" s="24"/>
    </row>
    <row r="3" spans="2:49" s="22" customFormat="1" ht="17.399999999999999" x14ac:dyDescent="0.25">
      <c r="B3" s="19" t="s">
        <v>27</v>
      </c>
      <c r="C3" s="20"/>
      <c r="D3" s="21"/>
      <c r="E3" s="21"/>
      <c r="O3" s="23" t="s">
        <v>28</v>
      </c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4"/>
      <c r="AE3" s="24"/>
      <c r="AF3" s="24"/>
      <c r="AG3" s="299" t="s">
        <v>29</v>
      </c>
      <c r="AH3" s="299"/>
      <c r="AI3" s="299"/>
      <c r="AJ3" s="299"/>
      <c r="AK3" s="299"/>
      <c r="AL3" s="299"/>
      <c r="AM3" s="299"/>
      <c r="AN3" s="299"/>
      <c r="AO3" s="299"/>
      <c r="AP3" s="299"/>
      <c r="AQ3" s="299"/>
    </row>
    <row r="4" spans="2:49" s="22" customFormat="1" ht="17.399999999999999" x14ac:dyDescent="0.25">
      <c r="B4" s="19"/>
      <c r="C4" s="20"/>
      <c r="D4" s="21"/>
      <c r="E4" s="21"/>
      <c r="L4" s="22" t="s">
        <v>30</v>
      </c>
      <c r="O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4"/>
      <c r="AE4" s="24"/>
      <c r="AF4" s="24"/>
      <c r="AG4" s="299" t="s">
        <v>31</v>
      </c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18"/>
      <c r="AV4" s="18"/>
      <c r="AW4" s="18"/>
    </row>
    <row r="5" spans="2:49" s="22" customFormat="1" ht="18" x14ac:dyDescent="0.25">
      <c r="B5" s="19"/>
      <c r="C5" s="20"/>
      <c r="D5" s="21"/>
      <c r="E5" s="21"/>
      <c r="G5" s="300" t="s">
        <v>32</v>
      </c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23"/>
      <c r="Z5" s="23"/>
      <c r="AA5" s="23"/>
      <c r="AB5" s="23"/>
      <c r="AC5" s="23"/>
      <c r="AD5" s="24"/>
      <c r="AE5" s="24"/>
      <c r="AF5" s="24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8"/>
      <c r="AV5" s="18"/>
      <c r="AW5" s="18"/>
    </row>
    <row r="6" spans="2:49" s="18" customFormat="1" ht="25.5" customHeight="1" thickBot="1" x14ac:dyDescent="0.3">
      <c r="B6" s="301" t="s">
        <v>33</v>
      </c>
      <c r="C6" s="302"/>
      <c r="D6" s="302"/>
      <c r="E6" s="302"/>
      <c r="F6" s="302"/>
      <c r="G6" s="302"/>
      <c r="H6" s="302"/>
      <c r="I6" s="302"/>
      <c r="J6" s="302"/>
      <c r="K6" s="302"/>
      <c r="L6" s="302"/>
      <c r="M6" s="302"/>
      <c r="N6" s="302"/>
      <c r="O6" s="302"/>
      <c r="P6" s="302"/>
      <c r="Q6" s="302"/>
      <c r="R6" s="302"/>
      <c r="S6" s="302"/>
      <c r="T6" s="302"/>
      <c r="U6" s="302"/>
      <c r="V6" s="302"/>
      <c r="W6" s="302"/>
      <c r="X6" s="302"/>
      <c r="Y6" s="302"/>
      <c r="Z6" s="302"/>
      <c r="AA6" s="302"/>
      <c r="AB6" s="302"/>
      <c r="AC6" s="302"/>
      <c r="AD6" s="302"/>
      <c r="AE6" s="302"/>
      <c r="AF6" s="302"/>
      <c r="AG6" s="302"/>
      <c r="AH6" s="302"/>
      <c r="AI6" s="302"/>
      <c r="AJ6" s="302"/>
      <c r="AK6" s="302"/>
      <c r="AL6" s="302"/>
      <c r="AM6" s="302"/>
      <c r="AN6" s="302"/>
      <c r="AO6" s="302"/>
      <c r="AP6" s="302"/>
      <c r="AQ6" s="302"/>
    </row>
    <row r="7" spans="2:49" s="33" customFormat="1" ht="20.25" customHeight="1" x14ac:dyDescent="0.25">
      <c r="B7" s="303"/>
      <c r="C7" s="305" t="s">
        <v>34</v>
      </c>
      <c r="D7" s="307" t="s">
        <v>35</v>
      </c>
      <c r="E7" s="28"/>
      <c r="F7" s="29" t="s">
        <v>36</v>
      </c>
      <c r="G7" s="309" t="s">
        <v>37</v>
      </c>
      <c r="H7" s="311" t="s">
        <v>38</v>
      </c>
      <c r="I7" s="312"/>
      <c r="J7" s="312"/>
      <c r="K7" s="312"/>
      <c r="L7" s="312"/>
      <c r="M7" s="312"/>
      <c r="N7" s="312"/>
      <c r="O7" s="312"/>
      <c r="P7" s="312"/>
      <c r="Q7" s="312"/>
      <c r="R7" s="312"/>
      <c r="S7" s="312"/>
      <c r="T7" s="312"/>
      <c r="U7" s="312"/>
      <c r="V7" s="312"/>
      <c r="W7" s="312"/>
      <c r="X7" s="312"/>
      <c r="Y7" s="312"/>
      <c r="Z7" s="312"/>
      <c r="AA7" s="312"/>
      <c r="AB7" s="312"/>
      <c r="AC7" s="312"/>
      <c r="AD7" s="312"/>
      <c r="AE7" s="312"/>
      <c r="AF7" s="312"/>
      <c r="AG7" s="312"/>
      <c r="AH7" s="312"/>
      <c r="AI7" s="312"/>
      <c r="AJ7" s="312"/>
      <c r="AK7" s="312"/>
      <c r="AL7" s="30"/>
      <c r="AM7" s="30"/>
      <c r="AN7" s="30"/>
      <c r="AO7" s="31"/>
      <c r="AP7" s="32"/>
      <c r="AQ7" s="296" t="s">
        <v>39</v>
      </c>
    </row>
    <row r="8" spans="2:49" s="33" customFormat="1" ht="20.25" customHeight="1" thickBot="1" x14ac:dyDescent="0.3">
      <c r="B8" s="304"/>
      <c r="C8" s="306"/>
      <c r="D8" s="308"/>
      <c r="E8" s="34"/>
      <c r="F8" s="35" t="s">
        <v>40</v>
      </c>
      <c r="G8" s="310"/>
      <c r="H8" s="36"/>
      <c r="I8" s="37"/>
      <c r="J8" s="37" t="s">
        <v>41</v>
      </c>
      <c r="K8" s="37"/>
      <c r="L8" s="38"/>
      <c r="M8" s="37"/>
      <c r="N8" s="37"/>
      <c r="O8" s="37" t="s">
        <v>42</v>
      </c>
      <c r="P8" s="37"/>
      <c r="Q8" s="38"/>
      <c r="R8" s="37"/>
      <c r="S8" s="37"/>
      <c r="T8" s="39" t="s">
        <v>43</v>
      </c>
      <c r="U8" s="37"/>
      <c r="V8" s="38"/>
      <c r="W8" s="37"/>
      <c r="X8" s="37"/>
      <c r="Y8" s="39" t="s">
        <v>44</v>
      </c>
      <c r="Z8" s="37"/>
      <c r="AA8" s="38"/>
      <c r="AB8" s="37"/>
      <c r="AC8" s="37"/>
      <c r="AD8" s="39" t="s">
        <v>45</v>
      </c>
      <c r="AE8" s="37"/>
      <c r="AF8" s="38"/>
      <c r="AG8" s="36"/>
      <c r="AH8" s="37"/>
      <c r="AI8" s="37" t="s">
        <v>46</v>
      </c>
      <c r="AJ8" s="37"/>
      <c r="AK8" s="40"/>
      <c r="AL8" s="36"/>
      <c r="AM8" s="37"/>
      <c r="AN8" s="37" t="s">
        <v>47</v>
      </c>
      <c r="AO8" s="37"/>
      <c r="AP8" s="38"/>
      <c r="AQ8" s="297"/>
    </row>
    <row r="9" spans="2:49" s="33" customFormat="1" ht="19.5" customHeight="1" thickBot="1" x14ac:dyDescent="0.3">
      <c r="B9" s="41"/>
      <c r="C9" s="42"/>
      <c r="D9" s="30"/>
      <c r="E9" s="28"/>
      <c r="F9" s="41"/>
      <c r="G9" s="32"/>
      <c r="H9" s="27" t="s">
        <v>48</v>
      </c>
      <c r="I9" s="43" t="s">
        <v>49</v>
      </c>
      <c r="J9" s="43" t="s">
        <v>50</v>
      </c>
      <c r="K9" s="43" t="s">
        <v>51</v>
      </c>
      <c r="L9" s="44" t="s">
        <v>52</v>
      </c>
      <c r="M9" s="27" t="s">
        <v>48</v>
      </c>
      <c r="N9" s="43" t="s">
        <v>49</v>
      </c>
      <c r="O9" s="43" t="s">
        <v>50</v>
      </c>
      <c r="P9" s="43" t="s">
        <v>51</v>
      </c>
      <c r="Q9" s="44" t="s">
        <v>52</v>
      </c>
      <c r="R9" s="27" t="s">
        <v>48</v>
      </c>
      <c r="S9" s="43" t="s">
        <v>49</v>
      </c>
      <c r="T9" s="43" t="s">
        <v>50</v>
      </c>
      <c r="U9" s="43" t="s">
        <v>51</v>
      </c>
      <c r="V9" s="44" t="s">
        <v>52</v>
      </c>
      <c r="W9" s="27" t="s">
        <v>48</v>
      </c>
      <c r="X9" s="43" t="s">
        <v>49</v>
      </c>
      <c r="Y9" s="43" t="s">
        <v>50</v>
      </c>
      <c r="Z9" s="43" t="s">
        <v>51</v>
      </c>
      <c r="AA9" s="44" t="s">
        <v>52</v>
      </c>
      <c r="AB9" s="27" t="s">
        <v>48</v>
      </c>
      <c r="AC9" s="43" t="s">
        <v>49</v>
      </c>
      <c r="AD9" s="43" t="s">
        <v>50</v>
      </c>
      <c r="AE9" s="43" t="s">
        <v>51</v>
      </c>
      <c r="AF9" s="44" t="s">
        <v>52</v>
      </c>
      <c r="AG9" s="27" t="s">
        <v>48</v>
      </c>
      <c r="AH9" s="43" t="s">
        <v>49</v>
      </c>
      <c r="AI9" s="43" t="s">
        <v>50</v>
      </c>
      <c r="AJ9" s="43" t="s">
        <v>51</v>
      </c>
      <c r="AK9" s="44" t="s">
        <v>52</v>
      </c>
      <c r="AL9" s="27" t="s">
        <v>48</v>
      </c>
      <c r="AM9" s="43" t="s">
        <v>49</v>
      </c>
      <c r="AN9" s="43" t="s">
        <v>50</v>
      </c>
      <c r="AO9" s="43" t="s">
        <v>51</v>
      </c>
      <c r="AP9" s="44" t="s">
        <v>52</v>
      </c>
      <c r="AQ9" s="45" t="s">
        <v>34</v>
      </c>
    </row>
    <row r="10" spans="2:49" s="33" customFormat="1" ht="18.75" customHeight="1" thickBot="1" x14ac:dyDescent="0.3">
      <c r="B10" s="315" t="s">
        <v>53</v>
      </c>
      <c r="C10" s="316"/>
      <c r="D10" s="316"/>
      <c r="E10" s="46" t="s">
        <v>54</v>
      </c>
      <c r="F10" s="47">
        <f t="shared" ref="F10:AP10" si="0">SUM(F11:F20)</f>
        <v>152</v>
      </c>
      <c r="G10" s="47">
        <f t="shared" si="0"/>
        <v>45</v>
      </c>
      <c r="H10" s="47">
        <f t="shared" si="0"/>
        <v>28</v>
      </c>
      <c r="I10" s="47">
        <f t="shared" si="0"/>
        <v>28</v>
      </c>
      <c r="J10" s="47">
        <f t="shared" si="0"/>
        <v>8</v>
      </c>
      <c r="K10" s="47">
        <f t="shared" si="0"/>
        <v>0</v>
      </c>
      <c r="L10" s="47">
        <f t="shared" si="0"/>
        <v>19</v>
      </c>
      <c r="M10" s="47">
        <f t="shared" si="0"/>
        <v>40</v>
      </c>
      <c r="N10" s="47">
        <f t="shared" si="0"/>
        <v>20</v>
      </c>
      <c r="O10" s="47">
        <f t="shared" si="0"/>
        <v>16</v>
      </c>
      <c r="P10" s="47">
        <f t="shared" si="0"/>
        <v>0</v>
      </c>
      <c r="Q10" s="47">
        <f t="shared" si="0"/>
        <v>22</v>
      </c>
      <c r="R10" s="47">
        <f t="shared" si="0"/>
        <v>4</v>
      </c>
      <c r="S10" s="47">
        <f t="shared" si="0"/>
        <v>8</v>
      </c>
      <c r="T10" s="47">
        <f t="shared" si="0"/>
        <v>0</v>
      </c>
      <c r="U10" s="47">
        <f t="shared" si="0"/>
        <v>0</v>
      </c>
      <c r="V10" s="47">
        <f t="shared" si="0"/>
        <v>4</v>
      </c>
      <c r="W10" s="47">
        <f t="shared" si="0"/>
        <v>0</v>
      </c>
      <c r="X10" s="47">
        <f t="shared" si="0"/>
        <v>0</v>
      </c>
      <c r="Y10" s="47">
        <f t="shared" si="0"/>
        <v>0</v>
      </c>
      <c r="Z10" s="47">
        <f t="shared" si="0"/>
        <v>0</v>
      </c>
      <c r="AA10" s="47">
        <f t="shared" si="0"/>
        <v>0</v>
      </c>
      <c r="AB10" s="47">
        <f t="shared" si="0"/>
        <v>0</v>
      </c>
      <c r="AC10" s="47">
        <f t="shared" si="0"/>
        <v>0</v>
      </c>
      <c r="AD10" s="47">
        <f t="shared" si="0"/>
        <v>0</v>
      </c>
      <c r="AE10" s="47">
        <f t="shared" si="0"/>
        <v>0</v>
      </c>
      <c r="AF10" s="47">
        <f t="shared" si="0"/>
        <v>0</v>
      </c>
      <c r="AG10" s="47">
        <f t="shared" si="0"/>
        <v>0</v>
      </c>
      <c r="AH10" s="47">
        <f t="shared" si="0"/>
        <v>0</v>
      </c>
      <c r="AI10" s="47">
        <f t="shared" si="0"/>
        <v>0</v>
      </c>
      <c r="AJ10" s="47">
        <f t="shared" si="0"/>
        <v>0</v>
      </c>
      <c r="AK10" s="47">
        <f t="shared" si="0"/>
        <v>0</v>
      </c>
      <c r="AL10" s="47">
        <f t="shared" si="0"/>
        <v>0</v>
      </c>
      <c r="AM10" s="47">
        <f t="shared" si="0"/>
        <v>0</v>
      </c>
      <c r="AN10" s="47">
        <f t="shared" si="0"/>
        <v>0</v>
      </c>
      <c r="AO10" s="47">
        <f t="shared" si="0"/>
        <v>0</v>
      </c>
      <c r="AP10" s="47">
        <f t="shared" si="0"/>
        <v>0</v>
      </c>
      <c r="AQ10" s="48"/>
    </row>
    <row r="11" spans="2:49" s="33" customFormat="1" ht="19.95" customHeight="1" x14ac:dyDescent="0.25">
      <c r="B11" s="49" t="s">
        <v>41</v>
      </c>
      <c r="C11" s="154" t="s">
        <v>55</v>
      </c>
      <c r="D11" s="317" t="s">
        <v>56</v>
      </c>
      <c r="E11" s="318"/>
      <c r="F11" s="155">
        <f>H11+I11+J11+M11+N11+O11+P11+R11+S11+T11+W11+X11+Y11+AB11+AC11+AD11+AG11+AH11+AI11+AL11+AM11+AN11</f>
        <v>16</v>
      </c>
      <c r="G11" s="156">
        <v>5</v>
      </c>
      <c r="H11" s="157">
        <v>4</v>
      </c>
      <c r="I11" s="155">
        <v>12</v>
      </c>
      <c r="J11" s="155">
        <v>0</v>
      </c>
      <c r="K11" s="155" t="s">
        <v>57</v>
      </c>
      <c r="L11" s="156">
        <v>5</v>
      </c>
      <c r="M11" s="175"/>
      <c r="N11" s="176"/>
      <c r="O11" s="176"/>
      <c r="P11" s="176"/>
      <c r="Q11" s="177"/>
      <c r="R11" s="175"/>
      <c r="S11" s="176"/>
      <c r="T11" s="176"/>
      <c r="U11" s="176"/>
      <c r="V11" s="178"/>
      <c r="W11" s="179"/>
      <c r="X11" s="176"/>
      <c r="Y11" s="176"/>
      <c r="Z11" s="176"/>
      <c r="AA11" s="177"/>
      <c r="AB11" s="175"/>
      <c r="AC11" s="176"/>
      <c r="AD11" s="176"/>
      <c r="AE11" s="176"/>
      <c r="AF11" s="178"/>
      <c r="AG11" s="179"/>
      <c r="AH11" s="176"/>
      <c r="AI11" s="176"/>
      <c r="AJ11" s="176"/>
      <c r="AK11" s="177"/>
      <c r="AL11" s="175"/>
      <c r="AM11" s="176"/>
      <c r="AN11" s="176"/>
      <c r="AO11" s="176"/>
      <c r="AP11" s="178"/>
      <c r="AQ11" s="180"/>
    </row>
    <row r="12" spans="2:49" s="33" customFormat="1" ht="15" customHeight="1" x14ac:dyDescent="0.25">
      <c r="B12" s="49" t="s">
        <v>42</v>
      </c>
      <c r="C12" s="158" t="s">
        <v>58</v>
      </c>
      <c r="D12" s="319" t="s">
        <v>59</v>
      </c>
      <c r="E12" s="320"/>
      <c r="F12" s="159">
        <f>SUM(H12,I12,J12,M12,N12,O12,R12,S12,T12,W12,X12,Y12,AB12,AC12,AD12,AG12,AH12,AI12,AL12,AM12,AN12)</f>
        <v>16</v>
      </c>
      <c r="G12" s="160">
        <f>SUM(L12,Q12,V12,AA12,AF12,AK12,AP12)</f>
        <v>6</v>
      </c>
      <c r="H12" s="159">
        <v>8</v>
      </c>
      <c r="I12" s="155">
        <v>8</v>
      </c>
      <c r="J12" s="155">
        <v>0</v>
      </c>
      <c r="K12" s="155" t="s">
        <v>60</v>
      </c>
      <c r="L12" s="161">
        <v>6</v>
      </c>
      <c r="M12" s="53"/>
      <c r="N12" s="50"/>
      <c r="O12" s="50"/>
      <c r="P12" s="50"/>
      <c r="Q12" s="54"/>
      <c r="R12" s="53"/>
      <c r="S12" s="50"/>
      <c r="T12" s="50"/>
      <c r="U12" s="50"/>
      <c r="V12" s="54"/>
      <c r="W12" s="53"/>
      <c r="X12" s="50"/>
      <c r="Y12" s="50"/>
      <c r="Z12" s="50"/>
      <c r="AA12" s="54"/>
      <c r="AB12" s="53"/>
      <c r="AC12" s="50"/>
      <c r="AD12" s="50"/>
      <c r="AE12" s="50"/>
      <c r="AF12" s="54"/>
      <c r="AG12" s="53"/>
      <c r="AH12" s="50"/>
      <c r="AI12" s="50"/>
      <c r="AJ12" s="50"/>
      <c r="AK12" s="54"/>
      <c r="AL12" s="52"/>
      <c r="AM12" s="50"/>
      <c r="AN12" s="50"/>
      <c r="AO12" s="50"/>
      <c r="AP12" s="54"/>
      <c r="AQ12" s="55"/>
    </row>
    <row r="13" spans="2:49" s="33" customFormat="1" ht="15.6" x14ac:dyDescent="0.25">
      <c r="B13" s="49" t="s">
        <v>43</v>
      </c>
      <c r="C13" s="56" t="s">
        <v>61</v>
      </c>
      <c r="D13" s="321" t="s">
        <v>62</v>
      </c>
      <c r="E13" s="322"/>
      <c r="F13" s="57">
        <f t="shared" ref="F13:F20" si="1">SUM(H13,I13,J13,M13,N13,O13,R13,S13,T13,W13,X13,Y13,AB13,AC13,AD13,AG13,AH13,AI13,AL13,AM13,AN13)</f>
        <v>16</v>
      </c>
      <c r="G13" s="58">
        <v>6</v>
      </c>
      <c r="H13" s="57"/>
      <c r="I13" s="59"/>
      <c r="J13" s="59"/>
      <c r="K13" s="59"/>
      <c r="L13" s="60"/>
      <c r="M13" s="57">
        <v>8</v>
      </c>
      <c r="N13" s="59">
        <v>8</v>
      </c>
      <c r="O13" s="59">
        <v>0</v>
      </c>
      <c r="P13" s="59" t="s">
        <v>60</v>
      </c>
      <c r="Q13" s="60">
        <v>6</v>
      </c>
      <c r="R13" s="57"/>
      <c r="S13" s="59"/>
      <c r="T13" s="59"/>
      <c r="U13" s="59"/>
      <c r="V13" s="60"/>
      <c r="W13" s="57"/>
      <c r="X13" s="59"/>
      <c r="Y13" s="59"/>
      <c r="Z13" s="59"/>
      <c r="AA13" s="60"/>
      <c r="AB13" s="57"/>
      <c r="AC13" s="59"/>
      <c r="AD13" s="59"/>
      <c r="AE13" s="59"/>
      <c r="AF13" s="60"/>
      <c r="AG13" s="57"/>
      <c r="AH13" s="59"/>
      <c r="AI13" s="59"/>
      <c r="AJ13" s="59"/>
      <c r="AK13" s="60"/>
      <c r="AL13" s="61"/>
      <c r="AM13" s="59"/>
      <c r="AN13" s="59"/>
      <c r="AO13" s="59"/>
      <c r="AP13" s="60"/>
      <c r="AQ13" s="62" t="s">
        <v>63</v>
      </c>
    </row>
    <row r="14" spans="2:49" s="33" customFormat="1" ht="15" customHeight="1" x14ac:dyDescent="0.25">
      <c r="B14" s="49" t="s">
        <v>44</v>
      </c>
      <c r="C14" s="162" t="s">
        <v>64</v>
      </c>
      <c r="D14" s="323" t="s">
        <v>65</v>
      </c>
      <c r="E14" s="324"/>
      <c r="F14" s="163">
        <f t="shared" si="1"/>
        <v>16</v>
      </c>
      <c r="G14" s="164">
        <f t="shared" ref="G14:G20" si="2">SUM(L14,Q14,V14,AA14,AF14,AK14,AP14)</f>
        <v>4</v>
      </c>
      <c r="H14" s="163">
        <v>8</v>
      </c>
      <c r="I14" s="165">
        <v>0</v>
      </c>
      <c r="J14" s="165">
        <v>8</v>
      </c>
      <c r="K14" s="165" t="s">
        <v>60</v>
      </c>
      <c r="L14" s="166">
        <v>4</v>
      </c>
      <c r="M14" s="57"/>
      <c r="N14" s="59"/>
      <c r="O14" s="59"/>
      <c r="P14" s="59"/>
      <c r="Q14" s="60"/>
      <c r="R14" s="57"/>
      <c r="S14" s="59"/>
      <c r="T14" s="59"/>
      <c r="U14" s="59"/>
      <c r="V14" s="60"/>
      <c r="W14" s="57"/>
      <c r="X14" s="59"/>
      <c r="Y14" s="59"/>
      <c r="Z14" s="59"/>
      <c r="AA14" s="60"/>
      <c r="AB14" s="57"/>
      <c r="AC14" s="59"/>
      <c r="AD14" s="59"/>
      <c r="AE14" s="59"/>
      <c r="AF14" s="60"/>
      <c r="AG14" s="57"/>
      <c r="AH14" s="59"/>
      <c r="AI14" s="59"/>
      <c r="AJ14" s="59"/>
      <c r="AK14" s="60"/>
      <c r="AL14" s="61"/>
      <c r="AM14" s="59"/>
      <c r="AN14" s="59"/>
      <c r="AO14" s="59"/>
      <c r="AP14" s="60"/>
      <c r="AQ14" s="62"/>
    </row>
    <row r="15" spans="2:49" s="33" customFormat="1" ht="15" customHeight="1" x14ac:dyDescent="0.25">
      <c r="B15" s="49" t="s">
        <v>45</v>
      </c>
      <c r="C15" s="63" t="s">
        <v>66</v>
      </c>
      <c r="D15" s="321" t="s">
        <v>67</v>
      </c>
      <c r="E15" s="322"/>
      <c r="F15" s="57">
        <f t="shared" si="1"/>
        <v>16</v>
      </c>
      <c r="G15" s="58">
        <f t="shared" si="2"/>
        <v>4</v>
      </c>
      <c r="H15" s="57"/>
      <c r="I15" s="59"/>
      <c r="J15" s="59"/>
      <c r="K15" s="59"/>
      <c r="L15" s="60"/>
      <c r="M15" s="57">
        <v>8</v>
      </c>
      <c r="N15" s="59">
        <v>0</v>
      </c>
      <c r="O15" s="59">
        <v>8</v>
      </c>
      <c r="P15" s="59" t="s">
        <v>60</v>
      </c>
      <c r="Q15" s="60">
        <v>4</v>
      </c>
      <c r="R15" s="57"/>
      <c r="S15" s="59"/>
      <c r="T15" s="59"/>
      <c r="U15" s="59"/>
      <c r="V15" s="60"/>
      <c r="W15" s="57"/>
      <c r="X15" s="59"/>
      <c r="Y15" s="59"/>
      <c r="Z15" s="59"/>
      <c r="AA15" s="60"/>
      <c r="AB15" s="57"/>
      <c r="AC15" s="59"/>
      <c r="AD15" s="59"/>
      <c r="AE15" s="59"/>
      <c r="AF15" s="60"/>
      <c r="AG15" s="57"/>
      <c r="AH15" s="59"/>
      <c r="AI15" s="59"/>
      <c r="AJ15" s="59"/>
      <c r="AK15" s="60"/>
      <c r="AL15" s="61"/>
      <c r="AM15" s="59"/>
      <c r="AN15" s="59"/>
      <c r="AO15" s="59"/>
      <c r="AP15" s="60"/>
      <c r="AQ15" s="62" t="s">
        <v>64</v>
      </c>
    </row>
    <row r="16" spans="2:49" s="33" customFormat="1" ht="15" customHeight="1" x14ac:dyDescent="0.25">
      <c r="B16" s="49" t="s">
        <v>46</v>
      </c>
      <c r="C16" s="63" t="s">
        <v>68</v>
      </c>
      <c r="D16" s="321" t="s">
        <v>69</v>
      </c>
      <c r="E16" s="322"/>
      <c r="F16" s="57">
        <f t="shared" si="1"/>
        <v>16</v>
      </c>
      <c r="G16" s="58">
        <f t="shared" si="2"/>
        <v>4</v>
      </c>
      <c r="H16" s="57"/>
      <c r="I16" s="59"/>
      <c r="J16" s="59"/>
      <c r="K16" s="59"/>
      <c r="L16" s="60"/>
      <c r="M16" s="57">
        <v>8</v>
      </c>
      <c r="N16" s="59">
        <v>8</v>
      </c>
      <c r="O16" s="59">
        <v>0</v>
      </c>
      <c r="P16" s="59" t="s">
        <v>60</v>
      </c>
      <c r="Q16" s="60">
        <v>4</v>
      </c>
      <c r="R16" s="57"/>
      <c r="S16" s="59"/>
      <c r="T16" s="59"/>
      <c r="U16" s="59"/>
      <c r="V16" s="60"/>
      <c r="W16" s="57"/>
      <c r="X16" s="59"/>
      <c r="Y16" s="59"/>
      <c r="Z16" s="59"/>
      <c r="AA16" s="60"/>
      <c r="AB16" s="57"/>
      <c r="AC16" s="59"/>
      <c r="AD16" s="59"/>
      <c r="AE16" s="59"/>
      <c r="AF16" s="60"/>
      <c r="AG16" s="57"/>
      <c r="AH16" s="59"/>
      <c r="AI16" s="59"/>
      <c r="AJ16" s="59"/>
      <c r="AK16" s="60"/>
      <c r="AL16" s="61"/>
      <c r="AM16" s="59"/>
      <c r="AN16" s="59"/>
      <c r="AO16" s="59"/>
      <c r="AP16" s="60"/>
      <c r="AQ16" s="62"/>
    </row>
    <row r="17" spans="2:49" s="33" customFormat="1" ht="15.6" x14ac:dyDescent="0.25">
      <c r="B17" s="49" t="s">
        <v>47</v>
      </c>
      <c r="C17" s="168" t="s">
        <v>70</v>
      </c>
      <c r="D17" s="325" t="s">
        <v>71</v>
      </c>
      <c r="E17" s="326"/>
      <c r="F17" s="163">
        <f>H17+I17+J17+M17+N17+O17+R17+S17+T17+W17+X17+Y17+AB17+AC17+AD17+AG17+AH17+AI17+AL17+AM17+AN17</f>
        <v>16</v>
      </c>
      <c r="G17" s="164">
        <f t="shared" si="2"/>
        <v>4</v>
      </c>
      <c r="H17" s="163">
        <v>8</v>
      </c>
      <c r="I17" s="165">
        <v>8</v>
      </c>
      <c r="J17" s="165">
        <v>0</v>
      </c>
      <c r="K17" s="165" t="s">
        <v>57</v>
      </c>
      <c r="L17" s="166">
        <v>4</v>
      </c>
      <c r="M17" s="57"/>
      <c r="N17" s="59"/>
      <c r="O17" s="59"/>
      <c r="P17" s="59"/>
      <c r="Q17" s="60"/>
      <c r="R17" s="57"/>
      <c r="S17" s="59"/>
      <c r="T17" s="59"/>
      <c r="U17" s="59"/>
      <c r="V17" s="60"/>
      <c r="W17" s="57"/>
      <c r="X17" s="59"/>
      <c r="Y17" s="59"/>
      <c r="Z17" s="59"/>
      <c r="AA17" s="60"/>
      <c r="AB17" s="57"/>
      <c r="AC17" s="59"/>
      <c r="AD17" s="59"/>
      <c r="AE17" s="59"/>
      <c r="AF17" s="60"/>
      <c r="AG17" s="57"/>
      <c r="AH17" s="59"/>
      <c r="AI17" s="59"/>
      <c r="AJ17" s="59"/>
      <c r="AK17" s="60"/>
      <c r="AL17" s="61"/>
      <c r="AM17" s="59"/>
      <c r="AN17" s="59"/>
      <c r="AO17" s="59"/>
      <c r="AP17" s="60"/>
      <c r="AQ17" s="62"/>
    </row>
    <row r="18" spans="2:49" s="33" customFormat="1" ht="15.6" x14ac:dyDescent="0.25">
      <c r="B18" s="49" t="s">
        <v>72</v>
      </c>
      <c r="C18" s="56" t="s">
        <v>73</v>
      </c>
      <c r="D18" s="321" t="s">
        <v>74</v>
      </c>
      <c r="E18" s="327"/>
      <c r="F18" s="57">
        <f t="shared" si="1"/>
        <v>12</v>
      </c>
      <c r="G18" s="58">
        <f t="shared" si="2"/>
        <v>4</v>
      </c>
      <c r="H18" s="57"/>
      <c r="I18" s="59"/>
      <c r="J18" s="59"/>
      <c r="K18" s="59"/>
      <c r="L18" s="60"/>
      <c r="M18" s="57"/>
      <c r="N18" s="59"/>
      <c r="O18" s="59"/>
      <c r="P18" s="59"/>
      <c r="Q18" s="60"/>
      <c r="R18" s="57">
        <v>4</v>
      </c>
      <c r="S18" s="59">
        <v>8</v>
      </c>
      <c r="T18" s="59">
        <v>0</v>
      </c>
      <c r="U18" s="59" t="s">
        <v>57</v>
      </c>
      <c r="V18" s="60">
        <v>4</v>
      </c>
      <c r="W18" s="57"/>
      <c r="X18" s="59"/>
      <c r="Y18" s="59"/>
      <c r="Z18" s="59"/>
      <c r="AA18" s="60"/>
      <c r="AB18" s="57"/>
      <c r="AC18" s="59"/>
      <c r="AD18" s="59"/>
      <c r="AE18" s="59"/>
      <c r="AF18" s="60"/>
      <c r="AG18" s="57"/>
      <c r="AH18" s="59"/>
      <c r="AI18" s="59"/>
      <c r="AJ18" s="59"/>
      <c r="AK18" s="60"/>
      <c r="AL18" s="61"/>
      <c r="AM18" s="59"/>
      <c r="AN18" s="59"/>
      <c r="AO18" s="59"/>
      <c r="AP18" s="60"/>
      <c r="AQ18" s="62"/>
    </row>
    <row r="19" spans="2:49" s="33" customFormat="1" ht="15" customHeight="1" x14ac:dyDescent="0.25">
      <c r="B19" s="49" t="s">
        <v>75</v>
      </c>
      <c r="C19" s="63" t="s">
        <v>76</v>
      </c>
      <c r="D19" s="321" t="s">
        <v>77</v>
      </c>
      <c r="E19" s="322"/>
      <c r="F19" s="57">
        <f t="shared" si="1"/>
        <v>12</v>
      </c>
      <c r="G19" s="58">
        <f t="shared" si="2"/>
        <v>4</v>
      </c>
      <c r="H19" s="57"/>
      <c r="I19" s="59"/>
      <c r="J19" s="59"/>
      <c r="K19" s="59"/>
      <c r="L19" s="60"/>
      <c r="M19" s="57">
        <v>8</v>
      </c>
      <c r="N19" s="59">
        <v>4</v>
      </c>
      <c r="O19" s="59">
        <v>0</v>
      </c>
      <c r="P19" s="59" t="s">
        <v>57</v>
      </c>
      <c r="Q19" s="60">
        <v>4</v>
      </c>
      <c r="R19" s="57"/>
      <c r="S19" s="59"/>
      <c r="T19" s="59"/>
      <c r="U19" s="59"/>
      <c r="V19" s="60"/>
      <c r="W19" s="57"/>
      <c r="X19" s="59"/>
      <c r="Y19" s="59"/>
      <c r="Z19" s="59"/>
      <c r="AA19" s="60"/>
      <c r="AB19" s="57"/>
      <c r="AC19" s="59"/>
      <c r="AD19" s="59"/>
      <c r="AE19" s="59"/>
      <c r="AF19" s="60"/>
      <c r="AG19" s="57"/>
      <c r="AH19" s="59"/>
      <c r="AI19" s="59"/>
      <c r="AJ19" s="59"/>
      <c r="AK19" s="60"/>
      <c r="AL19" s="61"/>
      <c r="AM19" s="59"/>
      <c r="AN19" s="59"/>
      <c r="AO19" s="59"/>
      <c r="AP19" s="60"/>
      <c r="AQ19" s="62" t="s">
        <v>70</v>
      </c>
    </row>
    <row r="20" spans="2:49" s="33" customFormat="1" ht="18.75" customHeight="1" thickBot="1" x14ac:dyDescent="0.3">
      <c r="B20" s="49" t="s">
        <v>78</v>
      </c>
      <c r="C20" s="63" t="s">
        <v>79</v>
      </c>
      <c r="D20" s="321" t="s">
        <v>80</v>
      </c>
      <c r="E20" s="322"/>
      <c r="F20" s="57">
        <f t="shared" si="1"/>
        <v>16</v>
      </c>
      <c r="G20" s="58">
        <f t="shared" si="2"/>
        <v>4</v>
      </c>
      <c r="H20" s="57"/>
      <c r="I20" s="59"/>
      <c r="J20" s="59"/>
      <c r="K20" s="59"/>
      <c r="L20" s="60"/>
      <c r="M20" s="57">
        <v>8</v>
      </c>
      <c r="N20" s="59">
        <v>0</v>
      </c>
      <c r="O20" s="59">
        <v>8</v>
      </c>
      <c r="P20" s="59" t="s">
        <v>57</v>
      </c>
      <c r="Q20" s="60">
        <v>4</v>
      </c>
      <c r="R20" s="57"/>
      <c r="S20" s="59"/>
      <c r="T20" s="59"/>
      <c r="U20" s="59"/>
      <c r="V20" s="60"/>
      <c r="W20" s="57"/>
      <c r="X20" s="59"/>
      <c r="Y20" s="59"/>
      <c r="Z20" s="59"/>
      <c r="AA20" s="60"/>
      <c r="AB20" s="57"/>
      <c r="AC20" s="59"/>
      <c r="AD20" s="59"/>
      <c r="AE20" s="59"/>
      <c r="AF20" s="60"/>
      <c r="AG20" s="57"/>
      <c r="AH20" s="59"/>
      <c r="AI20" s="59"/>
      <c r="AJ20" s="59"/>
      <c r="AK20" s="60"/>
      <c r="AL20" s="61"/>
      <c r="AM20" s="59"/>
      <c r="AN20" s="59"/>
      <c r="AO20" s="59"/>
      <c r="AP20" s="60"/>
      <c r="AQ20" s="62"/>
    </row>
    <row r="21" spans="2:49" s="33" customFormat="1" ht="18.75" customHeight="1" thickBot="1" x14ac:dyDescent="0.3">
      <c r="B21" s="313" t="s">
        <v>81</v>
      </c>
      <c r="C21" s="314"/>
      <c r="D21" s="314"/>
      <c r="E21" s="65" t="s">
        <v>54</v>
      </c>
      <c r="F21" s="66">
        <f t="shared" ref="F21:AP21" si="3">SUM(F22:F27)</f>
        <v>60</v>
      </c>
      <c r="G21" s="66">
        <f t="shared" si="3"/>
        <v>22</v>
      </c>
      <c r="H21" s="66">
        <f t="shared" si="3"/>
        <v>12</v>
      </c>
      <c r="I21" s="66">
        <f t="shared" si="3"/>
        <v>12</v>
      </c>
      <c r="J21" s="66">
        <f t="shared" si="3"/>
        <v>0</v>
      </c>
      <c r="K21" s="66">
        <f t="shared" si="3"/>
        <v>0</v>
      </c>
      <c r="L21" s="66">
        <f t="shared" si="3"/>
        <v>8</v>
      </c>
      <c r="M21" s="66">
        <f t="shared" si="3"/>
        <v>4</v>
      </c>
      <c r="N21" s="66">
        <f t="shared" si="3"/>
        <v>4</v>
      </c>
      <c r="O21" s="66">
        <f t="shared" si="3"/>
        <v>0</v>
      </c>
      <c r="P21" s="66">
        <f t="shared" si="3"/>
        <v>0</v>
      </c>
      <c r="Q21" s="66">
        <f t="shared" si="3"/>
        <v>3</v>
      </c>
      <c r="R21" s="66">
        <f t="shared" si="3"/>
        <v>8</v>
      </c>
      <c r="S21" s="66">
        <f t="shared" si="3"/>
        <v>12</v>
      </c>
      <c r="T21" s="66">
        <f t="shared" si="3"/>
        <v>0</v>
      </c>
      <c r="U21" s="66">
        <f t="shared" si="3"/>
        <v>0</v>
      </c>
      <c r="V21" s="66">
        <f t="shared" si="3"/>
        <v>7</v>
      </c>
      <c r="W21" s="66">
        <f t="shared" si="3"/>
        <v>0</v>
      </c>
      <c r="X21" s="66">
        <f t="shared" si="3"/>
        <v>0</v>
      </c>
      <c r="Y21" s="66">
        <f t="shared" si="3"/>
        <v>0</v>
      </c>
      <c r="Z21" s="66">
        <f t="shared" si="3"/>
        <v>0</v>
      </c>
      <c r="AA21" s="66">
        <f t="shared" si="3"/>
        <v>0</v>
      </c>
      <c r="AB21" s="66">
        <f t="shared" si="3"/>
        <v>0</v>
      </c>
      <c r="AC21" s="66">
        <f t="shared" si="3"/>
        <v>0</v>
      </c>
      <c r="AD21" s="66">
        <f t="shared" si="3"/>
        <v>0</v>
      </c>
      <c r="AE21" s="66">
        <f t="shared" si="3"/>
        <v>0</v>
      </c>
      <c r="AF21" s="66">
        <f t="shared" si="3"/>
        <v>0</v>
      </c>
      <c r="AG21" s="66">
        <f t="shared" si="3"/>
        <v>4</v>
      </c>
      <c r="AH21" s="66">
        <f t="shared" si="3"/>
        <v>4</v>
      </c>
      <c r="AI21" s="66">
        <f t="shared" si="3"/>
        <v>0</v>
      </c>
      <c r="AJ21" s="66">
        <f t="shared" si="3"/>
        <v>0</v>
      </c>
      <c r="AK21" s="66">
        <f t="shared" si="3"/>
        <v>4</v>
      </c>
      <c r="AL21" s="66">
        <f t="shared" si="3"/>
        <v>0</v>
      </c>
      <c r="AM21" s="66">
        <f t="shared" si="3"/>
        <v>0</v>
      </c>
      <c r="AN21" s="66">
        <f t="shared" si="3"/>
        <v>0</v>
      </c>
      <c r="AO21" s="66">
        <f t="shared" si="3"/>
        <v>0</v>
      </c>
      <c r="AP21" s="66">
        <f t="shared" si="3"/>
        <v>0</v>
      </c>
      <c r="AQ21" s="67"/>
    </row>
    <row r="22" spans="2:49" s="33" customFormat="1" ht="15" customHeight="1" x14ac:dyDescent="0.25">
      <c r="B22" s="68" t="s">
        <v>82</v>
      </c>
      <c r="C22" s="162" t="s">
        <v>83</v>
      </c>
      <c r="D22" s="336" t="s">
        <v>84</v>
      </c>
      <c r="E22" s="337"/>
      <c r="F22" s="163">
        <f>H22+I22+J22+M22+N22+O22+R22+S22+T22+U22+V22+W22+X22+Y22+Z22+AA22+AB22+AC22+AD22+AG22+AH22+AI22+AL22+AM22+AN22</f>
        <v>12</v>
      </c>
      <c r="G22" s="169">
        <f>L22+Q22+V22+AA22+AF22+AK22+AP22</f>
        <v>4</v>
      </c>
      <c r="H22" s="163">
        <v>8</v>
      </c>
      <c r="I22" s="165">
        <v>4</v>
      </c>
      <c r="J22" s="165">
        <v>0</v>
      </c>
      <c r="K22" s="165" t="s">
        <v>57</v>
      </c>
      <c r="L22" s="166">
        <v>4</v>
      </c>
      <c r="M22" s="57"/>
      <c r="N22" s="59"/>
      <c r="O22" s="59"/>
      <c r="P22" s="59"/>
      <c r="Q22" s="60"/>
      <c r="R22" s="57"/>
      <c r="S22" s="59"/>
      <c r="T22" s="59"/>
      <c r="U22" s="59"/>
      <c r="V22" s="60"/>
      <c r="W22" s="57"/>
      <c r="X22" s="59"/>
      <c r="Y22" s="59"/>
      <c r="Z22" s="59"/>
      <c r="AA22" s="60"/>
      <c r="AB22" s="57"/>
      <c r="AC22" s="59"/>
      <c r="AD22" s="59"/>
      <c r="AE22" s="59"/>
      <c r="AF22" s="60"/>
      <c r="AG22" s="57"/>
      <c r="AH22" s="59"/>
      <c r="AI22" s="59"/>
      <c r="AJ22" s="59"/>
      <c r="AK22" s="60"/>
      <c r="AL22" s="61"/>
      <c r="AM22" s="59"/>
      <c r="AN22" s="59"/>
      <c r="AO22" s="59"/>
      <c r="AP22" s="60"/>
      <c r="AQ22" s="62"/>
    </row>
    <row r="23" spans="2:49" s="33" customFormat="1" ht="15.6" x14ac:dyDescent="0.25">
      <c r="B23" s="68" t="s">
        <v>85</v>
      </c>
      <c r="C23" s="56" t="s">
        <v>86</v>
      </c>
      <c r="D23" s="338" t="s">
        <v>87</v>
      </c>
      <c r="E23" s="339"/>
      <c r="F23" s="57">
        <f t="shared" ref="F23:F49" si="4">SUM(H23,I23,J23,M23,N23,O23,R23,S23,T23,W23,X23,Y23,AB23,AC23,AD23,AG23,AH23,AI23,AL23,AM23,AN23)</f>
        <v>12</v>
      </c>
      <c r="G23" s="69">
        <f t="shared" ref="G23:G27" si="5">L23+Q23+V23+AA23+AF23+AK23+AP23</f>
        <v>4</v>
      </c>
      <c r="H23" s="57"/>
      <c r="I23" s="59"/>
      <c r="J23" s="59"/>
      <c r="K23" s="59"/>
      <c r="L23" s="60"/>
      <c r="M23" s="57"/>
      <c r="N23" s="59"/>
      <c r="O23" s="59"/>
      <c r="P23" s="59"/>
      <c r="Q23" s="60"/>
      <c r="R23" s="57">
        <v>8</v>
      </c>
      <c r="S23" s="59">
        <v>4</v>
      </c>
      <c r="T23" s="59">
        <v>0</v>
      </c>
      <c r="U23" s="59" t="s">
        <v>57</v>
      </c>
      <c r="V23" s="60">
        <v>4</v>
      </c>
      <c r="W23" s="57"/>
      <c r="X23" s="59"/>
      <c r="Y23" s="59"/>
      <c r="Z23" s="59"/>
      <c r="AA23" s="60"/>
      <c r="AB23" s="57"/>
      <c r="AC23" s="59"/>
      <c r="AD23" s="59"/>
      <c r="AE23" s="59"/>
      <c r="AF23" s="60"/>
      <c r="AG23" s="57"/>
      <c r="AH23" s="59"/>
      <c r="AI23" s="59"/>
      <c r="AJ23" s="59"/>
      <c r="AK23" s="60"/>
      <c r="AL23" s="61"/>
      <c r="AM23" s="59"/>
      <c r="AN23" s="59"/>
      <c r="AO23" s="59"/>
      <c r="AP23" s="60"/>
      <c r="AQ23" s="62"/>
    </row>
    <row r="24" spans="2:49" s="33" customFormat="1" ht="15.6" x14ac:dyDescent="0.25">
      <c r="B24" s="68" t="s">
        <v>88</v>
      </c>
      <c r="C24" s="70" t="s">
        <v>89</v>
      </c>
      <c r="D24" s="340" t="s">
        <v>90</v>
      </c>
      <c r="E24" s="341"/>
      <c r="F24" s="71">
        <f t="shared" si="4"/>
        <v>8</v>
      </c>
      <c r="G24" s="69">
        <f t="shared" si="5"/>
        <v>4</v>
      </c>
      <c r="H24" s="71"/>
      <c r="I24" s="72"/>
      <c r="J24" s="72"/>
      <c r="K24" s="72"/>
      <c r="L24" s="73"/>
      <c r="M24" s="71"/>
      <c r="N24" s="72"/>
      <c r="O24" s="72"/>
      <c r="P24" s="72"/>
      <c r="Q24" s="73"/>
      <c r="R24" s="71"/>
      <c r="S24" s="72"/>
      <c r="T24" s="72"/>
      <c r="U24" s="72"/>
      <c r="V24" s="73"/>
      <c r="W24" s="71"/>
      <c r="X24" s="72"/>
      <c r="Y24" s="72"/>
      <c r="Z24" s="72"/>
      <c r="AA24" s="73"/>
      <c r="AB24" s="71"/>
      <c r="AC24" s="72"/>
      <c r="AD24" s="72"/>
      <c r="AE24" s="72"/>
      <c r="AF24" s="73"/>
      <c r="AG24" s="71">
        <v>4</v>
      </c>
      <c r="AH24" s="72">
        <v>4</v>
      </c>
      <c r="AI24" s="72">
        <v>0</v>
      </c>
      <c r="AJ24" s="72" t="s">
        <v>60</v>
      </c>
      <c r="AK24" s="73">
        <v>4</v>
      </c>
      <c r="AL24" s="74"/>
      <c r="AM24" s="72"/>
      <c r="AN24" s="72"/>
      <c r="AO24" s="72"/>
      <c r="AP24" s="73"/>
      <c r="AQ24" s="75"/>
    </row>
    <row r="25" spans="2:49" s="33" customFormat="1" ht="23.25" customHeight="1" x14ac:dyDescent="0.25">
      <c r="B25" s="68" t="s">
        <v>91</v>
      </c>
      <c r="C25" s="170" t="s">
        <v>92</v>
      </c>
      <c r="D25" s="342" t="s">
        <v>93</v>
      </c>
      <c r="E25" s="343"/>
      <c r="F25" s="171">
        <f>H25+I25+J25+M25+N25+O25+R25+S25+T25+W25+X25+Y25+AB25+AC25+AD25+AG25+AH25+AI25+AL25+AM25+AN25</f>
        <v>12</v>
      </c>
      <c r="G25" s="169">
        <f t="shared" si="5"/>
        <v>4</v>
      </c>
      <c r="H25" s="171">
        <v>4</v>
      </c>
      <c r="I25" s="172">
        <v>8</v>
      </c>
      <c r="J25" s="172">
        <v>0</v>
      </c>
      <c r="K25" s="172" t="s">
        <v>57</v>
      </c>
      <c r="L25" s="173">
        <v>4</v>
      </c>
      <c r="M25" s="71"/>
      <c r="N25" s="72"/>
      <c r="O25" s="72"/>
      <c r="P25" s="72"/>
      <c r="Q25" s="73"/>
      <c r="R25" s="71"/>
      <c r="S25" s="72"/>
      <c r="T25" s="72"/>
      <c r="U25" s="72"/>
      <c r="V25" s="73"/>
      <c r="W25" s="71"/>
      <c r="X25" s="72"/>
      <c r="Y25" s="72"/>
      <c r="Z25" s="72"/>
      <c r="AA25" s="73"/>
      <c r="AB25" s="71"/>
      <c r="AC25" s="72"/>
      <c r="AD25" s="72"/>
      <c r="AE25" s="72"/>
      <c r="AF25" s="73"/>
      <c r="AG25" s="71"/>
      <c r="AH25" s="72"/>
      <c r="AI25" s="72"/>
      <c r="AJ25" s="72"/>
      <c r="AK25" s="73"/>
      <c r="AL25" s="74"/>
      <c r="AM25" s="72"/>
      <c r="AN25" s="72"/>
      <c r="AO25" s="72"/>
      <c r="AP25" s="73"/>
      <c r="AQ25" s="75"/>
    </row>
    <row r="26" spans="2:49" s="33" customFormat="1" ht="22.5" customHeight="1" x14ac:dyDescent="0.25">
      <c r="B26" s="68" t="s">
        <v>94</v>
      </c>
      <c r="C26" s="76" t="s">
        <v>95</v>
      </c>
      <c r="D26" s="330" t="s">
        <v>96</v>
      </c>
      <c r="E26" s="331"/>
      <c r="F26" s="71">
        <f>H26+I26+J26+M26+N26+O26+R26+S26+T26+W26+X26+Y26+AB26+AC26+AD26+AG26+AH26+AI26+AL26+AM26+AN26</f>
        <v>8</v>
      </c>
      <c r="G26" s="69">
        <f t="shared" si="5"/>
        <v>3</v>
      </c>
      <c r="H26" s="71"/>
      <c r="I26" s="72"/>
      <c r="J26" s="72"/>
      <c r="K26" s="72"/>
      <c r="L26" s="73"/>
      <c r="M26" s="71">
        <v>4</v>
      </c>
      <c r="N26" s="72">
        <v>4</v>
      </c>
      <c r="O26" s="72">
        <v>0</v>
      </c>
      <c r="P26" s="72" t="s">
        <v>57</v>
      </c>
      <c r="Q26" s="73">
        <v>3</v>
      </c>
      <c r="R26" s="71"/>
      <c r="S26" s="72"/>
      <c r="T26" s="72"/>
      <c r="U26" s="72"/>
      <c r="V26" s="73"/>
      <c r="W26" s="71"/>
      <c r="X26" s="72"/>
      <c r="Y26" s="72"/>
      <c r="Z26" s="72"/>
      <c r="AA26" s="73"/>
      <c r="AB26" s="71"/>
      <c r="AC26" s="72"/>
      <c r="AD26" s="72"/>
      <c r="AE26" s="72"/>
      <c r="AF26" s="73"/>
      <c r="AG26" s="71"/>
      <c r="AH26" s="72"/>
      <c r="AI26" s="72"/>
      <c r="AJ26" s="72"/>
      <c r="AK26" s="73"/>
      <c r="AL26" s="74"/>
      <c r="AM26" s="72"/>
      <c r="AN26" s="72"/>
      <c r="AO26" s="72"/>
      <c r="AP26" s="73"/>
      <c r="AQ26" s="75"/>
      <c r="AT26" s="328"/>
      <c r="AU26" s="329"/>
      <c r="AV26" s="329"/>
      <c r="AW26" s="329"/>
    </row>
    <row r="27" spans="2:49" s="33" customFormat="1" ht="28.5" customHeight="1" thickBot="1" x14ac:dyDescent="0.3">
      <c r="B27" s="68" t="s">
        <v>97</v>
      </c>
      <c r="C27" s="76" t="s">
        <v>98</v>
      </c>
      <c r="D27" s="330" t="s">
        <v>99</v>
      </c>
      <c r="E27" s="331"/>
      <c r="F27" s="71">
        <f>H27+I27+J27+M27+N27+O27+R27+S27+T27+W27+X27+Y27+AB27+AC27+AD27+AG27+AH27+AI27+AL27+AM27+AN27</f>
        <v>8</v>
      </c>
      <c r="G27" s="69">
        <f t="shared" si="5"/>
        <v>3</v>
      </c>
      <c r="H27" s="71"/>
      <c r="I27" s="72"/>
      <c r="J27" s="72"/>
      <c r="K27" s="72"/>
      <c r="L27" s="73"/>
      <c r="M27" s="71"/>
      <c r="N27" s="72"/>
      <c r="O27" s="72"/>
      <c r="P27" s="72"/>
      <c r="Q27" s="73"/>
      <c r="R27" s="71">
        <v>0</v>
      </c>
      <c r="S27" s="72">
        <v>8</v>
      </c>
      <c r="T27" s="72">
        <v>0</v>
      </c>
      <c r="U27" s="72" t="s">
        <v>57</v>
      </c>
      <c r="V27" s="73">
        <v>3</v>
      </c>
      <c r="W27" s="71"/>
      <c r="X27" s="72"/>
      <c r="Y27" s="72"/>
      <c r="Z27" s="72"/>
      <c r="AA27" s="73"/>
      <c r="AB27" s="71"/>
      <c r="AC27" s="72"/>
      <c r="AD27" s="72"/>
      <c r="AE27" s="72"/>
      <c r="AF27" s="73"/>
      <c r="AG27" s="71"/>
      <c r="AH27" s="72"/>
      <c r="AI27" s="72"/>
      <c r="AJ27" s="72"/>
      <c r="AK27" s="73"/>
      <c r="AL27" s="74"/>
      <c r="AM27" s="72"/>
      <c r="AN27" s="72"/>
      <c r="AO27" s="72"/>
      <c r="AP27" s="73"/>
      <c r="AQ27" s="75"/>
      <c r="AT27" s="329"/>
      <c r="AU27" s="329"/>
      <c r="AV27" s="329"/>
      <c r="AW27" s="329"/>
    </row>
    <row r="28" spans="2:49" s="33" customFormat="1" ht="18.75" customHeight="1" thickBot="1" x14ac:dyDescent="0.3">
      <c r="B28" s="313" t="s">
        <v>100</v>
      </c>
      <c r="C28" s="314"/>
      <c r="D28" s="314"/>
      <c r="E28" s="65" t="s">
        <v>54</v>
      </c>
      <c r="F28" s="66">
        <f t="shared" ref="F28:AP28" si="6">SUM(F29:F35)</f>
        <v>120</v>
      </c>
      <c r="G28" s="66">
        <f t="shared" si="6"/>
        <v>30</v>
      </c>
      <c r="H28" s="66">
        <f t="shared" si="6"/>
        <v>0</v>
      </c>
      <c r="I28" s="66">
        <f t="shared" si="6"/>
        <v>0</v>
      </c>
      <c r="J28" s="66">
        <f t="shared" si="6"/>
        <v>0</v>
      </c>
      <c r="K28" s="66">
        <f t="shared" si="6"/>
        <v>0</v>
      </c>
      <c r="L28" s="66">
        <f t="shared" si="6"/>
        <v>0</v>
      </c>
      <c r="M28" s="66">
        <f t="shared" si="6"/>
        <v>0</v>
      </c>
      <c r="N28" s="66">
        <f t="shared" si="6"/>
        <v>0</v>
      </c>
      <c r="O28" s="66">
        <f t="shared" si="6"/>
        <v>0</v>
      </c>
      <c r="P28" s="66">
        <f t="shared" si="6"/>
        <v>0</v>
      </c>
      <c r="Q28" s="66">
        <f t="shared" si="6"/>
        <v>0</v>
      </c>
      <c r="R28" s="66">
        <f t="shared" si="6"/>
        <v>24</v>
      </c>
      <c r="S28" s="66">
        <f t="shared" si="6"/>
        <v>16</v>
      </c>
      <c r="T28" s="66">
        <f t="shared" si="6"/>
        <v>28</v>
      </c>
      <c r="U28" s="66">
        <f t="shared" si="6"/>
        <v>0</v>
      </c>
      <c r="V28" s="66">
        <f t="shared" si="6"/>
        <v>14</v>
      </c>
      <c r="W28" s="66">
        <f t="shared" si="6"/>
        <v>20</v>
      </c>
      <c r="X28" s="66">
        <f t="shared" si="6"/>
        <v>20</v>
      </c>
      <c r="Y28" s="66">
        <f t="shared" si="6"/>
        <v>0</v>
      </c>
      <c r="Z28" s="66">
        <f t="shared" si="6"/>
        <v>0</v>
      </c>
      <c r="AA28" s="66">
        <f t="shared" si="6"/>
        <v>12</v>
      </c>
      <c r="AB28" s="66">
        <f t="shared" si="6"/>
        <v>4</v>
      </c>
      <c r="AC28" s="66">
        <f t="shared" si="6"/>
        <v>8</v>
      </c>
      <c r="AD28" s="66">
        <f t="shared" si="6"/>
        <v>0</v>
      </c>
      <c r="AE28" s="66">
        <f t="shared" si="6"/>
        <v>0</v>
      </c>
      <c r="AF28" s="66">
        <f t="shared" si="6"/>
        <v>4</v>
      </c>
      <c r="AG28" s="66">
        <f t="shared" si="6"/>
        <v>0</v>
      </c>
      <c r="AH28" s="66">
        <f t="shared" si="6"/>
        <v>0</v>
      </c>
      <c r="AI28" s="66">
        <f t="shared" si="6"/>
        <v>0</v>
      </c>
      <c r="AJ28" s="66">
        <f t="shared" si="6"/>
        <v>0</v>
      </c>
      <c r="AK28" s="66">
        <f t="shared" si="6"/>
        <v>0</v>
      </c>
      <c r="AL28" s="66">
        <f t="shared" si="6"/>
        <v>0</v>
      </c>
      <c r="AM28" s="66">
        <f t="shared" si="6"/>
        <v>0</v>
      </c>
      <c r="AN28" s="66">
        <f t="shared" si="6"/>
        <v>0</v>
      </c>
      <c r="AO28" s="66">
        <f t="shared" si="6"/>
        <v>0</v>
      </c>
      <c r="AP28" s="66">
        <f t="shared" si="6"/>
        <v>0</v>
      </c>
      <c r="AQ28" s="48"/>
      <c r="AT28" s="329"/>
      <c r="AU28" s="329"/>
      <c r="AV28" s="329"/>
      <c r="AW28" s="329"/>
    </row>
    <row r="29" spans="2:49" s="33" customFormat="1" ht="34.5" customHeight="1" x14ac:dyDescent="0.25">
      <c r="B29" s="77" t="s">
        <v>101</v>
      </c>
      <c r="C29" s="78" t="s">
        <v>102</v>
      </c>
      <c r="D29" s="332" t="s">
        <v>103</v>
      </c>
      <c r="E29" s="333"/>
      <c r="F29" s="53">
        <f t="shared" si="4"/>
        <v>24</v>
      </c>
      <c r="G29" s="79">
        <f>SUM(L29,Q29,V29,AA29,AF29,AK29,AP29)</f>
        <v>5</v>
      </c>
      <c r="H29" s="53"/>
      <c r="I29" s="50"/>
      <c r="J29" s="50"/>
      <c r="K29" s="50"/>
      <c r="L29" s="54"/>
      <c r="M29" s="53"/>
      <c r="N29" s="50"/>
      <c r="O29" s="50"/>
      <c r="P29" s="50"/>
      <c r="Q29" s="54"/>
      <c r="R29" s="53">
        <v>8</v>
      </c>
      <c r="S29" s="50">
        <v>0</v>
      </c>
      <c r="T29" s="50">
        <v>16</v>
      </c>
      <c r="U29" s="50" t="s">
        <v>57</v>
      </c>
      <c r="V29" s="54">
        <v>5</v>
      </c>
      <c r="W29" s="53"/>
      <c r="X29" s="50"/>
      <c r="Y29" s="50"/>
      <c r="Z29" s="50"/>
      <c r="AA29" s="54"/>
      <c r="AB29" s="53"/>
      <c r="AC29" s="50"/>
      <c r="AD29" s="50"/>
      <c r="AE29" s="50"/>
      <c r="AF29" s="54"/>
      <c r="AG29" s="53"/>
      <c r="AH29" s="50"/>
      <c r="AI29" s="50"/>
      <c r="AJ29" s="50"/>
      <c r="AK29" s="54"/>
      <c r="AL29" s="52"/>
      <c r="AM29" s="50"/>
      <c r="AN29" s="50"/>
      <c r="AO29" s="50"/>
      <c r="AP29" s="54"/>
      <c r="AQ29" s="55"/>
      <c r="AT29" s="329"/>
      <c r="AU29" s="329"/>
      <c r="AV29" s="329"/>
      <c r="AW29" s="329"/>
    </row>
    <row r="30" spans="2:49" s="33" customFormat="1" ht="36.75" customHeight="1" x14ac:dyDescent="0.25">
      <c r="B30" s="77" t="s">
        <v>104</v>
      </c>
      <c r="C30" s="63" t="s">
        <v>105</v>
      </c>
      <c r="D30" s="334" t="s">
        <v>106</v>
      </c>
      <c r="E30" s="335"/>
      <c r="F30" s="57">
        <f t="shared" si="4"/>
        <v>24</v>
      </c>
      <c r="G30" s="69">
        <f t="shared" ref="G30:G35" si="7">SUM(L30,Q30,V30,AA30,AF30,AK30,AP30)</f>
        <v>4</v>
      </c>
      <c r="H30" s="57"/>
      <c r="I30" s="59"/>
      <c r="J30" s="59"/>
      <c r="K30" s="59"/>
      <c r="L30" s="60"/>
      <c r="M30" s="57"/>
      <c r="N30" s="59"/>
      <c r="O30" s="59"/>
      <c r="P30" s="59"/>
      <c r="Q30" s="60"/>
      <c r="R30" s="57">
        <v>8</v>
      </c>
      <c r="S30" s="59">
        <v>16</v>
      </c>
      <c r="T30" s="59">
        <v>0</v>
      </c>
      <c r="U30" s="59" t="s">
        <v>57</v>
      </c>
      <c r="V30" s="60">
        <v>4</v>
      </c>
      <c r="W30" s="57"/>
      <c r="X30" s="59"/>
      <c r="Y30" s="59"/>
      <c r="Z30" s="59"/>
      <c r="AA30" s="60"/>
      <c r="AB30" s="57"/>
      <c r="AC30" s="59"/>
      <c r="AD30" s="59"/>
      <c r="AE30" s="59"/>
      <c r="AF30" s="60"/>
      <c r="AG30" s="57"/>
      <c r="AH30" s="59"/>
      <c r="AI30" s="59"/>
      <c r="AJ30" s="59"/>
      <c r="AK30" s="60"/>
      <c r="AL30" s="61"/>
      <c r="AM30" s="59"/>
      <c r="AN30" s="59"/>
      <c r="AO30" s="59"/>
      <c r="AP30" s="60"/>
      <c r="AQ30" s="62"/>
      <c r="AT30" s="329"/>
      <c r="AU30" s="329"/>
      <c r="AV30" s="329"/>
      <c r="AW30" s="329"/>
    </row>
    <row r="31" spans="2:49" s="33" customFormat="1" ht="30.75" customHeight="1" x14ac:dyDescent="0.25">
      <c r="B31" s="77" t="s">
        <v>107</v>
      </c>
      <c r="C31" s="63" t="s">
        <v>108</v>
      </c>
      <c r="D31" s="334" t="s">
        <v>109</v>
      </c>
      <c r="E31" s="335"/>
      <c r="F31" s="57">
        <f t="shared" si="4"/>
        <v>16</v>
      </c>
      <c r="G31" s="69">
        <f t="shared" si="7"/>
        <v>4</v>
      </c>
      <c r="H31" s="57"/>
      <c r="I31" s="59"/>
      <c r="J31" s="59"/>
      <c r="K31" s="59"/>
      <c r="L31" s="60"/>
      <c r="M31" s="57"/>
      <c r="N31" s="59"/>
      <c r="O31" s="59"/>
      <c r="P31" s="59"/>
      <c r="Q31" s="60"/>
      <c r="R31" s="57"/>
      <c r="S31" s="59"/>
      <c r="T31" s="59"/>
      <c r="U31" s="59"/>
      <c r="V31" s="80"/>
      <c r="W31" s="57">
        <v>8</v>
      </c>
      <c r="X31" s="59">
        <v>8</v>
      </c>
      <c r="Y31" s="59">
        <v>0</v>
      </c>
      <c r="Z31" s="59" t="s">
        <v>57</v>
      </c>
      <c r="AA31" s="60">
        <v>4</v>
      </c>
      <c r="AB31" s="57"/>
      <c r="AC31" s="59"/>
      <c r="AD31" s="59"/>
      <c r="AE31" s="59"/>
      <c r="AF31" s="60"/>
      <c r="AG31" s="57"/>
      <c r="AH31" s="59"/>
      <c r="AI31" s="59"/>
      <c r="AJ31" s="59"/>
      <c r="AK31" s="60"/>
      <c r="AL31" s="61"/>
      <c r="AM31" s="59"/>
      <c r="AN31" s="59"/>
      <c r="AO31" s="59"/>
      <c r="AP31" s="60"/>
      <c r="AQ31" s="62"/>
      <c r="AT31" s="329"/>
      <c r="AU31" s="329"/>
      <c r="AV31" s="329"/>
      <c r="AW31" s="329"/>
    </row>
    <row r="32" spans="2:49" s="33" customFormat="1" ht="27" customHeight="1" x14ac:dyDescent="0.25">
      <c r="B32" s="77" t="s">
        <v>110</v>
      </c>
      <c r="C32" s="63" t="s">
        <v>111</v>
      </c>
      <c r="D32" s="321" t="s">
        <v>112</v>
      </c>
      <c r="E32" s="322"/>
      <c r="F32" s="57">
        <f t="shared" si="4"/>
        <v>12</v>
      </c>
      <c r="G32" s="69">
        <f t="shared" si="7"/>
        <v>4</v>
      </c>
      <c r="H32" s="57"/>
      <c r="I32" s="59"/>
      <c r="J32" s="59"/>
      <c r="K32" s="59"/>
      <c r="L32" s="60"/>
      <c r="M32" s="57"/>
      <c r="N32" s="59"/>
      <c r="O32" s="59"/>
      <c r="P32" s="59"/>
      <c r="Q32" s="60"/>
      <c r="R32" s="57"/>
      <c r="S32" s="59"/>
      <c r="T32" s="59"/>
      <c r="U32" s="59"/>
      <c r="V32" s="60"/>
      <c r="W32" s="57">
        <v>4</v>
      </c>
      <c r="X32" s="59">
        <v>8</v>
      </c>
      <c r="Y32" s="59">
        <v>0</v>
      </c>
      <c r="Z32" s="59" t="s">
        <v>60</v>
      </c>
      <c r="AA32" s="60">
        <v>4</v>
      </c>
      <c r="AB32" s="57"/>
      <c r="AC32" s="59"/>
      <c r="AD32" s="59"/>
      <c r="AE32" s="59"/>
      <c r="AF32" s="60"/>
      <c r="AG32" s="57"/>
      <c r="AH32" s="59"/>
      <c r="AI32" s="59"/>
      <c r="AJ32" s="59"/>
      <c r="AK32" s="60"/>
      <c r="AL32" s="61"/>
      <c r="AM32" s="59"/>
      <c r="AN32" s="59"/>
      <c r="AO32" s="59"/>
      <c r="AP32" s="60"/>
      <c r="AQ32" s="62" t="s">
        <v>102</v>
      </c>
    </row>
    <row r="33" spans="2:47" s="33" customFormat="1" ht="45.75" customHeight="1" x14ac:dyDescent="0.25">
      <c r="B33" s="77" t="s">
        <v>113</v>
      </c>
      <c r="C33" s="63" t="s">
        <v>114</v>
      </c>
      <c r="D33" s="334" t="s">
        <v>115</v>
      </c>
      <c r="E33" s="335"/>
      <c r="F33" s="57">
        <f>H33+I33+J33+M33+N33+O33+R33+S33+T33+W33+X33+Y33+AB33+AC33+AD33+AG33+AH33+AI33+AL33+AM33+AN33</f>
        <v>12</v>
      </c>
      <c r="G33" s="69">
        <f>SUM(L33,Q33,V33,AA33,AF33,AK33,AP33)</f>
        <v>4</v>
      </c>
      <c r="H33" s="57"/>
      <c r="I33" s="59"/>
      <c r="J33" s="59"/>
      <c r="K33" s="59"/>
      <c r="L33" s="60"/>
      <c r="M33" s="57"/>
      <c r="N33" s="59"/>
      <c r="O33" s="59"/>
      <c r="P33" s="59"/>
      <c r="Q33" s="60"/>
      <c r="R33" s="57"/>
      <c r="S33" s="59"/>
      <c r="T33" s="59"/>
      <c r="U33" s="59"/>
      <c r="V33" s="60"/>
      <c r="W33" s="57"/>
      <c r="X33" s="59"/>
      <c r="Y33" s="59"/>
      <c r="Z33" s="59"/>
      <c r="AA33" s="60"/>
      <c r="AB33" s="57">
        <v>4</v>
      </c>
      <c r="AC33" s="59">
        <v>8</v>
      </c>
      <c r="AD33" s="59">
        <v>0</v>
      </c>
      <c r="AE33" s="59" t="s">
        <v>60</v>
      </c>
      <c r="AF33" s="60">
        <v>4</v>
      </c>
      <c r="AG33" s="57"/>
      <c r="AH33" s="59"/>
      <c r="AI33" s="59"/>
      <c r="AJ33" s="59"/>
      <c r="AK33" s="60"/>
      <c r="AL33" s="61"/>
      <c r="AM33" s="59"/>
      <c r="AN33" s="59"/>
      <c r="AO33" s="59"/>
      <c r="AP33" s="60"/>
      <c r="AQ33" s="62"/>
    </row>
    <row r="34" spans="2:47" s="33" customFormat="1" ht="15.6" x14ac:dyDescent="0.25">
      <c r="B34" s="77" t="s">
        <v>116</v>
      </c>
      <c r="C34" s="63" t="s">
        <v>117</v>
      </c>
      <c r="D34" s="334" t="s">
        <v>118</v>
      </c>
      <c r="E34" s="327"/>
      <c r="F34" s="57">
        <f t="shared" si="4"/>
        <v>12</v>
      </c>
      <c r="G34" s="69">
        <f t="shared" si="7"/>
        <v>4</v>
      </c>
      <c r="H34" s="57"/>
      <c r="I34" s="59"/>
      <c r="J34" s="59"/>
      <c r="K34" s="59"/>
      <c r="L34" s="60"/>
      <c r="M34" s="57"/>
      <c r="N34" s="59"/>
      <c r="O34" s="59"/>
      <c r="P34" s="59"/>
      <c r="Q34" s="60"/>
      <c r="R34" s="57"/>
      <c r="S34" s="59"/>
      <c r="T34" s="59"/>
      <c r="U34" s="59"/>
      <c r="V34" s="60"/>
      <c r="W34" s="57">
        <v>8</v>
      </c>
      <c r="X34" s="59">
        <v>4</v>
      </c>
      <c r="Y34" s="59">
        <v>0</v>
      </c>
      <c r="Z34" s="59" t="s">
        <v>60</v>
      </c>
      <c r="AA34" s="60">
        <v>4</v>
      </c>
      <c r="AB34" s="57"/>
      <c r="AC34" s="59"/>
      <c r="AD34" s="59"/>
      <c r="AE34" s="59"/>
      <c r="AF34" s="60"/>
      <c r="AG34" s="57"/>
      <c r="AH34" s="59"/>
      <c r="AI34" s="59"/>
      <c r="AJ34" s="59"/>
      <c r="AK34" s="60"/>
      <c r="AL34" s="61"/>
      <c r="AM34" s="59"/>
      <c r="AN34" s="59"/>
      <c r="AO34" s="59"/>
      <c r="AP34" s="60"/>
      <c r="AQ34" s="62"/>
    </row>
    <row r="35" spans="2:47" s="33" customFormat="1" ht="16.2" thickBot="1" x14ac:dyDescent="0.3">
      <c r="B35" s="77" t="s">
        <v>119</v>
      </c>
      <c r="C35" s="56" t="s">
        <v>120</v>
      </c>
      <c r="D35" s="338" t="s">
        <v>121</v>
      </c>
      <c r="E35" s="339"/>
      <c r="F35" s="57">
        <f t="shared" si="4"/>
        <v>20</v>
      </c>
      <c r="G35" s="69">
        <f t="shared" si="7"/>
        <v>5</v>
      </c>
      <c r="H35" s="57"/>
      <c r="I35" s="59"/>
      <c r="J35" s="59"/>
      <c r="K35" s="59"/>
      <c r="L35" s="60"/>
      <c r="M35" s="57"/>
      <c r="N35" s="59"/>
      <c r="O35" s="59"/>
      <c r="P35" s="59"/>
      <c r="Q35" s="60"/>
      <c r="R35" s="57">
        <v>8</v>
      </c>
      <c r="S35" s="59">
        <v>0</v>
      </c>
      <c r="T35" s="59">
        <v>12</v>
      </c>
      <c r="U35" s="59" t="s">
        <v>60</v>
      </c>
      <c r="V35" s="60">
        <v>5</v>
      </c>
      <c r="W35" s="57"/>
      <c r="X35" s="59"/>
      <c r="Y35" s="59"/>
      <c r="Z35" s="59"/>
      <c r="AA35" s="60"/>
      <c r="AB35" s="57"/>
      <c r="AC35" s="59"/>
      <c r="AD35" s="59"/>
      <c r="AE35" s="59"/>
      <c r="AF35" s="60"/>
      <c r="AG35" s="57"/>
      <c r="AH35" s="59"/>
      <c r="AI35" s="59"/>
      <c r="AJ35" s="59"/>
      <c r="AK35" s="60"/>
      <c r="AL35" s="61"/>
      <c r="AM35" s="59"/>
      <c r="AN35" s="59"/>
      <c r="AO35" s="59"/>
      <c r="AP35" s="60"/>
      <c r="AQ35" s="62" t="s">
        <v>122</v>
      </c>
    </row>
    <row r="36" spans="2:47" s="33" customFormat="1" ht="18.75" customHeight="1" thickBot="1" x14ac:dyDescent="0.3">
      <c r="B36" s="313" t="s">
        <v>123</v>
      </c>
      <c r="C36" s="314"/>
      <c r="D36" s="314"/>
      <c r="E36" s="65" t="s">
        <v>54</v>
      </c>
      <c r="F36" s="81">
        <f t="shared" ref="F36:AP36" si="8">SUM(F37:F41)</f>
        <v>60</v>
      </c>
      <c r="G36" s="82">
        <f t="shared" si="8"/>
        <v>20</v>
      </c>
      <c r="H36" s="66">
        <f t="shared" si="8"/>
        <v>4</v>
      </c>
      <c r="I36" s="66">
        <f t="shared" si="8"/>
        <v>0</v>
      </c>
      <c r="J36" s="66">
        <f t="shared" si="8"/>
        <v>8</v>
      </c>
      <c r="K36" s="66">
        <f t="shared" si="8"/>
        <v>0</v>
      </c>
      <c r="L36" s="66">
        <f t="shared" si="8"/>
        <v>4</v>
      </c>
      <c r="M36" s="66">
        <f t="shared" si="8"/>
        <v>4</v>
      </c>
      <c r="N36" s="66">
        <f t="shared" si="8"/>
        <v>8</v>
      </c>
      <c r="O36" s="66">
        <f t="shared" si="8"/>
        <v>0</v>
      </c>
      <c r="P36" s="66">
        <f t="shared" si="8"/>
        <v>0</v>
      </c>
      <c r="Q36" s="66">
        <f t="shared" si="8"/>
        <v>4</v>
      </c>
      <c r="R36" s="66">
        <f t="shared" si="8"/>
        <v>0</v>
      </c>
      <c r="S36" s="66">
        <f t="shared" si="8"/>
        <v>0</v>
      </c>
      <c r="T36" s="66">
        <f t="shared" si="8"/>
        <v>0</v>
      </c>
      <c r="U36" s="66">
        <f t="shared" si="8"/>
        <v>0</v>
      </c>
      <c r="V36" s="66">
        <f t="shared" si="8"/>
        <v>0</v>
      </c>
      <c r="W36" s="66">
        <f t="shared" si="8"/>
        <v>8</v>
      </c>
      <c r="X36" s="66">
        <f t="shared" si="8"/>
        <v>8</v>
      </c>
      <c r="Y36" s="66">
        <f t="shared" si="8"/>
        <v>8</v>
      </c>
      <c r="Z36" s="66">
        <f t="shared" si="8"/>
        <v>0</v>
      </c>
      <c r="AA36" s="66">
        <f t="shared" si="8"/>
        <v>8</v>
      </c>
      <c r="AB36" s="66">
        <f t="shared" si="8"/>
        <v>4</v>
      </c>
      <c r="AC36" s="66">
        <f t="shared" si="8"/>
        <v>0</v>
      </c>
      <c r="AD36" s="66">
        <f t="shared" si="8"/>
        <v>8</v>
      </c>
      <c r="AE36" s="66">
        <f t="shared" si="8"/>
        <v>0</v>
      </c>
      <c r="AF36" s="66">
        <f t="shared" si="8"/>
        <v>4</v>
      </c>
      <c r="AG36" s="66">
        <f t="shared" si="8"/>
        <v>0</v>
      </c>
      <c r="AH36" s="66">
        <f t="shared" si="8"/>
        <v>0</v>
      </c>
      <c r="AI36" s="66">
        <f t="shared" si="8"/>
        <v>0</v>
      </c>
      <c r="AJ36" s="66">
        <f t="shared" si="8"/>
        <v>0</v>
      </c>
      <c r="AK36" s="66">
        <f t="shared" si="8"/>
        <v>0</v>
      </c>
      <c r="AL36" s="66">
        <f t="shared" si="8"/>
        <v>0</v>
      </c>
      <c r="AM36" s="66">
        <f t="shared" si="8"/>
        <v>0</v>
      </c>
      <c r="AN36" s="66">
        <f t="shared" si="8"/>
        <v>0</v>
      </c>
      <c r="AO36" s="66">
        <f t="shared" si="8"/>
        <v>0</v>
      </c>
      <c r="AP36" s="66">
        <f t="shared" si="8"/>
        <v>0</v>
      </c>
      <c r="AQ36" s="48"/>
    </row>
    <row r="37" spans="2:47" s="33" customFormat="1" ht="20.25" customHeight="1" thickBot="1" x14ac:dyDescent="0.3">
      <c r="B37" s="83" t="s">
        <v>124</v>
      </c>
      <c r="C37" s="56" t="s">
        <v>125</v>
      </c>
      <c r="D37" s="321" t="s">
        <v>126</v>
      </c>
      <c r="E37" s="322"/>
      <c r="F37" s="84">
        <f t="shared" si="4"/>
        <v>12</v>
      </c>
      <c r="G37" s="85">
        <f>L37+Q37+V37+AA37+AF37+AK37+AP37</f>
        <v>4</v>
      </c>
      <c r="H37" s="61"/>
      <c r="I37" s="59"/>
      <c r="J37" s="59"/>
      <c r="K37" s="59"/>
      <c r="L37" s="69"/>
      <c r="M37" s="86">
        <v>4</v>
      </c>
      <c r="N37" s="87">
        <v>8</v>
      </c>
      <c r="O37" s="87">
        <v>0</v>
      </c>
      <c r="P37" s="87" t="s">
        <v>57</v>
      </c>
      <c r="Q37" s="85">
        <v>4</v>
      </c>
      <c r="R37" s="61"/>
      <c r="S37" s="59"/>
      <c r="T37" s="59"/>
      <c r="U37" s="59"/>
      <c r="V37" s="69"/>
      <c r="W37" s="88"/>
      <c r="X37" s="89"/>
      <c r="Y37" s="89"/>
      <c r="Z37" s="89"/>
      <c r="AA37" s="90"/>
      <c r="AB37" s="61"/>
      <c r="AC37" s="59"/>
      <c r="AD37" s="59"/>
      <c r="AE37" s="59"/>
      <c r="AF37" s="69"/>
      <c r="AG37" s="86"/>
      <c r="AH37" s="87"/>
      <c r="AI37" s="87"/>
      <c r="AJ37" s="87"/>
      <c r="AK37" s="85"/>
      <c r="AL37" s="61"/>
      <c r="AM37" s="59"/>
      <c r="AN37" s="59"/>
      <c r="AO37" s="59"/>
      <c r="AP37" s="69"/>
      <c r="AQ37" s="91"/>
    </row>
    <row r="38" spans="2:47" s="33" customFormat="1" ht="16.2" thickBot="1" x14ac:dyDescent="0.3">
      <c r="B38" s="83" t="s">
        <v>127</v>
      </c>
      <c r="C38" s="168" t="s">
        <v>128</v>
      </c>
      <c r="D38" s="325" t="s">
        <v>129</v>
      </c>
      <c r="E38" s="323"/>
      <c r="F38" s="174">
        <f t="shared" si="4"/>
        <v>12</v>
      </c>
      <c r="G38" s="166">
        <f t="shared" ref="G38:G41" si="9">L38+Q38+V38+AA38+AF38+AK38+AP38</f>
        <v>4</v>
      </c>
      <c r="H38" s="167">
        <v>4</v>
      </c>
      <c r="I38" s="165">
        <v>0</v>
      </c>
      <c r="J38" s="165">
        <v>8</v>
      </c>
      <c r="K38" s="165" t="s">
        <v>57</v>
      </c>
      <c r="L38" s="166">
        <v>4</v>
      </c>
      <c r="M38" s="57"/>
      <c r="N38" s="59"/>
      <c r="O38" s="59"/>
      <c r="P38" s="59"/>
      <c r="Q38" s="60"/>
      <c r="R38" s="57"/>
      <c r="S38" s="59"/>
      <c r="T38" s="59"/>
      <c r="U38" s="59"/>
      <c r="V38" s="60"/>
      <c r="W38" s="57"/>
      <c r="X38" s="59"/>
      <c r="Y38" s="59"/>
      <c r="Z38" s="59"/>
      <c r="AA38" s="60"/>
      <c r="AB38" s="57"/>
      <c r="AC38" s="59"/>
      <c r="AD38" s="59"/>
      <c r="AE38" s="59"/>
      <c r="AF38" s="60"/>
      <c r="AG38" s="57"/>
      <c r="AH38" s="59"/>
      <c r="AI38" s="59"/>
      <c r="AJ38" s="59"/>
      <c r="AK38" s="60"/>
      <c r="AL38" s="61"/>
      <c r="AM38" s="59"/>
      <c r="AN38" s="59"/>
      <c r="AO38" s="59"/>
      <c r="AP38" s="60"/>
      <c r="AQ38" s="62"/>
    </row>
    <row r="39" spans="2:47" s="33" customFormat="1" ht="15" customHeight="1" thickBot="1" x14ac:dyDescent="0.3">
      <c r="B39" s="83" t="s">
        <v>130</v>
      </c>
      <c r="C39" s="63" t="s">
        <v>131</v>
      </c>
      <c r="D39" s="321" t="s">
        <v>132</v>
      </c>
      <c r="E39" s="322"/>
      <c r="F39" s="92">
        <f t="shared" si="4"/>
        <v>12</v>
      </c>
      <c r="G39" s="60">
        <f t="shared" si="9"/>
        <v>4</v>
      </c>
      <c r="H39" s="61"/>
      <c r="I39" s="59"/>
      <c r="J39" s="59"/>
      <c r="K39" s="59"/>
      <c r="L39" s="60"/>
      <c r="M39" s="57"/>
      <c r="N39" s="59"/>
      <c r="O39" s="59"/>
      <c r="P39" s="59"/>
      <c r="Q39" s="60"/>
      <c r="R39" s="57"/>
      <c r="S39" s="59"/>
      <c r="T39" s="59"/>
      <c r="U39" s="59"/>
      <c r="V39" s="60"/>
      <c r="W39" s="57">
        <v>4</v>
      </c>
      <c r="X39" s="59">
        <v>8</v>
      </c>
      <c r="Y39" s="59">
        <v>0</v>
      </c>
      <c r="Z39" s="59" t="s">
        <v>57</v>
      </c>
      <c r="AA39" s="93">
        <v>4</v>
      </c>
      <c r="AB39" s="57"/>
      <c r="AC39" s="59"/>
      <c r="AD39" s="59"/>
      <c r="AE39" s="59"/>
      <c r="AF39" s="60"/>
      <c r="AG39" s="57"/>
      <c r="AH39" s="59"/>
      <c r="AI39" s="59"/>
      <c r="AJ39" s="59"/>
      <c r="AK39" s="60"/>
      <c r="AL39" s="61"/>
      <c r="AM39" s="59"/>
      <c r="AN39" s="59"/>
      <c r="AO39" s="59"/>
      <c r="AP39" s="60"/>
      <c r="AQ39" s="62" t="s">
        <v>133</v>
      </c>
    </row>
    <row r="40" spans="2:47" s="33" customFormat="1" ht="15" customHeight="1" thickBot="1" x14ac:dyDescent="0.3">
      <c r="B40" s="83" t="s">
        <v>134</v>
      </c>
      <c r="C40" s="63" t="s">
        <v>135</v>
      </c>
      <c r="D40" s="338" t="s">
        <v>136</v>
      </c>
      <c r="E40" s="339"/>
      <c r="F40" s="92">
        <f t="shared" si="4"/>
        <v>12</v>
      </c>
      <c r="G40" s="60">
        <f t="shared" si="9"/>
        <v>4</v>
      </c>
      <c r="H40" s="61"/>
      <c r="I40" s="59"/>
      <c r="J40" s="59"/>
      <c r="K40" s="59"/>
      <c r="L40" s="60"/>
      <c r="M40" s="57"/>
      <c r="N40" s="59"/>
      <c r="O40" s="59"/>
      <c r="P40" s="59"/>
      <c r="Q40" s="60"/>
      <c r="R40" s="57"/>
      <c r="S40" s="59"/>
      <c r="T40" s="59"/>
      <c r="U40" s="59"/>
      <c r="V40" s="94"/>
      <c r="W40" s="57"/>
      <c r="X40" s="59"/>
      <c r="Y40" s="59"/>
      <c r="Z40" s="59"/>
      <c r="AA40" s="60"/>
      <c r="AB40" s="57">
        <v>4</v>
      </c>
      <c r="AC40" s="59">
        <v>0</v>
      </c>
      <c r="AD40" s="59">
        <v>8</v>
      </c>
      <c r="AE40" s="59" t="s">
        <v>57</v>
      </c>
      <c r="AF40" s="60">
        <v>4</v>
      </c>
      <c r="AG40" s="57"/>
      <c r="AH40" s="59"/>
      <c r="AI40" s="59"/>
      <c r="AJ40" s="59"/>
      <c r="AK40" s="60"/>
      <c r="AL40" s="61"/>
      <c r="AM40" s="59"/>
      <c r="AN40" s="59"/>
      <c r="AO40" s="59"/>
      <c r="AP40" s="60"/>
      <c r="AQ40" s="62" t="s">
        <v>61</v>
      </c>
    </row>
    <row r="41" spans="2:47" s="33" customFormat="1" ht="16.2" thickBot="1" x14ac:dyDescent="0.3">
      <c r="B41" s="83" t="s">
        <v>137</v>
      </c>
      <c r="C41" s="56" t="s">
        <v>138</v>
      </c>
      <c r="D41" s="350" t="s">
        <v>139</v>
      </c>
      <c r="E41" s="338"/>
      <c r="F41" s="92">
        <f t="shared" si="4"/>
        <v>12</v>
      </c>
      <c r="G41" s="95">
        <f t="shared" si="9"/>
        <v>4</v>
      </c>
      <c r="H41" s="61"/>
      <c r="I41" s="59"/>
      <c r="J41" s="59"/>
      <c r="K41" s="59"/>
      <c r="L41" s="60"/>
      <c r="M41" s="57"/>
      <c r="N41" s="59"/>
      <c r="O41" s="59"/>
      <c r="P41" s="59"/>
      <c r="Q41" s="60"/>
      <c r="R41" s="57"/>
      <c r="S41" s="59"/>
      <c r="T41" s="59"/>
      <c r="U41" s="59"/>
      <c r="V41" s="94"/>
      <c r="W41" s="57">
        <v>4</v>
      </c>
      <c r="X41" s="59">
        <v>0</v>
      </c>
      <c r="Y41" s="59">
        <v>8</v>
      </c>
      <c r="Z41" s="59" t="s">
        <v>57</v>
      </c>
      <c r="AA41" s="60">
        <v>4</v>
      </c>
      <c r="AB41" s="57"/>
      <c r="AC41" s="59"/>
      <c r="AD41" s="59"/>
      <c r="AE41" s="59"/>
      <c r="AF41" s="60"/>
      <c r="AG41" s="57"/>
      <c r="AH41" s="59"/>
      <c r="AI41" s="59"/>
      <c r="AJ41" s="59"/>
      <c r="AK41" s="60"/>
      <c r="AL41" s="61"/>
      <c r="AM41" s="59"/>
      <c r="AN41" s="59"/>
      <c r="AO41" s="59"/>
      <c r="AP41" s="60"/>
      <c r="AQ41" s="62"/>
    </row>
    <row r="42" spans="2:47" s="33" customFormat="1" ht="15" customHeight="1" thickBot="1" x14ac:dyDescent="0.3">
      <c r="B42" s="64" t="s">
        <v>140</v>
      </c>
      <c r="C42" s="96"/>
      <c r="D42" s="96"/>
      <c r="E42" s="65" t="s">
        <v>54</v>
      </c>
      <c r="F42" s="81">
        <f>SUM(F43:F45)</f>
        <v>56</v>
      </c>
      <c r="G42" s="97">
        <f t="shared" ref="G42:AP42" si="10">SUM(G43:G45)</f>
        <v>13</v>
      </c>
      <c r="H42" s="66">
        <f t="shared" si="10"/>
        <v>0</v>
      </c>
      <c r="I42" s="66">
        <f t="shared" si="10"/>
        <v>0</v>
      </c>
      <c r="J42" s="66">
        <f t="shared" si="10"/>
        <v>0</v>
      </c>
      <c r="K42" s="66">
        <f t="shared" si="10"/>
        <v>0</v>
      </c>
      <c r="L42" s="66">
        <f t="shared" si="10"/>
        <v>0</v>
      </c>
      <c r="M42" s="66">
        <f t="shared" si="10"/>
        <v>0</v>
      </c>
      <c r="N42" s="66">
        <f t="shared" si="10"/>
        <v>0</v>
      </c>
      <c r="O42" s="66">
        <f t="shared" si="10"/>
        <v>0</v>
      </c>
      <c r="P42" s="66">
        <f t="shared" si="10"/>
        <v>0</v>
      </c>
      <c r="Q42" s="66">
        <f t="shared" si="10"/>
        <v>0</v>
      </c>
      <c r="R42" s="66">
        <f t="shared" si="10"/>
        <v>4</v>
      </c>
      <c r="S42" s="66">
        <f t="shared" si="10"/>
        <v>0</v>
      </c>
      <c r="T42" s="66">
        <f t="shared" si="10"/>
        <v>12</v>
      </c>
      <c r="U42" s="66">
        <f t="shared" si="10"/>
        <v>0</v>
      </c>
      <c r="V42" s="66">
        <f t="shared" si="10"/>
        <v>4</v>
      </c>
      <c r="W42" s="66">
        <f t="shared" si="10"/>
        <v>0</v>
      </c>
      <c r="X42" s="66">
        <f t="shared" si="10"/>
        <v>0</v>
      </c>
      <c r="Y42" s="66">
        <f t="shared" si="10"/>
        <v>0</v>
      </c>
      <c r="Z42" s="66">
        <f t="shared" si="10"/>
        <v>0</v>
      </c>
      <c r="AA42" s="66">
        <f t="shared" si="10"/>
        <v>0</v>
      </c>
      <c r="AB42" s="66">
        <f t="shared" si="10"/>
        <v>8</v>
      </c>
      <c r="AC42" s="66">
        <f t="shared" si="10"/>
        <v>16</v>
      </c>
      <c r="AD42" s="66">
        <f t="shared" si="10"/>
        <v>0</v>
      </c>
      <c r="AE42" s="66">
        <f t="shared" si="10"/>
        <v>0</v>
      </c>
      <c r="AF42" s="66">
        <f t="shared" si="10"/>
        <v>5</v>
      </c>
      <c r="AG42" s="66">
        <f t="shared" si="10"/>
        <v>8</v>
      </c>
      <c r="AH42" s="66">
        <f t="shared" si="10"/>
        <v>0</v>
      </c>
      <c r="AI42" s="66">
        <f t="shared" si="10"/>
        <v>8</v>
      </c>
      <c r="AJ42" s="66">
        <f t="shared" si="10"/>
        <v>0</v>
      </c>
      <c r="AK42" s="66">
        <f t="shared" si="10"/>
        <v>4</v>
      </c>
      <c r="AL42" s="66">
        <f t="shared" si="10"/>
        <v>0</v>
      </c>
      <c r="AM42" s="66">
        <f t="shared" si="10"/>
        <v>0</v>
      </c>
      <c r="AN42" s="66">
        <f t="shared" si="10"/>
        <v>0</v>
      </c>
      <c r="AO42" s="66">
        <f t="shared" si="10"/>
        <v>0</v>
      </c>
      <c r="AP42" s="66">
        <f t="shared" si="10"/>
        <v>0</v>
      </c>
      <c r="AQ42" s="98"/>
    </row>
    <row r="43" spans="2:47" s="33" customFormat="1" ht="15.75" customHeight="1" x14ac:dyDescent="0.25">
      <c r="B43" s="77" t="s">
        <v>141</v>
      </c>
      <c r="C43" s="78" t="s">
        <v>142</v>
      </c>
      <c r="D43" s="351" t="s">
        <v>143</v>
      </c>
      <c r="E43" s="352"/>
      <c r="F43" s="53">
        <f t="shared" si="4"/>
        <v>16</v>
      </c>
      <c r="G43" s="79">
        <f t="shared" ref="G43:G44" si="11">SUM(L43,Q43,V43,AA43,AF43,AK43,AP43)</f>
        <v>4</v>
      </c>
      <c r="H43" s="53"/>
      <c r="I43" s="50"/>
      <c r="J43" s="50"/>
      <c r="K43" s="50"/>
      <c r="L43" s="54"/>
      <c r="M43" s="53"/>
      <c r="N43" s="50"/>
      <c r="O43" s="50"/>
      <c r="P43" s="50"/>
      <c r="Q43" s="51"/>
      <c r="R43" s="53">
        <v>4</v>
      </c>
      <c r="S43" s="50">
        <v>0</v>
      </c>
      <c r="T43" s="50">
        <v>12</v>
      </c>
      <c r="U43" s="50" t="s">
        <v>57</v>
      </c>
      <c r="V43" s="54">
        <v>4</v>
      </c>
      <c r="W43" s="53"/>
      <c r="X43" s="50"/>
      <c r="Y43" s="50"/>
      <c r="Z43" s="50"/>
      <c r="AA43" s="54"/>
      <c r="AB43" s="53"/>
      <c r="AC43" s="50"/>
      <c r="AD43" s="50"/>
      <c r="AE43" s="50"/>
      <c r="AF43" s="54"/>
      <c r="AG43" s="53"/>
      <c r="AH43" s="50"/>
      <c r="AI43" s="50"/>
      <c r="AJ43" s="50"/>
      <c r="AK43" s="54"/>
      <c r="AL43" s="52"/>
      <c r="AM43" s="50"/>
      <c r="AN43" s="50"/>
      <c r="AO43" s="50"/>
      <c r="AP43" s="54"/>
      <c r="AQ43" s="55"/>
    </row>
    <row r="44" spans="2:47" s="33" customFormat="1" ht="15.6" x14ac:dyDescent="0.25">
      <c r="B44" s="77" t="s">
        <v>144</v>
      </c>
      <c r="C44" s="56" t="s">
        <v>145</v>
      </c>
      <c r="D44" s="321" t="s">
        <v>146</v>
      </c>
      <c r="E44" s="322"/>
      <c r="F44" s="57">
        <f>H44+I44+J44+M44+N44+O44+R44+S44+T44+W44+X44+Y44+AB44+AC44+AD44+AG44+AH44+AI44+AL44+AM44+AN44</f>
        <v>24</v>
      </c>
      <c r="G44" s="69">
        <f t="shared" si="11"/>
        <v>5</v>
      </c>
      <c r="H44" s="57"/>
      <c r="I44" s="59"/>
      <c r="J44" s="59"/>
      <c r="K44" s="59"/>
      <c r="L44" s="60"/>
      <c r="M44" s="57"/>
      <c r="N44" s="59"/>
      <c r="O44" s="59"/>
      <c r="P44" s="59"/>
      <c r="Q44" s="60"/>
      <c r="R44" s="57"/>
      <c r="S44" s="59"/>
      <c r="T44" s="59"/>
      <c r="U44" s="59"/>
      <c r="V44" s="60"/>
      <c r="W44" s="99"/>
      <c r="X44" s="100"/>
      <c r="Y44" s="100"/>
      <c r="Z44" s="100"/>
      <c r="AA44" s="93"/>
      <c r="AB44" s="57">
        <v>8</v>
      </c>
      <c r="AC44" s="59">
        <v>16</v>
      </c>
      <c r="AD44" s="59">
        <v>0</v>
      </c>
      <c r="AE44" s="59" t="s">
        <v>57</v>
      </c>
      <c r="AF44" s="60">
        <v>5</v>
      </c>
      <c r="AG44" s="57"/>
      <c r="AH44" s="59"/>
      <c r="AI44" s="59"/>
      <c r="AJ44" s="59"/>
      <c r="AK44" s="60"/>
      <c r="AL44" s="61"/>
      <c r="AM44" s="59"/>
      <c r="AN44" s="59"/>
      <c r="AO44" s="59"/>
      <c r="AP44" s="60"/>
      <c r="AQ44" s="62"/>
    </row>
    <row r="45" spans="2:47" s="33" customFormat="1" ht="15" customHeight="1" thickBot="1" x14ac:dyDescent="0.3">
      <c r="B45" s="77" t="s">
        <v>147</v>
      </c>
      <c r="C45" s="70" t="s">
        <v>148</v>
      </c>
      <c r="D45" s="346" t="s">
        <v>149</v>
      </c>
      <c r="E45" s="347"/>
      <c r="F45" s="71">
        <f t="shared" si="4"/>
        <v>16</v>
      </c>
      <c r="G45" s="101">
        <v>4</v>
      </c>
      <c r="H45" s="71"/>
      <c r="I45" s="72"/>
      <c r="J45" s="72"/>
      <c r="K45" s="72"/>
      <c r="L45" s="73"/>
      <c r="M45" s="71"/>
      <c r="N45" s="72"/>
      <c r="O45" s="72"/>
      <c r="P45" s="72"/>
      <c r="Q45" s="73"/>
      <c r="R45" s="71"/>
      <c r="S45" s="72"/>
      <c r="T45" s="72"/>
      <c r="U45" s="72"/>
      <c r="V45" s="73"/>
      <c r="W45" s="71"/>
      <c r="X45" s="72"/>
      <c r="Y45" s="72"/>
      <c r="Z45" s="72"/>
      <c r="AA45" s="73"/>
      <c r="AB45" s="102"/>
      <c r="AC45" s="103"/>
      <c r="AD45" s="103"/>
      <c r="AE45" s="103"/>
      <c r="AF45" s="104"/>
      <c r="AG45" s="71">
        <v>8</v>
      </c>
      <c r="AH45" s="72">
        <v>0</v>
      </c>
      <c r="AI45" s="72">
        <v>8</v>
      </c>
      <c r="AJ45" s="72" t="s">
        <v>57</v>
      </c>
      <c r="AK45" s="73">
        <v>4</v>
      </c>
      <c r="AL45" s="74"/>
      <c r="AM45" s="72"/>
      <c r="AN45" s="72"/>
      <c r="AO45" s="72"/>
      <c r="AP45" s="73"/>
      <c r="AQ45" s="75"/>
    </row>
    <row r="46" spans="2:47" s="33" customFormat="1" ht="15" customHeight="1" thickBot="1" x14ac:dyDescent="0.3">
      <c r="B46" s="313" t="s">
        <v>150</v>
      </c>
      <c r="C46" s="314"/>
      <c r="D46" s="314"/>
      <c r="E46" s="65" t="s">
        <v>54</v>
      </c>
      <c r="F46" s="66">
        <f t="shared" ref="F46:AP46" si="12">SUM(F47:F49)</f>
        <v>32</v>
      </c>
      <c r="G46" s="66">
        <f t="shared" si="12"/>
        <v>11</v>
      </c>
      <c r="H46" s="66">
        <f t="shared" si="12"/>
        <v>0</v>
      </c>
      <c r="I46" s="66">
        <f t="shared" si="12"/>
        <v>0</v>
      </c>
      <c r="J46" s="66">
        <f t="shared" si="12"/>
        <v>0</v>
      </c>
      <c r="K46" s="66">
        <f t="shared" si="12"/>
        <v>0</v>
      </c>
      <c r="L46" s="66">
        <f t="shared" si="12"/>
        <v>0</v>
      </c>
      <c r="M46" s="66">
        <f t="shared" si="12"/>
        <v>0</v>
      </c>
      <c r="N46" s="66">
        <f t="shared" si="12"/>
        <v>0</v>
      </c>
      <c r="O46" s="66">
        <f t="shared" si="12"/>
        <v>0</v>
      </c>
      <c r="P46" s="66">
        <f t="shared" si="12"/>
        <v>0</v>
      </c>
      <c r="Q46" s="66">
        <f t="shared" si="12"/>
        <v>0</v>
      </c>
      <c r="R46" s="66">
        <f t="shared" si="12"/>
        <v>0</v>
      </c>
      <c r="S46" s="66">
        <f t="shared" si="12"/>
        <v>0</v>
      </c>
      <c r="T46" s="66">
        <f t="shared" si="12"/>
        <v>0</v>
      </c>
      <c r="U46" s="66">
        <f t="shared" si="12"/>
        <v>0</v>
      </c>
      <c r="V46" s="66">
        <f t="shared" si="12"/>
        <v>0</v>
      </c>
      <c r="W46" s="66">
        <f t="shared" si="12"/>
        <v>0</v>
      </c>
      <c r="X46" s="66">
        <f t="shared" si="12"/>
        <v>0</v>
      </c>
      <c r="Y46" s="66">
        <f t="shared" si="12"/>
        <v>0</v>
      </c>
      <c r="Z46" s="66">
        <f t="shared" si="12"/>
        <v>0</v>
      </c>
      <c r="AA46" s="66">
        <f t="shared" si="12"/>
        <v>0</v>
      </c>
      <c r="AB46" s="66">
        <f t="shared" si="12"/>
        <v>4</v>
      </c>
      <c r="AC46" s="66">
        <f t="shared" si="12"/>
        <v>8</v>
      </c>
      <c r="AD46" s="66">
        <f t="shared" si="12"/>
        <v>0</v>
      </c>
      <c r="AE46" s="66">
        <f t="shared" si="12"/>
        <v>0</v>
      </c>
      <c r="AF46" s="66">
        <f t="shared" si="12"/>
        <v>4</v>
      </c>
      <c r="AG46" s="66">
        <f t="shared" si="12"/>
        <v>4</v>
      </c>
      <c r="AH46" s="66">
        <f t="shared" si="12"/>
        <v>8</v>
      </c>
      <c r="AI46" s="66">
        <f t="shared" si="12"/>
        <v>0</v>
      </c>
      <c r="AJ46" s="66">
        <f t="shared" si="12"/>
        <v>0</v>
      </c>
      <c r="AK46" s="66">
        <f t="shared" si="12"/>
        <v>4</v>
      </c>
      <c r="AL46" s="66">
        <f t="shared" si="12"/>
        <v>8</v>
      </c>
      <c r="AM46" s="66">
        <f t="shared" si="12"/>
        <v>0</v>
      </c>
      <c r="AN46" s="66">
        <f t="shared" si="12"/>
        <v>0</v>
      </c>
      <c r="AO46" s="66">
        <f t="shared" si="12"/>
        <v>0</v>
      </c>
      <c r="AP46" s="66">
        <f t="shared" si="12"/>
        <v>3</v>
      </c>
      <c r="AQ46" s="98"/>
    </row>
    <row r="47" spans="2:47" s="33" customFormat="1" ht="15" customHeight="1" x14ac:dyDescent="0.25">
      <c r="B47" s="68" t="s">
        <v>151</v>
      </c>
      <c r="C47" s="63" t="s">
        <v>152</v>
      </c>
      <c r="D47" s="354" t="s">
        <v>153</v>
      </c>
      <c r="E47" s="355"/>
      <c r="F47" s="57">
        <f t="shared" si="4"/>
        <v>8</v>
      </c>
      <c r="G47" s="69">
        <f>SUM(L47,Q47,V47,AA47,AF47,AK47,AP47)</f>
        <v>3</v>
      </c>
      <c r="H47" s="57"/>
      <c r="I47" s="59"/>
      <c r="J47" s="59"/>
      <c r="K47" s="59"/>
      <c r="L47" s="60"/>
      <c r="M47" s="57"/>
      <c r="N47" s="59"/>
      <c r="O47" s="59"/>
      <c r="P47" s="59"/>
      <c r="Q47" s="60"/>
      <c r="R47" s="57"/>
      <c r="S47" s="59"/>
      <c r="T47" s="59"/>
      <c r="U47" s="59"/>
      <c r="V47" s="60"/>
      <c r="W47" s="57"/>
      <c r="X47" s="59"/>
      <c r="Y47" s="59"/>
      <c r="Z47" s="59"/>
      <c r="AA47" s="60"/>
      <c r="AB47" s="57"/>
      <c r="AC47" s="59"/>
      <c r="AD47" s="59"/>
      <c r="AE47" s="59"/>
      <c r="AF47" s="60"/>
      <c r="AG47" s="57"/>
      <c r="AH47" s="59"/>
      <c r="AI47" s="59"/>
      <c r="AJ47" s="59"/>
      <c r="AK47" s="60"/>
      <c r="AL47" s="61">
        <v>8</v>
      </c>
      <c r="AM47" s="59">
        <v>0</v>
      </c>
      <c r="AN47" s="59">
        <v>0</v>
      </c>
      <c r="AO47" s="59" t="s">
        <v>60</v>
      </c>
      <c r="AP47" s="60">
        <v>3</v>
      </c>
      <c r="AQ47" s="62"/>
      <c r="AT47" s="344"/>
      <c r="AU47" s="345"/>
    </row>
    <row r="48" spans="2:47" s="33" customFormat="1" ht="15" customHeight="1" x14ac:dyDescent="0.25">
      <c r="B48" s="68" t="s">
        <v>154</v>
      </c>
      <c r="C48" s="70" t="s">
        <v>155</v>
      </c>
      <c r="D48" s="346" t="s">
        <v>156</v>
      </c>
      <c r="E48" s="347"/>
      <c r="F48" s="71">
        <f>H48+I48+J48+M48+N48+O48+R48+S48+T48+W48+X48+Y48+AB48+AC48+AD48+AG48+AH48+AI48+AL48+AM48+AN48</f>
        <v>12</v>
      </c>
      <c r="G48" s="69">
        <f t="shared" ref="G48:G49" si="13">SUM(L48,Q48,V48,AA48,AF48,AK48,AP48)</f>
        <v>4</v>
      </c>
      <c r="H48" s="71"/>
      <c r="I48" s="72"/>
      <c r="J48" s="72"/>
      <c r="K48" s="72"/>
      <c r="L48" s="73"/>
      <c r="M48" s="105"/>
      <c r="N48" s="72"/>
      <c r="O48" s="72"/>
      <c r="P48" s="72"/>
      <c r="Q48" s="73"/>
      <c r="R48" s="71"/>
      <c r="S48" s="72"/>
      <c r="T48" s="72"/>
      <c r="U48" s="72"/>
      <c r="V48" s="73"/>
      <c r="W48" s="71"/>
      <c r="X48" s="72"/>
      <c r="Y48" s="72"/>
      <c r="Z48" s="72"/>
      <c r="AA48" s="73"/>
      <c r="AB48" s="71">
        <v>4</v>
      </c>
      <c r="AC48" s="72">
        <v>8</v>
      </c>
      <c r="AD48" s="72">
        <v>0</v>
      </c>
      <c r="AE48" s="72" t="s">
        <v>57</v>
      </c>
      <c r="AF48" s="73">
        <v>4</v>
      </c>
      <c r="AG48" s="71"/>
      <c r="AH48" s="72"/>
      <c r="AI48" s="72"/>
      <c r="AJ48" s="72"/>
      <c r="AK48" s="73"/>
      <c r="AL48" s="74"/>
      <c r="AM48" s="72"/>
      <c r="AN48" s="72"/>
      <c r="AO48" s="72"/>
      <c r="AP48" s="73"/>
      <c r="AQ48" s="75"/>
      <c r="AT48" s="345"/>
      <c r="AU48" s="345"/>
    </row>
    <row r="49" spans="2:47" s="33" customFormat="1" ht="16.2" thickBot="1" x14ac:dyDescent="0.3">
      <c r="B49" s="68" t="s">
        <v>157</v>
      </c>
      <c r="C49" s="106" t="s">
        <v>158</v>
      </c>
      <c r="D49" s="348" t="s">
        <v>159</v>
      </c>
      <c r="E49" s="349"/>
      <c r="F49" s="107">
        <f t="shared" si="4"/>
        <v>12</v>
      </c>
      <c r="G49" s="69">
        <f t="shared" si="13"/>
        <v>4</v>
      </c>
      <c r="H49" s="107"/>
      <c r="I49" s="108"/>
      <c r="J49" s="108"/>
      <c r="K49" s="108"/>
      <c r="L49" s="95"/>
      <c r="M49" s="107"/>
      <c r="N49" s="108"/>
      <c r="O49" s="108"/>
      <c r="P49" s="108"/>
      <c r="Q49" s="95"/>
      <c r="R49" s="107"/>
      <c r="S49" s="108"/>
      <c r="T49" s="108"/>
      <c r="U49" s="108"/>
      <c r="V49" s="95"/>
      <c r="W49" s="107"/>
      <c r="X49" s="108"/>
      <c r="Y49" s="108"/>
      <c r="Z49" s="108"/>
      <c r="AA49" s="95"/>
      <c r="AB49" s="107"/>
      <c r="AC49" s="108"/>
      <c r="AD49" s="108"/>
      <c r="AE49" s="108"/>
      <c r="AF49" s="95"/>
      <c r="AG49" s="107">
        <v>4</v>
      </c>
      <c r="AH49" s="108">
        <v>8</v>
      </c>
      <c r="AI49" s="108">
        <v>0</v>
      </c>
      <c r="AJ49" s="108" t="s">
        <v>60</v>
      </c>
      <c r="AK49" s="95">
        <v>4</v>
      </c>
      <c r="AL49" s="109"/>
      <c r="AM49" s="108"/>
      <c r="AN49" s="108"/>
      <c r="AO49" s="108"/>
      <c r="AP49" s="95"/>
      <c r="AQ49" s="110"/>
      <c r="AT49" s="345"/>
      <c r="AU49" s="345"/>
    </row>
    <row r="50" spans="2:47" s="33" customFormat="1" ht="15" customHeight="1" thickBot="1" x14ac:dyDescent="0.3">
      <c r="B50" s="356" t="s">
        <v>160</v>
      </c>
      <c r="C50" s="357"/>
      <c r="D50" s="357"/>
      <c r="E50" s="358"/>
      <c r="F50" s="111">
        <f t="shared" ref="F50:AP50" si="14">F10+F21+F28+F36+F42+F46</f>
        <v>480</v>
      </c>
      <c r="G50" s="112">
        <f t="shared" si="14"/>
        <v>141</v>
      </c>
      <c r="H50" s="113">
        <f t="shared" si="14"/>
        <v>44</v>
      </c>
      <c r="I50" s="114">
        <f t="shared" si="14"/>
        <v>40</v>
      </c>
      <c r="J50" s="114">
        <f t="shared" si="14"/>
        <v>16</v>
      </c>
      <c r="K50" s="114">
        <f t="shared" si="14"/>
        <v>0</v>
      </c>
      <c r="L50" s="115">
        <f t="shared" si="14"/>
        <v>31</v>
      </c>
      <c r="M50" s="116">
        <f t="shared" si="14"/>
        <v>48</v>
      </c>
      <c r="N50" s="117">
        <f t="shared" si="14"/>
        <v>32</v>
      </c>
      <c r="O50" s="117">
        <f t="shared" si="14"/>
        <v>16</v>
      </c>
      <c r="P50" s="114">
        <f t="shared" si="14"/>
        <v>0</v>
      </c>
      <c r="Q50" s="115">
        <f t="shared" si="14"/>
        <v>29</v>
      </c>
      <c r="R50" s="116">
        <f t="shared" si="14"/>
        <v>40</v>
      </c>
      <c r="S50" s="117">
        <f t="shared" si="14"/>
        <v>36</v>
      </c>
      <c r="T50" s="117">
        <f t="shared" si="14"/>
        <v>40</v>
      </c>
      <c r="U50" s="114">
        <f t="shared" si="14"/>
        <v>0</v>
      </c>
      <c r="V50" s="115">
        <f t="shared" si="14"/>
        <v>29</v>
      </c>
      <c r="W50" s="116">
        <f t="shared" si="14"/>
        <v>28</v>
      </c>
      <c r="X50" s="117">
        <f t="shared" si="14"/>
        <v>28</v>
      </c>
      <c r="Y50" s="117">
        <f t="shared" si="14"/>
        <v>8</v>
      </c>
      <c r="Z50" s="114">
        <f t="shared" si="14"/>
        <v>0</v>
      </c>
      <c r="AA50" s="115">
        <f t="shared" si="14"/>
        <v>20</v>
      </c>
      <c r="AB50" s="116">
        <f t="shared" si="14"/>
        <v>20</v>
      </c>
      <c r="AC50" s="117">
        <f t="shared" si="14"/>
        <v>32</v>
      </c>
      <c r="AD50" s="117">
        <f t="shared" si="14"/>
        <v>8</v>
      </c>
      <c r="AE50" s="114">
        <f t="shared" si="14"/>
        <v>0</v>
      </c>
      <c r="AF50" s="115">
        <f t="shared" si="14"/>
        <v>17</v>
      </c>
      <c r="AG50" s="116">
        <f t="shared" si="14"/>
        <v>16</v>
      </c>
      <c r="AH50" s="117">
        <f t="shared" si="14"/>
        <v>12</v>
      </c>
      <c r="AI50" s="117">
        <f t="shared" si="14"/>
        <v>8</v>
      </c>
      <c r="AJ50" s="114">
        <f t="shared" si="14"/>
        <v>0</v>
      </c>
      <c r="AK50" s="115">
        <f t="shared" si="14"/>
        <v>12</v>
      </c>
      <c r="AL50" s="116">
        <f t="shared" si="14"/>
        <v>8</v>
      </c>
      <c r="AM50" s="117">
        <f t="shared" si="14"/>
        <v>0</v>
      </c>
      <c r="AN50" s="117">
        <f t="shared" si="14"/>
        <v>0</v>
      </c>
      <c r="AO50" s="114">
        <f t="shared" si="14"/>
        <v>0</v>
      </c>
      <c r="AP50" s="118">
        <f t="shared" si="14"/>
        <v>3</v>
      </c>
      <c r="AQ50" s="119"/>
      <c r="AR50" s="120"/>
    </row>
    <row r="51" spans="2:47" s="33" customFormat="1" ht="15" customHeight="1" x14ac:dyDescent="0.25">
      <c r="B51" s="25"/>
      <c r="C51" s="121"/>
      <c r="D51" s="122"/>
      <c r="E51" s="26"/>
      <c r="F51" s="123"/>
      <c r="G51" s="124" t="s">
        <v>161</v>
      </c>
      <c r="H51" s="125"/>
      <c r="I51" s="125"/>
      <c r="J51" s="18"/>
      <c r="K51" s="126">
        <f>COUNTIF(K11:K49,"v")</f>
        <v>2</v>
      </c>
      <c r="L51" s="127"/>
      <c r="M51" s="128"/>
      <c r="N51" s="128"/>
      <c r="O51" s="129"/>
      <c r="P51" s="130">
        <f>COUNTIF(P11:P49,"v")</f>
        <v>3</v>
      </c>
      <c r="Q51" s="127"/>
      <c r="R51" s="128"/>
      <c r="S51" s="128"/>
      <c r="T51" s="129"/>
      <c r="U51" s="130">
        <f>COUNTIF(U11:U49,"v")</f>
        <v>1</v>
      </c>
      <c r="V51" s="127"/>
      <c r="W51" s="128"/>
      <c r="X51" s="128"/>
      <c r="Y51" s="129"/>
      <c r="Z51" s="130">
        <f>COUNTIF(Z11:Z49,"v")</f>
        <v>2</v>
      </c>
      <c r="AA51" s="127"/>
      <c r="AB51" s="128"/>
      <c r="AC51" s="128"/>
      <c r="AD51" s="129"/>
      <c r="AE51" s="130">
        <f>COUNTIF(AE11:AE49,"v")</f>
        <v>1</v>
      </c>
      <c r="AF51" s="127"/>
      <c r="AG51" s="128"/>
      <c r="AH51" s="128"/>
      <c r="AI51" s="129"/>
      <c r="AJ51" s="130">
        <f>COUNTIF(AJ11:AJ49,"v")</f>
        <v>2</v>
      </c>
      <c r="AK51" s="127"/>
      <c r="AL51" s="128"/>
      <c r="AM51" s="128"/>
      <c r="AN51" s="129"/>
      <c r="AO51" s="131">
        <f>COUNTIF(AO11:AO49,"v")</f>
        <v>1</v>
      </c>
      <c r="AP51" s="132"/>
      <c r="AQ51" s="132"/>
      <c r="AR51" s="120"/>
    </row>
    <row r="52" spans="2:47" s="33" customFormat="1" ht="15" customHeight="1" x14ac:dyDescent="0.25">
      <c r="B52" s="25"/>
      <c r="C52" s="121"/>
      <c r="D52" s="122"/>
      <c r="E52" s="26"/>
      <c r="F52" s="125"/>
      <c r="G52" s="133" t="s">
        <v>162</v>
      </c>
      <c r="H52" s="125"/>
      <c r="I52" s="125"/>
      <c r="J52" s="18"/>
      <c r="K52" s="127">
        <f>COUNTIF(K11:K49,"é")</f>
        <v>5</v>
      </c>
      <c r="L52" s="126"/>
      <c r="M52" s="130"/>
      <c r="N52" s="130"/>
      <c r="O52" s="131"/>
      <c r="P52" s="128">
        <f>COUNTIF(P11:P49,"é")</f>
        <v>4</v>
      </c>
      <c r="Q52" s="126"/>
      <c r="R52" s="130"/>
      <c r="S52" s="130"/>
      <c r="T52" s="131"/>
      <c r="U52" s="128">
        <f>COUNTIF(U11:U49,"é")</f>
        <v>6</v>
      </c>
      <c r="V52" s="126"/>
      <c r="W52" s="130"/>
      <c r="X52" s="130"/>
      <c r="Y52" s="131"/>
      <c r="Z52" s="128">
        <f>COUNTIF(Z11:Z49,"é")</f>
        <v>3</v>
      </c>
      <c r="AA52" s="126"/>
      <c r="AB52" s="130"/>
      <c r="AC52" s="130"/>
      <c r="AD52" s="131"/>
      <c r="AE52" s="128">
        <f>COUNTIF(AE11:AE49,"é")</f>
        <v>3</v>
      </c>
      <c r="AF52" s="126"/>
      <c r="AG52" s="130"/>
      <c r="AH52" s="130"/>
      <c r="AI52" s="131"/>
      <c r="AJ52" s="128">
        <f>COUNTIF(AJ11:AJ49,"é")</f>
        <v>1</v>
      </c>
      <c r="AK52" s="126"/>
      <c r="AL52" s="130"/>
      <c r="AM52" s="130"/>
      <c r="AN52" s="131"/>
      <c r="AO52" s="129">
        <f>COUNTIF(AO11:AO49,"é")</f>
        <v>0</v>
      </c>
      <c r="AP52" s="125"/>
      <c r="AQ52" s="125"/>
      <c r="AR52" s="120"/>
    </row>
    <row r="53" spans="2:47" s="33" customFormat="1" ht="15" customHeight="1" x14ac:dyDescent="0.25">
      <c r="B53" s="25"/>
      <c r="C53" s="121"/>
      <c r="E53" s="26"/>
      <c r="F53" s="134"/>
      <c r="G53" s="135" t="s">
        <v>163</v>
      </c>
      <c r="H53" s="136"/>
      <c r="I53" s="137">
        <f>I50+J50</f>
        <v>56</v>
      </c>
      <c r="J53" s="136"/>
      <c r="K53" s="134"/>
      <c r="L53" s="138"/>
      <c r="M53" s="139"/>
      <c r="N53" s="140">
        <f>N50+O50</f>
        <v>48</v>
      </c>
      <c r="O53" s="139"/>
      <c r="P53" s="134"/>
      <c r="Q53" s="138"/>
      <c r="R53" s="139"/>
      <c r="S53" s="140">
        <f>S50+T50</f>
        <v>76</v>
      </c>
      <c r="T53" s="139"/>
      <c r="U53" s="134"/>
      <c r="V53" s="138"/>
      <c r="W53" s="139"/>
      <c r="X53" s="140">
        <f>X50+Y50</f>
        <v>36</v>
      </c>
      <c r="Y53" s="139"/>
      <c r="Z53" s="134"/>
      <c r="AA53" s="138"/>
      <c r="AB53" s="139"/>
      <c r="AC53" s="140">
        <f>AC50+AD50</f>
        <v>40</v>
      </c>
      <c r="AD53" s="139"/>
      <c r="AE53" s="134"/>
      <c r="AF53" s="138"/>
      <c r="AG53" s="139"/>
      <c r="AH53" s="140">
        <f>AH50+AI50</f>
        <v>20</v>
      </c>
      <c r="AI53" s="139"/>
      <c r="AJ53" s="134"/>
      <c r="AK53" s="138"/>
      <c r="AL53" s="139"/>
      <c r="AM53" s="140">
        <f>AM50+AN50</f>
        <v>0</v>
      </c>
      <c r="AN53" s="139"/>
      <c r="AO53" s="134"/>
      <c r="AP53" s="141"/>
      <c r="AQ53" s="142"/>
      <c r="AR53" s="120"/>
    </row>
    <row r="54" spans="2:47" s="33" customFormat="1" ht="15" customHeight="1" x14ac:dyDescent="0.25">
      <c r="B54" s="25"/>
      <c r="C54" s="121"/>
      <c r="E54" s="26"/>
      <c r="F54" s="134"/>
      <c r="G54" s="135" t="s">
        <v>164</v>
      </c>
      <c r="H54" s="136"/>
      <c r="I54" s="137">
        <f>H50+I50+J50</f>
        <v>100</v>
      </c>
      <c r="J54" s="136"/>
      <c r="K54" s="134"/>
      <c r="L54" s="141"/>
      <c r="M54" s="134"/>
      <c r="N54" s="137">
        <f>M50+N50+O50</f>
        <v>96</v>
      </c>
      <c r="O54" s="134"/>
      <c r="P54" s="134"/>
      <c r="Q54" s="141"/>
      <c r="R54" s="134"/>
      <c r="S54" s="137">
        <f>R50+S50+T50</f>
        <v>116</v>
      </c>
      <c r="T54" s="134"/>
      <c r="U54" s="134"/>
      <c r="V54" s="141"/>
      <c r="W54" s="134"/>
      <c r="X54" s="137">
        <f>W50+X50+Y50</f>
        <v>64</v>
      </c>
      <c r="Y54" s="134"/>
      <c r="Z54" s="134"/>
      <c r="AA54" s="141"/>
      <c r="AB54" s="134"/>
      <c r="AC54" s="137">
        <f>AB50+AC50+AD50</f>
        <v>60</v>
      </c>
      <c r="AD54" s="134"/>
      <c r="AE54" s="134"/>
      <c r="AF54" s="141"/>
      <c r="AG54" s="134"/>
      <c r="AH54" s="137">
        <f>AG50+AH50+AI50</f>
        <v>36</v>
      </c>
      <c r="AI54" s="134"/>
      <c r="AJ54" s="134"/>
      <c r="AK54" s="141"/>
      <c r="AL54" s="134"/>
      <c r="AM54" s="137">
        <f>AL50+AM50+AN50</f>
        <v>8</v>
      </c>
      <c r="AN54" s="134"/>
      <c r="AO54" s="134"/>
      <c r="AP54" s="141"/>
      <c r="AQ54" s="142"/>
      <c r="AR54" s="120"/>
    </row>
    <row r="55" spans="2:47" s="33" customFormat="1" ht="15" customHeight="1" x14ac:dyDescent="0.25">
      <c r="B55" s="25"/>
      <c r="C55" s="121"/>
      <c r="E55" s="26"/>
      <c r="F55" s="143"/>
      <c r="G55" s="142"/>
      <c r="H55" s="353"/>
      <c r="I55" s="353"/>
      <c r="J55" s="353"/>
      <c r="K55" s="143"/>
      <c r="L55" s="142"/>
      <c r="M55" s="353"/>
      <c r="N55" s="353"/>
      <c r="O55" s="353"/>
      <c r="P55" s="143"/>
      <c r="Q55" s="142"/>
      <c r="R55" s="353"/>
      <c r="S55" s="353"/>
      <c r="T55" s="353"/>
      <c r="U55" s="143"/>
      <c r="V55" s="142"/>
      <c r="W55" s="353"/>
      <c r="X55" s="353"/>
      <c r="Y55" s="353"/>
      <c r="Z55" s="143"/>
      <c r="AA55" s="142"/>
      <c r="AB55" s="143"/>
      <c r="AC55" s="143"/>
      <c r="AD55" s="143"/>
      <c r="AE55" s="143"/>
      <c r="AF55" s="142"/>
      <c r="AG55" s="143"/>
      <c r="AH55" s="143"/>
      <c r="AI55" s="143"/>
      <c r="AJ55" s="143"/>
      <c r="AK55" s="142"/>
      <c r="AL55" s="143"/>
      <c r="AM55" s="143"/>
      <c r="AN55" s="143"/>
      <c r="AO55" s="143"/>
      <c r="AP55" s="142"/>
      <c r="AQ55" s="142"/>
      <c r="AR55" s="120"/>
    </row>
    <row r="56" spans="2:47" s="33" customFormat="1" ht="15" customHeight="1" x14ac:dyDescent="0.25">
      <c r="B56" s="15"/>
      <c r="C56" s="144"/>
      <c r="D56" s="145"/>
      <c r="E56" s="145"/>
      <c r="AP56" s="142"/>
      <c r="AQ56" s="142"/>
      <c r="AR56" s="120"/>
    </row>
    <row r="57" spans="2:47" s="149" customFormat="1" ht="13.8" thickBot="1" x14ac:dyDescent="0.3">
      <c r="B57" s="146"/>
      <c r="C57" s="147"/>
      <c r="D57" s="148"/>
      <c r="E57" s="148"/>
    </row>
    <row r="58" spans="2:47" s="149" customFormat="1" ht="15.6" x14ac:dyDescent="0.25">
      <c r="B58" s="146"/>
      <c r="C58" s="147"/>
      <c r="D58" s="238"/>
      <c r="E58" s="239" t="s">
        <v>167</v>
      </c>
      <c r="F58" s="240">
        <f>H58+I58+J58+M58+N58+O58+R58+S58+T58+W58+X58+Y58++AB58+AC58+AD58+AG58+AH58+AI58+AL58+AM58+AN58</f>
        <v>6</v>
      </c>
      <c r="G58" s="241">
        <v>1</v>
      </c>
      <c r="H58" s="242">
        <v>0</v>
      </c>
      <c r="I58" s="243">
        <v>6</v>
      </c>
      <c r="J58" s="243">
        <v>0</v>
      </c>
      <c r="K58" s="243" t="s">
        <v>168</v>
      </c>
      <c r="L58" s="241">
        <v>1</v>
      </c>
      <c r="M58" s="230"/>
      <c r="N58" s="231"/>
      <c r="O58" s="231"/>
      <c r="P58" s="231"/>
      <c r="Q58" s="232"/>
      <c r="R58" s="230"/>
      <c r="S58" s="231"/>
      <c r="T58" s="231"/>
      <c r="U58" s="231"/>
      <c r="V58" s="232"/>
      <c r="W58" s="230"/>
      <c r="X58" s="231"/>
      <c r="Y58" s="231"/>
      <c r="Z58" s="231"/>
      <c r="AA58" s="233"/>
      <c r="AB58" s="230"/>
      <c r="AC58" s="231"/>
      <c r="AD58" s="231"/>
      <c r="AE58" s="231"/>
      <c r="AF58" s="233"/>
      <c r="AG58" s="229"/>
      <c r="AH58" s="231"/>
      <c r="AI58" s="231"/>
      <c r="AJ58" s="231"/>
      <c r="AK58" s="232"/>
      <c r="AL58" s="230"/>
      <c r="AM58" s="231"/>
      <c r="AN58" s="231"/>
      <c r="AO58" s="231"/>
      <c r="AP58" s="234"/>
      <c r="AQ58" s="235"/>
    </row>
    <row r="59" spans="2:47" s="149" customFormat="1" ht="15.6" x14ac:dyDescent="0.25">
      <c r="B59" s="146"/>
      <c r="C59" s="147"/>
      <c r="D59" s="236"/>
      <c r="E59" s="181" t="s">
        <v>169</v>
      </c>
      <c r="F59" s="182">
        <f>H59+I59+J59+M59+N59+O59+R59+S59+T59+W59+X59+Y59+AB59+AC59+AD59+AG59+AH59+AI59+AL59+AM59+AN59</f>
        <v>6</v>
      </c>
      <c r="G59" s="183">
        <v>1</v>
      </c>
      <c r="H59" s="184"/>
      <c r="I59" s="185"/>
      <c r="J59" s="185"/>
      <c r="K59" s="185"/>
      <c r="L59" s="183"/>
      <c r="M59" s="184">
        <v>0</v>
      </c>
      <c r="N59" s="185">
        <v>6</v>
      </c>
      <c r="O59" s="185">
        <v>0</v>
      </c>
      <c r="P59" s="185" t="s">
        <v>168</v>
      </c>
      <c r="Q59" s="186">
        <v>1</v>
      </c>
      <c r="R59" s="184"/>
      <c r="S59" s="185"/>
      <c r="T59" s="185"/>
      <c r="U59" s="185"/>
      <c r="V59" s="186"/>
      <c r="W59" s="184"/>
      <c r="X59" s="185"/>
      <c r="Y59" s="185"/>
      <c r="Z59" s="185"/>
      <c r="AA59" s="187"/>
      <c r="AB59" s="184"/>
      <c r="AC59" s="185"/>
      <c r="AD59" s="185"/>
      <c r="AE59" s="185"/>
      <c r="AF59" s="187"/>
      <c r="AG59" s="182"/>
      <c r="AH59" s="185"/>
      <c r="AI59" s="185"/>
      <c r="AJ59" s="185"/>
      <c r="AK59" s="186"/>
      <c r="AL59" s="184"/>
      <c r="AM59" s="185"/>
      <c r="AN59" s="185"/>
      <c r="AO59" s="185"/>
      <c r="AP59" s="188"/>
      <c r="AQ59" s="189" t="s">
        <v>167</v>
      </c>
    </row>
    <row r="60" spans="2:47" s="149" customFormat="1" ht="15.6" x14ac:dyDescent="0.25">
      <c r="B60" s="146"/>
      <c r="C60" s="147"/>
      <c r="D60" s="236"/>
      <c r="E60" s="181" t="s">
        <v>170</v>
      </c>
      <c r="F60" s="182">
        <f>H60+I60+J60+M60+N60+O60+R60+S60+T60+W60+X60+Y60+AB60+AC60+AD60+AG60+AH60+AI60+AL60+AM60+AN60</f>
        <v>6</v>
      </c>
      <c r="G60" s="183">
        <v>1</v>
      </c>
      <c r="H60" s="184"/>
      <c r="I60" s="185"/>
      <c r="J60" s="185"/>
      <c r="K60" s="185"/>
      <c r="L60" s="183"/>
      <c r="M60" s="184"/>
      <c r="N60" s="185"/>
      <c r="O60" s="185"/>
      <c r="P60" s="185"/>
      <c r="Q60" s="186"/>
      <c r="R60" s="184">
        <v>0</v>
      </c>
      <c r="S60" s="185">
        <v>6</v>
      </c>
      <c r="T60" s="185">
        <v>0</v>
      </c>
      <c r="U60" s="185" t="s">
        <v>168</v>
      </c>
      <c r="V60" s="183">
        <v>1</v>
      </c>
      <c r="W60" s="184"/>
      <c r="X60" s="185"/>
      <c r="Y60" s="185"/>
      <c r="Z60" s="185"/>
      <c r="AA60" s="187"/>
      <c r="AB60" s="184"/>
      <c r="AC60" s="185"/>
      <c r="AD60" s="185"/>
      <c r="AE60" s="185"/>
      <c r="AF60" s="187"/>
      <c r="AG60" s="182"/>
      <c r="AH60" s="185"/>
      <c r="AI60" s="185"/>
      <c r="AJ60" s="185"/>
      <c r="AK60" s="186"/>
      <c r="AL60" s="184"/>
      <c r="AM60" s="185"/>
      <c r="AN60" s="185"/>
      <c r="AO60" s="185"/>
      <c r="AP60" s="188"/>
      <c r="AQ60" s="189" t="s">
        <v>169</v>
      </c>
    </row>
    <row r="61" spans="2:47" s="149" customFormat="1" ht="15.6" x14ac:dyDescent="0.25">
      <c r="B61" s="146"/>
      <c r="C61" s="147"/>
      <c r="D61" s="236"/>
      <c r="E61" s="181" t="s">
        <v>171</v>
      </c>
      <c r="F61" s="182">
        <f>H61+I61+J61+M61+N61+O61+R61+S61+T61+W61+X61+Y61+AB61+AC61+AD61+AG61+AH61+AI61+AL61+AM61+AN61</f>
        <v>6</v>
      </c>
      <c r="G61" s="183">
        <v>1</v>
      </c>
      <c r="H61" s="184"/>
      <c r="I61" s="185"/>
      <c r="J61" s="185"/>
      <c r="K61" s="185"/>
      <c r="L61" s="183"/>
      <c r="M61" s="184"/>
      <c r="N61" s="185"/>
      <c r="O61" s="185"/>
      <c r="P61" s="185"/>
      <c r="Q61" s="186"/>
      <c r="R61" s="184"/>
      <c r="S61" s="185"/>
      <c r="T61" s="185"/>
      <c r="U61" s="185"/>
      <c r="V61" s="186"/>
      <c r="W61" s="184">
        <v>0</v>
      </c>
      <c r="X61" s="185">
        <v>6</v>
      </c>
      <c r="Y61" s="185">
        <v>0</v>
      </c>
      <c r="Z61" s="185" t="s">
        <v>168</v>
      </c>
      <c r="AA61" s="190">
        <v>1</v>
      </c>
      <c r="AB61" s="184"/>
      <c r="AC61" s="185"/>
      <c r="AD61" s="185"/>
      <c r="AE61" s="185"/>
      <c r="AF61" s="187"/>
      <c r="AG61" s="182"/>
      <c r="AH61" s="185"/>
      <c r="AI61" s="185"/>
      <c r="AJ61" s="185"/>
      <c r="AK61" s="186"/>
      <c r="AL61" s="184"/>
      <c r="AM61" s="185"/>
      <c r="AN61" s="185"/>
      <c r="AO61" s="185"/>
      <c r="AP61" s="188"/>
      <c r="AQ61" s="189" t="s">
        <v>170</v>
      </c>
    </row>
    <row r="62" spans="2:47" s="149" customFormat="1" ht="16.2" thickBot="1" x14ac:dyDescent="0.3">
      <c r="B62" s="146"/>
      <c r="C62" s="147"/>
      <c r="D62" s="244" t="s">
        <v>172</v>
      </c>
      <c r="E62" s="245" t="s">
        <v>173</v>
      </c>
      <c r="F62" s="246">
        <f>H62+I62+J62+M62+N62+R62+S62++W62+X62+Y62+AB62+AC62+AD62+AG62+AH62+AI62+AL62+AM62+AN62</f>
        <v>4</v>
      </c>
      <c r="G62" s="247">
        <v>0</v>
      </c>
      <c r="H62" s="248">
        <v>0</v>
      </c>
      <c r="I62" s="249">
        <v>4</v>
      </c>
      <c r="J62" s="249">
        <v>0</v>
      </c>
      <c r="K62" s="249" t="s">
        <v>174</v>
      </c>
      <c r="L62" s="192">
        <v>0</v>
      </c>
      <c r="M62" s="193"/>
      <c r="N62" s="194"/>
      <c r="O62" s="194"/>
      <c r="P62" s="194"/>
      <c r="Q62" s="195"/>
      <c r="R62" s="193"/>
      <c r="S62" s="194"/>
      <c r="T62" s="194"/>
      <c r="U62" s="194"/>
      <c r="V62" s="195"/>
      <c r="W62" s="193"/>
      <c r="X62" s="194"/>
      <c r="Y62" s="194"/>
      <c r="Z62" s="194"/>
      <c r="AA62" s="196"/>
      <c r="AB62" s="193"/>
      <c r="AC62" s="194"/>
      <c r="AD62" s="194"/>
      <c r="AE62" s="194"/>
      <c r="AF62" s="196"/>
      <c r="AG62" s="191"/>
      <c r="AH62" s="194"/>
      <c r="AI62" s="194"/>
      <c r="AJ62" s="194"/>
      <c r="AK62" s="195"/>
      <c r="AL62" s="193"/>
      <c r="AM62" s="194"/>
      <c r="AN62" s="194"/>
      <c r="AO62" s="194"/>
      <c r="AP62" s="197"/>
      <c r="AQ62" s="198"/>
    </row>
    <row r="63" spans="2:47" s="149" customFormat="1" ht="31.8" thickBot="1" x14ac:dyDescent="0.3">
      <c r="B63" s="146"/>
      <c r="C63" s="147"/>
      <c r="D63" s="199"/>
      <c r="E63" s="200" t="s">
        <v>175</v>
      </c>
      <c r="F63" s="201">
        <v>8</v>
      </c>
      <c r="G63" s="202"/>
      <c r="H63" s="203"/>
      <c r="I63" s="204"/>
      <c r="J63" s="204"/>
      <c r="K63" s="204"/>
      <c r="L63" s="202"/>
      <c r="M63" s="203"/>
      <c r="N63" s="204"/>
      <c r="O63" s="204"/>
      <c r="P63" s="204"/>
      <c r="Q63" s="202"/>
      <c r="R63" s="203">
        <v>0</v>
      </c>
      <c r="S63" s="204">
        <v>8</v>
      </c>
      <c r="T63" s="204">
        <v>0</v>
      </c>
      <c r="U63" s="204" t="s">
        <v>57</v>
      </c>
      <c r="V63" s="205"/>
      <c r="W63" s="206" t="s">
        <v>176</v>
      </c>
      <c r="X63" s="204"/>
      <c r="Y63" s="204"/>
      <c r="Z63" s="204"/>
      <c r="AA63" s="207"/>
      <c r="AB63" s="203"/>
      <c r="AC63" s="204"/>
      <c r="AD63" s="204"/>
      <c r="AE63" s="204"/>
      <c r="AF63" s="207"/>
      <c r="AG63" s="201"/>
      <c r="AH63" s="204"/>
      <c r="AI63" s="204"/>
      <c r="AJ63" s="204"/>
      <c r="AK63" s="202"/>
      <c r="AL63" s="203"/>
      <c r="AM63" s="204"/>
      <c r="AN63" s="204"/>
      <c r="AO63" s="204"/>
      <c r="AP63" s="208"/>
      <c r="AQ63" s="209"/>
    </row>
    <row r="64" spans="2:47" s="149" customFormat="1" ht="31.8" thickBot="1" x14ac:dyDescent="0.3">
      <c r="B64" s="146"/>
      <c r="C64" s="147"/>
      <c r="D64" s="210"/>
      <c r="E64" s="211" t="s">
        <v>177</v>
      </c>
      <c r="F64" s="212">
        <v>8</v>
      </c>
      <c r="G64" s="213"/>
      <c r="H64" s="214"/>
      <c r="I64" s="215"/>
      <c r="J64" s="215"/>
      <c r="K64" s="215"/>
      <c r="L64" s="213"/>
      <c r="M64" s="214"/>
      <c r="N64" s="215"/>
      <c r="O64" s="215"/>
      <c r="P64" s="215"/>
      <c r="Q64" s="213"/>
      <c r="R64" s="214">
        <v>0</v>
      </c>
      <c r="S64" s="215">
        <v>8</v>
      </c>
      <c r="T64" s="215">
        <v>0</v>
      </c>
      <c r="U64" s="215" t="s">
        <v>57</v>
      </c>
      <c r="V64" s="216"/>
      <c r="W64" s="206" t="s">
        <v>176</v>
      </c>
      <c r="X64" s="215"/>
      <c r="Y64" s="215"/>
      <c r="Z64" s="215"/>
      <c r="AA64" s="217"/>
      <c r="AB64" s="214"/>
      <c r="AC64" s="215"/>
      <c r="AD64" s="215"/>
      <c r="AE64" s="215"/>
      <c r="AF64" s="217"/>
      <c r="AG64" s="212"/>
      <c r="AH64" s="215"/>
      <c r="AI64" s="215"/>
      <c r="AJ64" s="215"/>
      <c r="AK64" s="213"/>
      <c r="AL64" s="214"/>
      <c r="AM64" s="215"/>
      <c r="AN64" s="215"/>
      <c r="AO64" s="215"/>
      <c r="AP64" s="218"/>
      <c r="AQ64" s="219"/>
    </row>
    <row r="65" spans="2:43" s="149" customFormat="1" ht="16.2" thickBot="1" x14ac:dyDescent="0.3">
      <c r="B65" s="146"/>
      <c r="C65" s="147"/>
      <c r="D65" s="237"/>
      <c r="E65" s="220" t="s">
        <v>165</v>
      </c>
      <c r="F65" s="221" t="s">
        <v>178</v>
      </c>
      <c r="G65" s="222"/>
      <c r="H65" s="223"/>
      <c r="I65" s="224"/>
      <c r="J65" s="224"/>
      <c r="K65" s="224"/>
      <c r="L65" s="225"/>
      <c r="M65" s="223"/>
      <c r="N65" s="224"/>
      <c r="O65" s="224"/>
      <c r="P65" s="224"/>
      <c r="Q65" s="225"/>
      <c r="R65" s="223"/>
      <c r="S65" s="224"/>
      <c r="T65" s="224"/>
      <c r="U65" s="224"/>
      <c r="V65" s="225"/>
      <c r="W65" s="223"/>
      <c r="X65" s="224"/>
      <c r="Y65" s="224"/>
      <c r="Z65" s="224"/>
      <c r="AA65" s="226"/>
      <c r="AB65" s="223"/>
      <c r="AC65" s="224"/>
      <c r="AD65" s="224"/>
      <c r="AE65" s="224"/>
      <c r="AF65" s="226"/>
      <c r="AG65" s="293" t="s">
        <v>178</v>
      </c>
      <c r="AH65" s="294"/>
      <c r="AI65" s="294"/>
      <c r="AJ65" s="294"/>
      <c r="AK65" s="295"/>
      <c r="AL65" s="223"/>
      <c r="AM65" s="224"/>
      <c r="AN65" s="224"/>
      <c r="AO65" s="224"/>
      <c r="AP65" s="227"/>
      <c r="AQ65" s="228"/>
    </row>
    <row r="66" spans="2:43" s="149" customFormat="1" x14ac:dyDescent="0.25">
      <c r="B66" s="146"/>
      <c r="C66" s="147"/>
      <c r="D66" s="148"/>
      <c r="E66" s="148"/>
    </row>
    <row r="67" spans="2:43" s="149" customFormat="1" x14ac:dyDescent="0.25">
      <c r="B67" s="146"/>
      <c r="C67" s="147"/>
      <c r="D67" s="148"/>
      <c r="E67" s="148"/>
    </row>
    <row r="68" spans="2:43" s="149" customFormat="1" x14ac:dyDescent="0.25">
      <c r="B68" s="146"/>
      <c r="C68" s="147"/>
      <c r="D68" s="148"/>
      <c r="E68" s="148"/>
    </row>
    <row r="69" spans="2:43" s="149" customFormat="1" x14ac:dyDescent="0.25">
      <c r="B69" s="146"/>
      <c r="C69" s="147"/>
      <c r="D69" s="148"/>
      <c r="E69" s="148"/>
    </row>
    <row r="70" spans="2:43" s="149" customFormat="1" x14ac:dyDescent="0.25">
      <c r="B70" s="146"/>
      <c r="C70" s="147"/>
      <c r="D70" s="148"/>
      <c r="E70" s="148"/>
    </row>
    <row r="71" spans="2:43" s="149" customFormat="1" x14ac:dyDescent="0.25">
      <c r="B71" s="146"/>
      <c r="C71" s="147"/>
      <c r="D71" s="148"/>
      <c r="E71" s="148"/>
    </row>
    <row r="72" spans="2:43" s="149" customFormat="1" x14ac:dyDescent="0.25">
      <c r="B72" s="146"/>
      <c r="C72" s="147"/>
      <c r="D72" s="148"/>
      <c r="E72" s="148"/>
    </row>
    <row r="73" spans="2:43" s="149" customFormat="1" x14ac:dyDescent="0.25">
      <c r="B73" s="146"/>
      <c r="C73" s="147"/>
      <c r="D73" s="148"/>
      <c r="E73" s="148"/>
    </row>
    <row r="74" spans="2:43" s="149" customFormat="1" x14ac:dyDescent="0.25">
      <c r="B74" s="146"/>
      <c r="C74" s="147"/>
      <c r="D74" s="148"/>
      <c r="E74" s="148"/>
    </row>
    <row r="75" spans="2:43" s="149" customFormat="1" x14ac:dyDescent="0.25">
      <c r="B75" s="146"/>
      <c r="C75" s="147"/>
      <c r="D75" s="148"/>
      <c r="E75" s="148"/>
    </row>
    <row r="76" spans="2:43" s="149" customFormat="1" x14ac:dyDescent="0.25">
      <c r="B76" s="146"/>
      <c r="C76" s="147"/>
      <c r="D76" s="148"/>
      <c r="E76" s="148"/>
    </row>
    <row r="77" spans="2:43" s="149" customFormat="1" x14ac:dyDescent="0.25">
      <c r="B77" s="146"/>
      <c r="C77" s="147"/>
      <c r="D77" s="148"/>
      <c r="E77" s="148"/>
    </row>
    <row r="78" spans="2:43" s="149" customFormat="1" x14ac:dyDescent="0.25">
      <c r="B78" s="146"/>
      <c r="C78" s="147"/>
      <c r="D78" s="148"/>
      <c r="E78" s="148"/>
    </row>
    <row r="79" spans="2:43" s="149" customFormat="1" x14ac:dyDescent="0.25">
      <c r="B79" s="146"/>
      <c r="C79" s="147"/>
      <c r="D79" s="148"/>
      <c r="E79" s="148"/>
    </row>
    <row r="80" spans="2:43" s="149" customFormat="1" x14ac:dyDescent="0.25">
      <c r="B80" s="146"/>
      <c r="C80" s="147"/>
      <c r="D80" s="148"/>
      <c r="E80" s="148"/>
    </row>
    <row r="81" spans="2:5" s="149" customFormat="1" x14ac:dyDescent="0.25">
      <c r="B81" s="146"/>
      <c r="C81" s="147"/>
      <c r="D81" s="148"/>
      <c r="E81" s="148"/>
    </row>
    <row r="82" spans="2:5" s="149" customFormat="1" x14ac:dyDescent="0.25">
      <c r="B82" s="146"/>
      <c r="C82" s="147"/>
      <c r="D82" s="148"/>
      <c r="E82" s="148"/>
    </row>
    <row r="83" spans="2:5" s="149" customFormat="1" x14ac:dyDescent="0.25">
      <c r="B83" s="146"/>
      <c r="C83" s="147"/>
      <c r="D83" s="148"/>
      <c r="E83" s="148"/>
    </row>
    <row r="84" spans="2:5" s="149" customFormat="1" x14ac:dyDescent="0.25">
      <c r="B84" s="146"/>
      <c r="C84" s="147"/>
      <c r="D84" s="148"/>
      <c r="E84" s="148"/>
    </row>
    <row r="85" spans="2:5" s="149" customFormat="1" x14ac:dyDescent="0.25">
      <c r="B85" s="146"/>
      <c r="C85" s="147"/>
      <c r="D85" s="148"/>
      <c r="E85" s="148"/>
    </row>
    <row r="86" spans="2:5" s="149" customFormat="1" x14ac:dyDescent="0.25">
      <c r="B86" s="146"/>
      <c r="C86" s="147"/>
      <c r="D86" s="148"/>
      <c r="E86" s="148"/>
    </row>
    <row r="87" spans="2:5" s="149" customFormat="1" x14ac:dyDescent="0.25">
      <c r="B87" s="146"/>
      <c r="C87" s="147"/>
      <c r="D87" s="148"/>
      <c r="E87" s="148"/>
    </row>
    <row r="88" spans="2:5" s="149" customFormat="1" x14ac:dyDescent="0.25">
      <c r="B88" s="146"/>
      <c r="C88" s="147"/>
      <c r="D88" s="148"/>
      <c r="E88" s="148"/>
    </row>
    <row r="89" spans="2:5" s="149" customFormat="1" x14ac:dyDescent="0.25">
      <c r="B89" s="146"/>
      <c r="C89" s="147"/>
      <c r="D89" s="148"/>
      <c r="E89" s="148"/>
    </row>
    <row r="90" spans="2:5" s="149" customFormat="1" x14ac:dyDescent="0.25">
      <c r="B90" s="146"/>
      <c r="C90" s="147"/>
      <c r="D90" s="148"/>
      <c r="E90" s="148"/>
    </row>
    <row r="91" spans="2:5" s="149" customFormat="1" x14ac:dyDescent="0.25">
      <c r="B91" s="146"/>
      <c r="C91" s="147"/>
      <c r="D91" s="148"/>
      <c r="E91" s="148"/>
    </row>
    <row r="92" spans="2:5" s="149" customFormat="1" x14ac:dyDescent="0.25">
      <c r="B92" s="146"/>
      <c r="C92" s="147"/>
      <c r="D92" s="148"/>
      <c r="E92" s="148"/>
    </row>
    <row r="93" spans="2:5" s="149" customFormat="1" x14ac:dyDescent="0.25">
      <c r="B93" s="146"/>
      <c r="C93" s="147"/>
      <c r="D93" s="148"/>
      <c r="E93" s="148"/>
    </row>
    <row r="94" spans="2:5" s="149" customFormat="1" x14ac:dyDescent="0.25">
      <c r="B94" s="146"/>
      <c r="C94" s="147"/>
      <c r="D94" s="148"/>
      <c r="E94" s="148"/>
    </row>
    <row r="95" spans="2:5" s="149" customFormat="1" x14ac:dyDescent="0.25">
      <c r="B95" s="146"/>
      <c r="C95" s="147"/>
      <c r="D95" s="148"/>
      <c r="E95" s="148"/>
    </row>
    <row r="96" spans="2:5" s="149" customFormat="1" x14ac:dyDescent="0.25">
      <c r="B96" s="146"/>
      <c r="C96" s="147"/>
      <c r="D96" s="148"/>
      <c r="E96" s="148"/>
    </row>
    <row r="97" spans="2:5" s="149" customFormat="1" x14ac:dyDescent="0.25">
      <c r="B97" s="146"/>
      <c r="C97" s="147"/>
      <c r="D97" s="148"/>
      <c r="E97" s="148"/>
    </row>
    <row r="98" spans="2:5" s="149" customFormat="1" x14ac:dyDescent="0.25">
      <c r="B98" s="146"/>
      <c r="C98" s="147"/>
      <c r="D98" s="148"/>
      <c r="E98" s="148"/>
    </row>
    <row r="99" spans="2:5" s="149" customFormat="1" x14ac:dyDescent="0.25">
      <c r="B99" s="146"/>
      <c r="C99" s="147"/>
      <c r="D99" s="148"/>
      <c r="E99" s="148"/>
    </row>
    <row r="100" spans="2:5" s="149" customFormat="1" x14ac:dyDescent="0.25">
      <c r="B100" s="146"/>
      <c r="C100" s="147"/>
      <c r="D100" s="148"/>
      <c r="E100" s="148"/>
    </row>
    <row r="101" spans="2:5" s="149" customFormat="1" x14ac:dyDescent="0.25">
      <c r="B101" s="146"/>
      <c r="C101" s="147"/>
      <c r="D101" s="148"/>
      <c r="E101" s="148"/>
    </row>
    <row r="102" spans="2:5" s="149" customFormat="1" x14ac:dyDescent="0.25">
      <c r="B102" s="146"/>
      <c r="C102" s="147"/>
      <c r="D102" s="148"/>
      <c r="E102" s="148"/>
    </row>
    <row r="103" spans="2:5" s="149" customFormat="1" x14ac:dyDescent="0.25">
      <c r="B103" s="146"/>
      <c r="C103" s="147"/>
      <c r="D103" s="148"/>
      <c r="E103" s="148"/>
    </row>
    <row r="104" spans="2:5" s="149" customFormat="1" x14ac:dyDescent="0.25">
      <c r="B104" s="146"/>
      <c r="C104" s="147"/>
      <c r="D104" s="148"/>
      <c r="E104" s="148"/>
    </row>
    <row r="105" spans="2:5" s="149" customFormat="1" x14ac:dyDescent="0.25">
      <c r="B105" s="146"/>
      <c r="C105" s="147"/>
      <c r="D105" s="148"/>
      <c r="E105" s="148"/>
    </row>
    <row r="106" spans="2:5" s="149" customFormat="1" x14ac:dyDescent="0.25">
      <c r="B106" s="146"/>
      <c r="C106" s="147"/>
      <c r="D106" s="148"/>
      <c r="E106" s="148"/>
    </row>
    <row r="107" spans="2:5" s="149" customFormat="1" x14ac:dyDescent="0.25">
      <c r="B107" s="146"/>
      <c r="C107" s="147"/>
      <c r="D107" s="148"/>
      <c r="E107" s="148"/>
    </row>
    <row r="108" spans="2:5" s="149" customFormat="1" x14ac:dyDescent="0.25">
      <c r="B108" s="146"/>
      <c r="C108" s="147"/>
      <c r="D108" s="148"/>
      <c r="E108" s="148"/>
    </row>
    <row r="109" spans="2:5" s="149" customFormat="1" x14ac:dyDescent="0.25">
      <c r="B109" s="146"/>
      <c r="C109" s="147"/>
      <c r="D109" s="148"/>
      <c r="E109" s="148"/>
    </row>
    <row r="110" spans="2:5" s="149" customFormat="1" x14ac:dyDescent="0.25">
      <c r="B110" s="146"/>
      <c r="C110" s="147"/>
      <c r="D110" s="148"/>
      <c r="E110" s="148"/>
    </row>
    <row r="111" spans="2:5" s="149" customFormat="1" x14ac:dyDescent="0.25">
      <c r="B111" s="146"/>
      <c r="C111" s="147"/>
      <c r="D111" s="148"/>
      <c r="E111" s="148"/>
    </row>
    <row r="112" spans="2:5" s="149" customFormat="1" x14ac:dyDescent="0.25">
      <c r="B112" s="146"/>
      <c r="C112" s="147"/>
      <c r="D112" s="148"/>
      <c r="E112" s="148"/>
    </row>
    <row r="113" spans="2:5" s="149" customFormat="1" x14ac:dyDescent="0.25">
      <c r="B113" s="146"/>
      <c r="C113" s="147"/>
      <c r="D113" s="148"/>
      <c r="E113" s="148"/>
    </row>
    <row r="114" spans="2:5" s="149" customFormat="1" x14ac:dyDescent="0.25">
      <c r="B114" s="146"/>
      <c r="C114" s="147"/>
      <c r="D114" s="148"/>
      <c r="E114" s="148"/>
    </row>
    <row r="115" spans="2:5" s="149" customFormat="1" x14ac:dyDescent="0.25">
      <c r="B115" s="146"/>
      <c r="C115" s="147"/>
      <c r="D115" s="148"/>
      <c r="E115" s="148"/>
    </row>
    <row r="116" spans="2:5" s="149" customFormat="1" x14ac:dyDescent="0.25">
      <c r="B116" s="146"/>
      <c r="C116" s="147"/>
      <c r="D116" s="148"/>
      <c r="E116" s="148"/>
    </row>
    <row r="117" spans="2:5" s="149" customFormat="1" x14ac:dyDescent="0.25">
      <c r="B117" s="146"/>
      <c r="C117" s="147"/>
      <c r="D117" s="148"/>
      <c r="E117" s="148"/>
    </row>
    <row r="118" spans="2:5" s="149" customFormat="1" x14ac:dyDescent="0.25">
      <c r="B118" s="146"/>
      <c r="C118" s="147"/>
      <c r="D118" s="148"/>
      <c r="E118" s="148"/>
    </row>
    <row r="119" spans="2:5" s="149" customFormat="1" x14ac:dyDescent="0.25">
      <c r="B119" s="146"/>
      <c r="C119" s="147"/>
      <c r="D119" s="148"/>
      <c r="E119" s="148"/>
    </row>
    <row r="120" spans="2:5" s="149" customFormat="1" x14ac:dyDescent="0.25">
      <c r="B120" s="146"/>
      <c r="C120" s="147"/>
      <c r="D120" s="148"/>
      <c r="E120" s="148"/>
    </row>
    <row r="121" spans="2:5" s="149" customFormat="1" x14ac:dyDescent="0.25">
      <c r="B121" s="146"/>
      <c r="C121" s="147"/>
      <c r="D121" s="148"/>
      <c r="E121" s="148"/>
    </row>
    <row r="122" spans="2:5" s="149" customFormat="1" x14ac:dyDescent="0.25">
      <c r="B122" s="146"/>
      <c r="C122" s="147"/>
      <c r="D122" s="148"/>
      <c r="E122" s="148"/>
    </row>
    <row r="123" spans="2:5" s="149" customFormat="1" x14ac:dyDescent="0.25">
      <c r="B123" s="146"/>
      <c r="C123" s="147"/>
      <c r="D123" s="148"/>
      <c r="E123" s="148"/>
    </row>
    <row r="124" spans="2:5" s="149" customFormat="1" x14ac:dyDescent="0.25">
      <c r="B124" s="146"/>
      <c r="C124" s="147"/>
      <c r="D124" s="148"/>
      <c r="E124" s="148"/>
    </row>
    <row r="125" spans="2:5" s="149" customFormat="1" x14ac:dyDescent="0.25">
      <c r="B125" s="146"/>
      <c r="C125" s="147"/>
      <c r="D125" s="148"/>
      <c r="E125" s="148"/>
    </row>
    <row r="126" spans="2:5" s="149" customFormat="1" x14ac:dyDescent="0.25">
      <c r="B126" s="146"/>
      <c r="C126" s="147"/>
      <c r="D126" s="148"/>
      <c r="E126" s="148"/>
    </row>
    <row r="127" spans="2:5" s="149" customFormat="1" x14ac:dyDescent="0.25">
      <c r="B127" s="146"/>
      <c r="C127" s="147"/>
      <c r="D127" s="148"/>
      <c r="E127" s="148"/>
    </row>
    <row r="128" spans="2:5" s="149" customFormat="1" x14ac:dyDescent="0.25">
      <c r="B128" s="146"/>
      <c r="C128" s="147"/>
      <c r="D128" s="148"/>
      <c r="E128" s="148"/>
    </row>
    <row r="129" spans="2:5" s="149" customFormat="1" x14ac:dyDescent="0.25">
      <c r="B129" s="146"/>
      <c r="C129" s="147"/>
      <c r="D129" s="148"/>
      <c r="E129" s="148"/>
    </row>
    <row r="130" spans="2:5" s="149" customFormat="1" x14ac:dyDescent="0.25">
      <c r="B130" s="146"/>
      <c r="C130" s="147"/>
      <c r="D130" s="148"/>
      <c r="E130" s="148"/>
    </row>
    <row r="131" spans="2:5" s="149" customFormat="1" x14ac:dyDescent="0.25">
      <c r="B131" s="146"/>
      <c r="C131" s="147"/>
      <c r="D131" s="148"/>
      <c r="E131" s="148"/>
    </row>
    <row r="132" spans="2:5" s="149" customFormat="1" x14ac:dyDescent="0.25">
      <c r="B132" s="146"/>
      <c r="C132" s="147"/>
      <c r="D132" s="148"/>
      <c r="E132" s="148"/>
    </row>
    <row r="133" spans="2:5" s="149" customFormat="1" x14ac:dyDescent="0.25">
      <c r="B133" s="146"/>
      <c r="C133" s="147"/>
      <c r="D133" s="148"/>
      <c r="E133" s="148"/>
    </row>
    <row r="134" spans="2:5" s="149" customFormat="1" x14ac:dyDescent="0.25">
      <c r="B134" s="146"/>
      <c r="C134" s="147"/>
      <c r="D134" s="148"/>
      <c r="E134" s="148"/>
    </row>
    <row r="135" spans="2:5" s="149" customFormat="1" x14ac:dyDescent="0.25">
      <c r="B135" s="146"/>
      <c r="C135" s="147"/>
      <c r="D135" s="148"/>
      <c r="E135" s="148"/>
    </row>
    <row r="136" spans="2:5" s="149" customFormat="1" x14ac:dyDescent="0.25">
      <c r="B136" s="146"/>
      <c r="C136" s="147"/>
      <c r="D136" s="148"/>
      <c r="E136" s="148"/>
    </row>
    <row r="137" spans="2:5" s="149" customFormat="1" x14ac:dyDescent="0.25">
      <c r="B137" s="146"/>
      <c r="C137" s="147"/>
      <c r="D137" s="148"/>
      <c r="E137" s="148"/>
    </row>
    <row r="138" spans="2:5" s="149" customFormat="1" x14ac:dyDescent="0.25">
      <c r="B138" s="146"/>
      <c r="C138" s="147"/>
      <c r="D138" s="148"/>
      <c r="E138" s="148"/>
    </row>
    <row r="139" spans="2:5" s="149" customFormat="1" x14ac:dyDescent="0.25">
      <c r="B139" s="146"/>
      <c r="C139" s="147"/>
      <c r="D139" s="148"/>
      <c r="E139" s="148"/>
    </row>
    <row r="140" spans="2:5" s="149" customFormat="1" x14ac:dyDescent="0.25">
      <c r="B140" s="146"/>
      <c r="C140" s="147"/>
      <c r="D140" s="148"/>
      <c r="E140" s="148"/>
    </row>
    <row r="141" spans="2:5" s="149" customFormat="1" x14ac:dyDescent="0.25">
      <c r="B141" s="146"/>
      <c r="C141" s="147"/>
      <c r="D141" s="148"/>
      <c r="E141" s="148"/>
    </row>
    <row r="142" spans="2:5" s="149" customFormat="1" x14ac:dyDescent="0.25">
      <c r="B142" s="146"/>
      <c r="C142" s="147"/>
      <c r="D142" s="148"/>
      <c r="E142" s="148"/>
    </row>
    <row r="143" spans="2:5" s="149" customFormat="1" x14ac:dyDescent="0.25">
      <c r="B143" s="146"/>
      <c r="C143" s="147"/>
      <c r="D143" s="148"/>
      <c r="E143" s="148"/>
    </row>
    <row r="144" spans="2:5" s="149" customFormat="1" x14ac:dyDescent="0.25">
      <c r="B144" s="146"/>
      <c r="C144" s="147"/>
      <c r="D144" s="148"/>
      <c r="E144" s="148"/>
    </row>
    <row r="145" spans="2:5" s="149" customFormat="1" x14ac:dyDescent="0.25">
      <c r="B145" s="146"/>
      <c r="C145" s="147"/>
      <c r="D145" s="148"/>
      <c r="E145" s="148"/>
    </row>
    <row r="146" spans="2:5" s="149" customFormat="1" x14ac:dyDescent="0.25">
      <c r="B146" s="146"/>
      <c r="C146" s="147"/>
      <c r="D146" s="148"/>
      <c r="E146" s="148"/>
    </row>
    <row r="147" spans="2:5" s="149" customFormat="1" x14ac:dyDescent="0.25">
      <c r="B147" s="146"/>
      <c r="C147" s="147"/>
      <c r="D147" s="148"/>
      <c r="E147" s="148"/>
    </row>
    <row r="148" spans="2:5" s="149" customFormat="1" x14ac:dyDescent="0.25">
      <c r="B148" s="146"/>
      <c r="C148" s="147"/>
      <c r="D148" s="148"/>
      <c r="E148" s="148"/>
    </row>
    <row r="149" spans="2:5" s="149" customFormat="1" x14ac:dyDescent="0.25">
      <c r="B149" s="146"/>
      <c r="C149" s="147"/>
      <c r="D149" s="148"/>
      <c r="E149" s="148"/>
    </row>
    <row r="150" spans="2:5" s="149" customFormat="1" x14ac:dyDescent="0.25">
      <c r="B150" s="146"/>
      <c r="C150" s="147"/>
      <c r="D150" s="148"/>
      <c r="E150" s="148"/>
    </row>
    <row r="151" spans="2:5" s="149" customFormat="1" x14ac:dyDescent="0.25">
      <c r="B151" s="146"/>
      <c r="C151" s="147"/>
      <c r="D151" s="148"/>
      <c r="E151" s="148"/>
    </row>
  </sheetData>
  <mergeCells count="59">
    <mergeCell ref="R55:T55"/>
    <mergeCell ref="W55:Y55"/>
    <mergeCell ref="D44:E44"/>
    <mergeCell ref="D45:E45"/>
    <mergeCell ref="B46:D46"/>
    <mergeCell ref="D47:E47"/>
    <mergeCell ref="B50:E50"/>
    <mergeCell ref="H55:J55"/>
    <mergeCell ref="M55:O55"/>
    <mergeCell ref="AT47:AU49"/>
    <mergeCell ref="D48:E48"/>
    <mergeCell ref="D49:E49"/>
    <mergeCell ref="D37:E37"/>
    <mergeCell ref="D38:E38"/>
    <mergeCell ref="D39:E39"/>
    <mergeCell ref="D40:E40"/>
    <mergeCell ref="D41:E41"/>
    <mergeCell ref="D43:E43"/>
    <mergeCell ref="B36:D36"/>
    <mergeCell ref="D22:E22"/>
    <mergeCell ref="D23:E23"/>
    <mergeCell ref="D24:E24"/>
    <mergeCell ref="D25:E25"/>
    <mergeCell ref="D26:E26"/>
    <mergeCell ref="D31:E31"/>
    <mergeCell ref="D32:E32"/>
    <mergeCell ref="D33:E33"/>
    <mergeCell ref="D34:E34"/>
    <mergeCell ref="D35:E35"/>
    <mergeCell ref="D17:E17"/>
    <mergeCell ref="D18:E18"/>
    <mergeCell ref="D19:E19"/>
    <mergeCell ref="D20:E20"/>
    <mergeCell ref="AT26:AW31"/>
    <mergeCell ref="D27:E27"/>
    <mergeCell ref="B28:D28"/>
    <mergeCell ref="D29:E29"/>
    <mergeCell ref="D30:E30"/>
    <mergeCell ref="D12:E12"/>
    <mergeCell ref="D13:E13"/>
    <mergeCell ref="D14:E14"/>
    <mergeCell ref="D15:E15"/>
    <mergeCell ref="D16:E16"/>
    <mergeCell ref="AG65:AK65"/>
    <mergeCell ref="AQ7:AQ8"/>
    <mergeCell ref="L2:R2"/>
    <mergeCell ref="AG2:AQ2"/>
    <mergeCell ref="AG3:AQ3"/>
    <mergeCell ref="AG4:AQ4"/>
    <mergeCell ref="G5:X5"/>
    <mergeCell ref="B6:AQ6"/>
    <mergeCell ref="B7:B8"/>
    <mergeCell ref="C7:C8"/>
    <mergeCell ref="D7:D8"/>
    <mergeCell ref="G7:G8"/>
    <mergeCell ref="H7:AK7"/>
    <mergeCell ref="B21:D21"/>
    <mergeCell ref="B10:D10"/>
    <mergeCell ref="D11:E11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50" fitToWidth="0" orientation="landscape" r:id="rId1"/>
  <headerFooter>
    <oddFooter>&amp;L&amp;D&amp;C&amp;F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KÖM_összes_csoport</vt:lpstr>
      <vt:lpstr>KÖM_tanterv</vt:lpstr>
      <vt:lpstr>KÖM_tanterv!Nyomtatási_cím</vt:lpstr>
      <vt:lpstr>KÖM_tanterv!Nyomtatási_terület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Farkasné Kóka Zsuzsanna</cp:lastModifiedBy>
  <dcterms:created xsi:type="dcterms:W3CDTF">2023-07-10T15:38:22Z</dcterms:created>
  <dcterms:modified xsi:type="dcterms:W3CDTF">2026-07-21T07:36:19Z</dcterms:modified>
</cp:coreProperties>
</file>